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360" yWindow="75" windowWidth="10395" windowHeight="8445"/>
  </bookViews>
  <sheets>
    <sheet name="template" sheetId="1" r:id="rId1"/>
    <sheet name="Sheet1" sheetId="2" r:id="rId2"/>
  </sheets>
  <definedNames>
    <definedName name="BGACOLUMNS">template!$L$5</definedName>
    <definedName name="BGALETTERS">template!$P$8</definedName>
    <definedName name="BGAROWS">template!$L$4</definedName>
    <definedName name="BGAUSEDLETTERS">template!$P$7</definedName>
    <definedName name="BOXWIDTH">template!$L$10</definedName>
    <definedName name="DXPUNITS">template!$P$11</definedName>
    <definedName name="FOURSIDED">template!$Q$5</definedName>
    <definedName name="IMPERIALUNITS">template!$Q$11</definedName>
    <definedName name="ISBGA">template!$P$3</definedName>
    <definedName name="ISNOTBGA">template!$P$4</definedName>
    <definedName name="METRICUNITS">template!$R$11</definedName>
    <definedName name="ONESIDED">template!$Q$3</definedName>
    <definedName name="PACKAGETYPE">template!$L$3</definedName>
    <definedName name="PINDOWN">template!$W$15</definedName>
    <definedName name="PINLEFT">template!$W$14</definedName>
    <definedName name="PINLENGTH">template!$L$12</definedName>
    <definedName name="PINORIENTATIONS">template!$L$8</definedName>
    <definedName name="PINRIGHT">template!$W$12</definedName>
    <definedName name="PINSPERSIDE">template!$R$8</definedName>
    <definedName name="PINUP">template!$W$13</definedName>
    <definedName name="_xlnm.Print_Area" localSheetId="0">template!$A$1:$I$436</definedName>
    <definedName name="TOTALPINCOUNT">template!$L$6</definedName>
    <definedName name="TWOSIDED">template!$Q$4</definedName>
    <definedName name="UNITS">template!$L$9</definedName>
    <definedName name="VERTSPACING">template!$L$11</definedName>
  </definedNames>
  <calcPr calcId="144525"/>
</workbook>
</file>

<file path=xl/calcChain.xml><?xml version="1.0" encoding="utf-8"?>
<calcChain xmlns="http://schemas.openxmlformats.org/spreadsheetml/2006/main">
  <c r="A2" i="1" l="1"/>
  <c r="H2" i="1"/>
  <c r="I2" i="1"/>
  <c r="K4" i="1"/>
  <c r="K5" i="1"/>
  <c r="L6" i="1"/>
  <c r="P7" i="1"/>
  <c r="M10" i="1"/>
  <c r="M11" i="1"/>
  <c r="M12" i="1"/>
  <c r="S12" i="1"/>
  <c r="P13" i="1"/>
  <c r="P14" i="1" s="1"/>
  <c r="P15" i="1" s="1"/>
  <c r="P16" i="1" s="1"/>
  <c r="P17" i="1" s="1"/>
  <c r="P18" i="1" s="1"/>
  <c r="P19" i="1" s="1"/>
  <c r="P20" i="1" s="1"/>
  <c r="P21" i="1" s="1"/>
  <c r="P22" i="1" s="1"/>
  <c r="P23" i="1" s="1"/>
  <c r="P24" i="1" s="1"/>
  <c r="P25" i="1" s="1"/>
  <c r="P26" i="1" s="1"/>
  <c r="Q13" i="1"/>
  <c r="R13" i="1"/>
  <c r="R14" i="1"/>
  <c r="R15" i="1" s="1"/>
  <c r="R16" i="1" s="1"/>
  <c r="R17" i="1" s="1"/>
  <c r="R18" i="1" s="1"/>
  <c r="R19" i="1" s="1"/>
  <c r="R20" i="1" s="1"/>
  <c r="R21" i="1" s="1"/>
  <c r="R22" i="1" s="1"/>
  <c r="R23" i="1" s="1"/>
  <c r="R24" i="1" s="1"/>
  <c r="R25" i="1" s="1"/>
  <c r="R26" i="1" s="1"/>
  <c r="S29" i="1"/>
  <c r="P30" i="1"/>
  <c r="P31" i="1" s="1"/>
  <c r="P32" i="1" s="1"/>
  <c r="Q30" i="1"/>
  <c r="R30" i="1"/>
  <c r="R31" i="1" s="1"/>
  <c r="R32" i="1" s="1"/>
  <c r="S35" i="1"/>
  <c r="P36" i="1"/>
  <c r="P37" i="1" s="1"/>
  <c r="P38" i="1" s="1"/>
  <c r="P39" i="1" s="1"/>
  <c r="Q36" i="1"/>
  <c r="Q37" i="1" s="1"/>
  <c r="R36" i="1"/>
  <c r="R37" i="1" s="1"/>
  <c r="R38" i="1" s="1"/>
  <c r="R39" i="1" s="1"/>
  <c r="S36" i="1"/>
  <c r="A1002" i="1"/>
  <c r="B1002" i="1"/>
  <c r="E1002" i="1"/>
  <c r="F1002" i="1"/>
  <c r="H1002" i="1"/>
  <c r="I1002" i="1"/>
  <c r="V1002" i="1"/>
  <c r="G1002" i="1" s="1"/>
  <c r="V1003" i="1"/>
  <c r="R3" i="1" l="1"/>
  <c r="X2" i="1"/>
  <c r="R8" i="1"/>
  <c r="R4" i="1" s="1"/>
  <c r="R5" i="1"/>
  <c r="U3" i="1"/>
  <c r="Q14" i="1"/>
  <c r="S13" i="1"/>
  <c r="S37" i="1"/>
  <c r="Q38" i="1"/>
  <c r="Q31" i="1"/>
  <c r="S30" i="1"/>
  <c r="V3" i="1" l="1"/>
  <c r="G3" i="1" s="1"/>
  <c r="E3" i="1" s="1"/>
  <c r="V2" i="1"/>
  <c r="G2" i="1" s="1"/>
  <c r="E2" i="1" s="1"/>
  <c r="I3" i="1"/>
  <c r="H3" i="1"/>
  <c r="A3" i="1"/>
  <c r="U4" i="1"/>
  <c r="Q32" i="1"/>
  <c r="S32" i="1" s="1"/>
  <c r="S31" i="1"/>
  <c r="S38" i="1"/>
  <c r="Q39" i="1"/>
  <c r="S39" i="1" s="1"/>
  <c r="Q15" i="1"/>
  <c r="S14" i="1"/>
  <c r="F2" i="1" l="1"/>
  <c r="F3" i="1" s="1"/>
  <c r="U5" i="1"/>
  <c r="A4" i="1"/>
  <c r="H4" i="1"/>
  <c r="V4" i="1"/>
  <c r="G4" i="1" s="1"/>
  <c r="I4" i="1"/>
  <c r="Q16" i="1"/>
  <c r="S15" i="1"/>
  <c r="F4" i="1" l="1"/>
  <c r="E4" i="1"/>
  <c r="U6" i="1"/>
  <c r="I5" i="1"/>
  <c r="A5" i="1"/>
  <c r="V5" i="1"/>
  <c r="G5" i="1" s="1"/>
  <c r="H5" i="1"/>
  <c r="Q17" i="1"/>
  <c r="S16" i="1"/>
  <c r="F5" i="1" l="1"/>
  <c r="E5" i="1"/>
  <c r="U7" i="1"/>
  <c r="H6" i="1"/>
  <c r="V6" i="1"/>
  <c r="G6" i="1" s="1"/>
  <c r="F6" i="1" s="1"/>
  <c r="I6" i="1"/>
  <c r="A6" i="1"/>
  <c r="Q18" i="1"/>
  <c r="S17" i="1"/>
  <c r="V7" i="1" l="1"/>
  <c r="G7" i="1" s="1"/>
  <c r="F7" i="1" s="1"/>
  <c r="I7" i="1"/>
  <c r="A7" i="1"/>
  <c r="H7" i="1"/>
  <c r="U8" i="1"/>
  <c r="E6" i="1"/>
  <c r="Q19" i="1"/>
  <c r="S18" i="1"/>
  <c r="E7" i="1" l="1"/>
  <c r="I8" i="1"/>
  <c r="A8" i="1"/>
  <c r="U9" i="1"/>
  <c r="V8" i="1"/>
  <c r="G8" i="1" s="1"/>
  <c r="F8" i="1" s="1"/>
  <c r="H8" i="1"/>
  <c r="S19" i="1"/>
  <c r="Q20" i="1"/>
  <c r="E8" i="1" l="1"/>
  <c r="I9" i="1"/>
  <c r="V9" i="1"/>
  <c r="G9" i="1" s="1"/>
  <c r="E9" i="1" s="1"/>
  <c r="U10" i="1"/>
  <c r="A9" i="1"/>
  <c r="H9" i="1"/>
  <c r="S20" i="1"/>
  <c r="Q21" i="1"/>
  <c r="H10" i="1" l="1"/>
  <c r="I10" i="1"/>
  <c r="V10" i="1"/>
  <c r="G10" i="1" s="1"/>
  <c r="E10" i="1" s="1"/>
  <c r="A10" i="1"/>
  <c r="U11" i="1"/>
  <c r="F9" i="1"/>
  <c r="S21" i="1"/>
  <c r="Q22" i="1"/>
  <c r="A11" i="1" l="1"/>
  <c r="U12" i="1"/>
  <c r="H11" i="1"/>
  <c r="I11" i="1"/>
  <c r="V11" i="1"/>
  <c r="G11" i="1" s="1"/>
  <c r="E11" i="1" s="1"/>
  <c r="F10" i="1"/>
  <c r="S22" i="1"/>
  <c r="Q23" i="1"/>
  <c r="F11" i="1" l="1"/>
  <c r="A12" i="1"/>
  <c r="I12" i="1"/>
  <c r="H12" i="1"/>
  <c r="U13" i="1"/>
  <c r="V12" i="1"/>
  <c r="G12" i="1" s="1"/>
  <c r="Q24" i="1"/>
  <c r="S23" i="1"/>
  <c r="F12" i="1" l="1"/>
  <c r="V13" i="1"/>
  <c r="G13" i="1" s="1"/>
  <c r="E13" i="1" s="1"/>
  <c r="U14" i="1"/>
  <c r="A13" i="1"/>
  <c r="I13" i="1"/>
  <c r="H13" i="1"/>
  <c r="E12" i="1"/>
  <c r="S24" i="1"/>
  <c r="Q25" i="1"/>
  <c r="F13" i="1" l="1"/>
  <c r="A14" i="1"/>
  <c r="V14" i="1"/>
  <c r="G14" i="1" s="1"/>
  <c r="E14" i="1" s="1"/>
  <c r="H14" i="1"/>
  <c r="I14" i="1"/>
  <c r="U15" i="1"/>
  <c r="Q26" i="1"/>
  <c r="S26" i="1" s="1"/>
  <c r="S25" i="1"/>
  <c r="F14" i="1" l="1"/>
  <c r="A15" i="1"/>
  <c r="V15" i="1"/>
  <c r="G15" i="1" s="1"/>
  <c r="E15" i="1" s="1"/>
  <c r="I15" i="1"/>
  <c r="H15" i="1"/>
  <c r="U16" i="1"/>
  <c r="H16" i="1" l="1"/>
  <c r="V16" i="1"/>
  <c r="G16" i="1" s="1"/>
  <c r="E16" i="1" s="1"/>
  <c r="U17" i="1"/>
  <c r="A16" i="1"/>
  <c r="I16" i="1"/>
  <c r="F15" i="1"/>
  <c r="F16" i="1" l="1"/>
  <c r="H17" i="1"/>
  <c r="I17" i="1"/>
  <c r="A17" i="1"/>
  <c r="V17" i="1"/>
  <c r="G17" i="1" s="1"/>
  <c r="E17" i="1" s="1"/>
  <c r="U18" i="1"/>
  <c r="F17" i="1" l="1"/>
  <c r="A18" i="1"/>
  <c r="H18" i="1"/>
  <c r="U19" i="1"/>
  <c r="I18" i="1"/>
  <c r="V18" i="1"/>
  <c r="G18" i="1" s="1"/>
  <c r="F18" i="1" l="1"/>
  <c r="E18" i="1"/>
  <c r="A19" i="1"/>
  <c r="V19" i="1"/>
  <c r="G19" i="1" s="1"/>
  <c r="U20" i="1"/>
  <c r="I19" i="1"/>
  <c r="H19" i="1"/>
  <c r="F19" i="1" l="1"/>
  <c r="E19" i="1"/>
  <c r="V20" i="1"/>
  <c r="G20" i="1" s="1"/>
  <c r="E20" i="1" s="1"/>
  <c r="A20" i="1"/>
  <c r="H20" i="1"/>
  <c r="I20" i="1"/>
  <c r="U21" i="1"/>
  <c r="F20" i="1" l="1"/>
  <c r="V21" i="1"/>
  <c r="G21" i="1" s="1"/>
  <c r="E21" i="1" s="1"/>
  <c r="I21" i="1"/>
  <c r="A21" i="1"/>
  <c r="U22" i="1"/>
  <c r="H21" i="1"/>
  <c r="F21" i="1" l="1"/>
  <c r="I22" i="1"/>
  <c r="A22" i="1"/>
  <c r="V22" i="1"/>
  <c r="G22" i="1" s="1"/>
  <c r="H22" i="1"/>
  <c r="U23" i="1"/>
  <c r="F22" i="1" l="1"/>
  <c r="E22" i="1"/>
  <c r="I23" i="1"/>
  <c r="U24" i="1"/>
  <c r="A23" i="1"/>
  <c r="V23" i="1"/>
  <c r="G23" i="1" s="1"/>
  <c r="E23" i="1" s="1"/>
  <c r="H23" i="1"/>
  <c r="F23" i="1" l="1"/>
  <c r="I24" i="1"/>
  <c r="U25" i="1"/>
  <c r="V24" i="1"/>
  <c r="G24" i="1" s="1"/>
  <c r="A24" i="1"/>
  <c r="H24" i="1"/>
  <c r="F24" i="1" l="1"/>
  <c r="E24" i="1"/>
  <c r="A25" i="1"/>
  <c r="U26" i="1"/>
  <c r="I25" i="1"/>
  <c r="V25" i="1"/>
  <c r="G25" i="1" s="1"/>
  <c r="E25" i="1" s="1"/>
  <c r="H25" i="1"/>
  <c r="F25" i="1" l="1"/>
  <c r="V26" i="1"/>
  <c r="G26" i="1" s="1"/>
  <c r="H26" i="1"/>
  <c r="I26" i="1"/>
  <c r="A26" i="1"/>
  <c r="U27" i="1"/>
  <c r="F26" i="1" l="1"/>
  <c r="E26" i="1"/>
  <c r="V27" i="1"/>
  <c r="G27" i="1" s="1"/>
  <c r="U28" i="1"/>
  <c r="H27" i="1"/>
  <c r="A27" i="1"/>
  <c r="I27" i="1"/>
  <c r="F27" i="1" l="1"/>
  <c r="E27" i="1"/>
  <c r="U29" i="1"/>
  <c r="V28" i="1"/>
  <c r="G28" i="1" s="1"/>
  <c r="H28" i="1"/>
  <c r="A28" i="1"/>
  <c r="I28" i="1"/>
  <c r="F28" i="1" l="1"/>
  <c r="E28" i="1"/>
  <c r="H29" i="1"/>
  <c r="I29" i="1"/>
  <c r="V29" i="1"/>
  <c r="G29" i="1" s="1"/>
  <c r="A29" i="1"/>
  <c r="U30" i="1"/>
  <c r="F29" i="1" l="1"/>
  <c r="E29" i="1"/>
  <c r="U31" i="1"/>
  <c r="A30" i="1"/>
  <c r="H30" i="1"/>
  <c r="I30" i="1"/>
  <c r="V30" i="1"/>
  <c r="G30" i="1" s="1"/>
  <c r="F30" i="1" l="1"/>
  <c r="E30" i="1"/>
  <c r="H31" i="1"/>
  <c r="V31" i="1"/>
  <c r="G31" i="1" s="1"/>
  <c r="E31" i="1" s="1"/>
  <c r="A31" i="1"/>
  <c r="I31" i="1"/>
  <c r="U32" i="1"/>
  <c r="F31" i="1" l="1"/>
  <c r="H32" i="1"/>
  <c r="V32" i="1"/>
  <c r="G32" i="1" s="1"/>
  <c r="A32" i="1"/>
  <c r="I32" i="1"/>
  <c r="U33" i="1"/>
  <c r="F32" i="1" l="1"/>
  <c r="E32" i="1"/>
  <c r="H33" i="1"/>
  <c r="I33" i="1"/>
  <c r="U34" i="1"/>
  <c r="A33" i="1"/>
  <c r="V33" i="1"/>
  <c r="G33" i="1" s="1"/>
  <c r="E33" i="1" s="1"/>
  <c r="F33" i="1" l="1"/>
  <c r="H34" i="1"/>
  <c r="I34" i="1"/>
  <c r="U35" i="1"/>
  <c r="V34" i="1"/>
  <c r="G34" i="1" s="1"/>
  <c r="E34" i="1" s="1"/>
  <c r="A34" i="1"/>
  <c r="F34" i="1" l="1"/>
  <c r="U36" i="1"/>
  <c r="A35" i="1"/>
  <c r="V35" i="1"/>
  <c r="G35" i="1" s="1"/>
  <c r="E35" i="1" s="1"/>
  <c r="I35" i="1"/>
  <c r="H35" i="1"/>
  <c r="F35" i="1" l="1"/>
  <c r="I36" i="1"/>
  <c r="H36" i="1"/>
  <c r="U37" i="1"/>
  <c r="V36" i="1"/>
  <c r="G36" i="1" s="1"/>
  <c r="A36" i="1"/>
  <c r="F36" i="1" l="1"/>
  <c r="E36" i="1"/>
  <c r="I37" i="1"/>
  <c r="V37" i="1"/>
  <c r="G37" i="1" s="1"/>
  <c r="E37" i="1" s="1"/>
  <c r="H37" i="1"/>
  <c r="U38" i="1"/>
  <c r="A37" i="1"/>
  <c r="F37" i="1" l="1"/>
  <c r="H38" i="1"/>
  <c r="A38" i="1"/>
  <c r="V38" i="1"/>
  <c r="G38" i="1" s="1"/>
  <c r="E38" i="1" s="1"/>
  <c r="U39" i="1"/>
  <c r="I38" i="1"/>
  <c r="F38" i="1" l="1"/>
  <c r="U40" i="1"/>
  <c r="I39" i="1"/>
  <c r="A39" i="1"/>
  <c r="H39" i="1"/>
  <c r="V39" i="1"/>
  <c r="G39" i="1" s="1"/>
  <c r="E39" i="1" s="1"/>
  <c r="F39" i="1" l="1"/>
  <c r="V40" i="1"/>
  <c r="G40" i="1" s="1"/>
  <c r="E40" i="1" s="1"/>
  <c r="H40" i="1"/>
  <c r="I40" i="1"/>
  <c r="U41" i="1"/>
  <c r="A40" i="1"/>
  <c r="F40" i="1" l="1"/>
  <c r="V41" i="1"/>
  <c r="G41" i="1" s="1"/>
  <c r="E41" i="1" s="1"/>
  <c r="H41" i="1"/>
  <c r="I41" i="1"/>
  <c r="A41" i="1"/>
  <c r="U42" i="1"/>
  <c r="F41" i="1" l="1"/>
  <c r="A42" i="1"/>
  <c r="H42" i="1"/>
  <c r="I42" i="1"/>
  <c r="V42" i="1"/>
  <c r="G42" i="1" s="1"/>
  <c r="F42" i="1" s="1"/>
  <c r="U43" i="1"/>
  <c r="E42" i="1" l="1"/>
  <c r="V43" i="1"/>
  <c r="G43" i="1" s="1"/>
  <c r="F43" i="1" s="1"/>
  <c r="H43" i="1"/>
  <c r="I43" i="1"/>
  <c r="U44" i="1"/>
  <c r="A43" i="1"/>
  <c r="E43" i="1" l="1"/>
  <c r="V44" i="1"/>
  <c r="G44" i="1" s="1"/>
  <c r="E44" i="1" s="1"/>
  <c r="H44" i="1"/>
  <c r="I44" i="1"/>
  <c r="A44" i="1"/>
  <c r="U45" i="1"/>
  <c r="F44" i="1" l="1"/>
  <c r="H45" i="1"/>
  <c r="U46" i="1"/>
  <c r="A45" i="1"/>
  <c r="V45" i="1"/>
  <c r="G45" i="1" s="1"/>
  <c r="E45" i="1" s="1"/>
  <c r="I45" i="1"/>
  <c r="F45" i="1" l="1"/>
  <c r="H46" i="1"/>
  <c r="I46" i="1"/>
  <c r="V46" i="1"/>
  <c r="G46" i="1" s="1"/>
  <c r="E46" i="1" s="1"/>
  <c r="A46" i="1"/>
  <c r="U47" i="1"/>
  <c r="F46" i="1" l="1"/>
  <c r="U48" i="1"/>
  <c r="A47" i="1"/>
  <c r="V47" i="1"/>
  <c r="G47" i="1" s="1"/>
  <c r="E47" i="1" s="1"/>
  <c r="I47" i="1"/>
  <c r="H47" i="1"/>
  <c r="F47" i="1" l="1"/>
  <c r="H48" i="1"/>
  <c r="I48" i="1"/>
  <c r="U49" i="1"/>
  <c r="A48" i="1"/>
  <c r="V48" i="1"/>
  <c r="G48" i="1" s="1"/>
  <c r="F48" i="1" l="1"/>
  <c r="E48" i="1"/>
  <c r="I49" i="1"/>
  <c r="A49" i="1"/>
  <c r="U50" i="1"/>
  <c r="V49" i="1"/>
  <c r="G49" i="1" s="1"/>
  <c r="E49" i="1" s="1"/>
  <c r="H49" i="1"/>
  <c r="F49" i="1" l="1"/>
  <c r="H50" i="1"/>
  <c r="I50" i="1"/>
  <c r="V50" i="1"/>
  <c r="G50" i="1" s="1"/>
  <c r="E50" i="1" s="1"/>
  <c r="A50" i="1"/>
  <c r="U51" i="1"/>
  <c r="F50" i="1" l="1"/>
  <c r="U52" i="1"/>
  <c r="H51" i="1"/>
  <c r="I51" i="1"/>
  <c r="A51" i="1"/>
  <c r="V51" i="1"/>
  <c r="G51" i="1" s="1"/>
  <c r="E51" i="1" s="1"/>
  <c r="F51" i="1" l="1"/>
  <c r="A52" i="1"/>
  <c r="H52" i="1"/>
  <c r="I52" i="1"/>
  <c r="V52" i="1"/>
  <c r="G52" i="1" s="1"/>
  <c r="E52" i="1" s="1"/>
  <c r="U53" i="1"/>
  <c r="F52" i="1" l="1"/>
  <c r="V53" i="1"/>
  <c r="G53" i="1" s="1"/>
  <c r="E53" i="1" s="1"/>
  <c r="U54" i="1"/>
  <c r="A53" i="1"/>
  <c r="I53" i="1"/>
  <c r="H53" i="1"/>
  <c r="F53" i="1" l="1"/>
  <c r="A54" i="1"/>
  <c r="H54" i="1"/>
  <c r="V54" i="1"/>
  <c r="G54" i="1" s="1"/>
  <c r="U55" i="1"/>
  <c r="I54" i="1"/>
  <c r="F54" i="1" l="1"/>
  <c r="E54" i="1"/>
  <c r="U56" i="1"/>
  <c r="V55" i="1"/>
  <c r="G55" i="1" s="1"/>
  <c r="E55" i="1" s="1"/>
  <c r="A55" i="1"/>
  <c r="I55" i="1"/>
  <c r="H55" i="1"/>
  <c r="F55" i="1" l="1"/>
  <c r="H56" i="1"/>
  <c r="I56" i="1"/>
  <c r="A56" i="1"/>
  <c r="V56" i="1"/>
  <c r="G56" i="1" s="1"/>
  <c r="U57" i="1"/>
  <c r="F56" i="1" l="1"/>
  <c r="E56" i="1"/>
  <c r="I57" i="1"/>
  <c r="V57" i="1"/>
  <c r="G57" i="1" s="1"/>
  <c r="F57" i="1" s="1"/>
  <c r="A57" i="1"/>
  <c r="H57" i="1"/>
  <c r="U58" i="1"/>
  <c r="E57" i="1" l="1"/>
  <c r="H58" i="1"/>
  <c r="I58" i="1"/>
  <c r="V58" i="1"/>
  <c r="G58" i="1" s="1"/>
  <c r="E58" i="1" s="1"/>
  <c r="U59" i="1"/>
  <c r="A58" i="1"/>
  <c r="F58" i="1" l="1"/>
  <c r="U60" i="1"/>
  <c r="I59" i="1"/>
  <c r="A59" i="1"/>
  <c r="H59" i="1"/>
  <c r="V59" i="1"/>
  <c r="G59" i="1" s="1"/>
  <c r="E59" i="1" s="1"/>
  <c r="F59" i="1" l="1"/>
  <c r="A60" i="1"/>
  <c r="V60" i="1"/>
  <c r="G60" i="1" s="1"/>
  <c r="U61" i="1"/>
  <c r="H60" i="1"/>
  <c r="I60" i="1"/>
  <c r="F60" i="1" l="1"/>
  <c r="E60" i="1"/>
  <c r="I61" i="1"/>
  <c r="U62" i="1"/>
  <c r="A61" i="1"/>
  <c r="V61" i="1"/>
  <c r="G61" i="1" s="1"/>
  <c r="E61" i="1" s="1"/>
  <c r="H61" i="1"/>
  <c r="F61" i="1" l="1"/>
  <c r="V62" i="1"/>
  <c r="G62" i="1" s="1"/>
  <c r="H62" i="1"/>
  <c r="I62" i="1"/>
  <c r="U63" i="1"/>
  <c r="A62" i="1"/>
  <c r="E62" i="1"/>
  <c r="F62" i="1" l="1"/>
  <c r="H63" i="1"/>
  <c r="U64" i="1"/>
  <c r="V63" i="1"/>
  <c r="G63" i="1" s="1"/>
  <c r="A63" i="1"/>
  <c r="I63" i="1"/>
  <c r="F63" i="1" l="1"/>
  <c r="E63" i="1"/>
  <c r="H64" i="1"/>
  <c r="I64" i="1"/>
  <c r="A64" i="1"/>
  <c r="U65" i="1"/>
  <c r="V64" i="1"/>
  <c r="G64" i="1" s="1"/>
  <c r="F64" i="1" s="1"/>
  <c r="E64" i="1" l="1"/>
  <c r="I65" i="1"/>
  <c r="V65" i="1"/>
  <c r="G65" i="1" s="1"/>
  <c r="E65" i="1" s="1"/>
  <c r="H65" i="1"/>
  <c r="U66" i="1"/>
  <c r="A65" i="1"/>
  <c r="F65" i="1" l="1"/>
  <c r="I66" i="1"/>
  <c r="A66" i="1"/>
  <c r="V66" i="1"/>
  <c r="G66" i="1" s="1"/>
  <c r="U67" i="1"/>
  <c r="H66" i="1"/>
  <c r="F66" i="1" l="1"/>
  <c r="E66" i="1"/>
  <c r="H67" i="1"/>
  <c r="I67" i="1"/>
  <c r="V67" i="1"/>
  <c r="G67" i="1" s="1"/>
  <c r="F67" i="1" s="1"/>
  <c r="A67" i="1"/>
  <c r="U68" i="1"/>
  <c r="E67" i="1" l="1"/>
  <c r="I68" i="1"/>
  <c r="A68" i="1"/>
  <c r="U69" i="1"/>
  <c r="H68" i="1"/>
  <c r="V68" i="1"/>
  <c r="G68" i="1" s="1"/>
  <c r="F68" i="1" s="1"/>
  <c r="E68" i="1" l="1"/>
  <c r="I69" i="1"/>
  <c r="V69" i="1"/>
  <c r="G69" i="1" s="1"/>
  <c r="F69" i="1" s="1"/>
  <c r="U70" i="1"/>
  <c r="A69" i="1"/>
  <c r="H69" i="1"/>
  <c r="E69" i="1" l="1"/>
  <c r="H70" i="1"/>
  <c r="U71" i="1"/>
  <c r="I70" i="1"/>
  <c r="A70" i="1"/>
  <c r="V70" i="1"/>
  <c r="G70" i="1" s="1"/>
  <c r="E70" i="1" s="1"/>
  <c r="F70" i="1" l="1"/>
  <c r="V71" i="1"/>
  <c r="G71" i="1" s="1"/>
  <c r="E71" i="1" s="1"/>
  <c r="A71" i="1"/>
  <c r="H71" i="1"/>
  <c r="I71" i="1"/>
  <c r="U72" i="1"/>
  <c r="F71" i="1" l="1"/>
  <c r="H72" i="1"/>
  <c r="A72" i="1"/>
  <c r="V72" i="1"/>
  <c r="G72" i="1" s="1"/>
  <c r="U73" i="1"/>
  <c r="I72" i="1"/>
  <c r="F72" i="1" l="1"/>
  <c r="E72" i="1"/>
  <c r="I73" i="1"/>
  <c r="A73" i="1"/>
  <c r="H73" i="1"/>
  <c r="V73" i="1"/>
  <c r="G73" i="1" s="1"/>
  <c r="E73" i="1" s="1"/>
  <c r="U74" i="1"/>
  <c r="F73" i="1" l="1"/>
  <c r="V74" i="1"/>
  <c r="G74" i="1" s="1"/>
  <c r="E74" i="1" s="1"/>
  <c r="A74" i="1"/>
  <c r="H74" i="1"/>
  <c r="U75" i="1"/>
  <c r="I74" i="1"/>
  <c r="F74" i="1" l="1"/>
  <c r="V75" i="1"/>
  <c r="G75" i="1" s="1"/>
  <c r="H75" i="1"/>
  <c r="I75" i="1"/>
  <c r="U76" i="1"/>
  <c r="A75" i="1"/>
  <c r="F75" i="1" l="1"/>
  <c r="E75" i="1"/>
  <c r="I76" i="1"/>
  <c r="V76" i="1"/>
  <c r="G76" i="1" s="1"/>
  <c r="E76" i="1" s="1"/>
  <c r="A76" i="1"/>
  <c r="H76" i="1"/>
  <c r="U77" i="1"/>
  <c r="F76" i="1" l="1"/>
  <c r="A77" i="1"/>
  <c r="V77" i="1"/>
  <c r="G77" i="1" s="1"/>
  <c r="E77" i="1" s="1"/>
  <c r="H77" i="1"/>
  <c r="I77" i="1"/>
  <c r="U78" i="1"/>
  <c r="F77" i="1" l="1"/>
  <c r="V78" i="1"/>
  <c r="G78" i="1" s="1"/>
  <c r="U79" i="1"/>
  <c r="A78" i="1"/>
  <c r="H78" i="1"/>
  <c r="I78" i="1"/>
  <c r="F78" i="1" l="1"/>
  <c r="E78" i="1"/>
  <c r="U80" i="1"/>
  <c r="V79" i="1"/>
  <c r="G79" i="1" s="1"/>
  <c r="E79" i="1" s="1"/>
  <c r="I79" i="1"/>
  <c r="A79" i="1"/>
  <c r="H79" i="1"/>
  <c r="F79" i="1" l="1"/>
  <c r="H80" i="1"/>
  <c r="A80" i="1"/>
  <c r="I80" i="1"/>
  <c r="U81" i="1"/>
  <c r="V80" i="1"/>
  <c r="G80" i="1" s="1"/>
  <c r="F80" i="1" l="1"/>
  <c r="E80" i="1"/>
  <c r="I81" i="1"/>
  <c r="A81" i="1"/>
  <c r="H81" i="1"/>
  <c r="V81" i="1"/>
  <c r="G81" i="1" s="1"/>
  <c r="E81" i="1" s="1"/>
  <c r="U82" i="1"/>
  <c r="F81" i="1" l="1"/>
  <c r="H82" i="1"/>
  <c r="V82" i="1"/>
  <c r="G82" i="1" s="1"/>
  <c r="E82" i="1" s="1"/>
  <c r="A82" i="1"/>
  <c r="U83" i="1"/>
  <c r="I82" i="1"/>
  <c r="F82" i="1" l="1"/>
  <c r="I83" i="1"/>
  <c r="V83" i="1"/>
  <c r="G83" i="1" s="1"/>
  <c r="F83" i="1" s="1"/>
  <c r="H83" i="1"/>
  <c r="U84" i="1"/>
  <c r="A83" i="1"/>
  <c r="E83" i="1" l="1"/>
  <c r="V84" i="1"/>
  <c r="G84" i="1" s="1"/>
  <c r="F84" i="1" s="1"/>
  <c r="H84" i="1"/>
  <c r="I84" i="1"/>
  <c r="U85" i="1"/>
  <c r="A84" i="1"/>
  <c r="E84" i="1" l="1"/>
  <c r="U86" i="1"/>
  <c r="H85" i="1"/>
  <c r="I85" i="1"/>
  <c r="V85" i="1"/>
  <c r="G85" i="1" s="1"/>
  <c r="F85" i="1" s="1"/>
  <c r="A85" i="1"/>
  <c r="E85" i="1" l="1"/>
  <c r="U87" i="1"/>
  <c r="H86" i="1"/>
  <c r="V86" i="1"/>
  <c r="G86" i="1" s="1"/>
  <c r="F86" i="1" s="1"/>
  <c r="I86" i="1"/>
  <c r="A86" i="1"/>
  <c r="E86" i="1" l="1"/>
  <c r="I87" i="1"/>
  <c r="U88" i="1"/>
  <c r="V87" i="1"/>
  <c r="G87" i="1" s="1"/>
  <c r="E87" i="1" s="1"/>
  <c r="H87" i="1"/>
  <c r="A87" i="1"/>
  <c r="F87" i="1" l="1"/>
  <c r="I88" i="1"/>
  <c r="V88" i="1"/>
  <c r="G88" i="1" s="1"/>
  <c r="F88" i="1" s="1"/>
  <c r="A88" i="1"/>
  <c r="H88" i="1"/>
  <c r="U89" i="1"/>
  <c r="E88" i="1" l="1"/>
  <c r="I89" i="1"/>
  <c r="U90" i="1"/>
  <c r="H89" i="1"/>
  <c r="V89" i="1"/>
  <c r="G89" i="1" s="1"/>
  <c r="F89" i="1" s="1"/>
  <c r="A89" i="1"/>
  <c r="E89" i="1" l="1"/>
  <c r="V90" i="1"/>
  <c r="G90" i="1" s="1"/>
  <c r="F90" i="1" s="1"/>
  <c r="H90" i="1"/>
  <c r="I90" i="1"/>
  <c r="A90" i="1"/>
  <c r="U91" i="1"/>
  <c r="E90" i="1" l="1"/>
  <c r="V91" i="1"/>
  <c r="G91" i="1" s="1"/>
  <c r="F91" i="1" s="1"/>
  <c r="U92" i="1"/>
  <c r="I91" i="1"/>
  <c r="H91" i="1"/>
  <c r="E91" i="1"/>
  <c r="A91" i="1"/>
  <c r="A92" i="1" l="1"/>
  <c r="V92" i="1"/>
  <c r="G92" i="1" s="1"/>
  <c r="F92" i="1" s="1"/>
  <c r="U93" i="1"/>
  <c r="I92" i="1"/>
  <c r="H92" i="1"/>
  <c r="E92" i="1" l="1"/>
  <c r="A93" i="1"/>
  <c r="I93" i="1"/>
  <c r="H93" i="1"/>
  <c r="U94" i="1"/>
  <c r="V93" i="1"/>
  <c r="G93" i="1" s="1"/>
  <c r="F93" i="1" s="1"/>
  <c r="E93" i="1" l="1"/>
  <c r="V94" i="1"/>
  <c r="G94" i="1" s="1"/>
  <c r="F94" i="1" s="1"/>
  <c r="H94" i="1"/>
  <c r="A94" i="1"/>
  <c r="I94" i="1"/>
  <c r="U95" i="1"/>
  <c r="E94" i="1" l="1"/>
  <c r="U96" i="1"/>
  <c r="V95" i="1"/>
  <c r="G95" i="1" s="1"/>
  <c r="F95" i="1" s="1"/>
  <c r="A95" i="1"/>
  <c r="H95" i="1"/>
  <c r="I95" i="1"/>
  <c r="E95" i="1" l="1"/>
  <c r="H96" i="1"/>
  <c r="I96" i="1"/>
  <c r="A96" i="1"/>
  <c r="U97" i="1"/>
  <c r="V96" i="1"/>
  <c r="G96" i="1" s="1"/>
  <c r="F96" i="1" s="1"/>
  <c r="E96" i="1" l="1"/>
  <c r="I97" i="1"/>
  <c r="V97" i="1"/>
  <c r="G97" i="1" s="1"/>
  <c r="E97" i="1" s="1"/>
  <c r="A97" i="1"/>
  <c r="U98" i="1"/>
  <c r="H97" i="1"/>
  <c r="F97" i="1" l="1"/>
  <c r="V98" i="1"/>
  <c r="G98" i="1" s="1"/>
  <c r="E98" i="1" s="1"/>
  <c r="A98" i="1"/>
  <c r="U99" i="1"/>
  <c r="H98" i="1"/>
  <c r="I98" i="1"/>
  <c r="F98" i="1" l="1"/>
  <c r="V99" i="1"/>
  <c r="G99" i="1" s="1"/>
  <c r="E99" i="1" s="1"/>
  <c r="A99" i="1"/>
  <c r="H99" i="1"/>
  <c r="U100" i="1"/>
  <c r="I99" i="1"/>
  <c r="F99" i="1" l="1"/>
  <c r="A100" i="1"/>
  <c r="I100" i="1"/>
  <c r="H100" i="1"/>
  <c r="U101" i="1"/>
  <c r="V100" i="1"/>
  <c r="G100" i="1" s="1"/>
  <c r="F100" i="1" s="1"/>
  <c r="E100" i="1" l="1"/>
  <c r="U102" i="1"/>
  <c r="H101" i="1"/>
  <c r="I101" i="1"/>
  <c r="A101" i="1"/>
  <c r="V101" i="1"/>
  <c r="G101" i="1" s="1"/>
  <c r="E101" i="1" s="1"/>
  <c r="F101" i="1" l="1"/>
  <c r="A102" i="1"/>
  <c r="H102" i="1"/>
  <c r="U103" i="1"/>
  <c r="I102" i="1"/>
  <c r="V102" i="1"/>
  <c r="G102" i="1" s="1"/>
  <c r="F102" i="1" s="1"/>
  <c r="E102" i="1" l="1"/>
  <c r="H103" i="1"/>
  <c r="V103" i="1"/>
  <c r="G103" i="1" s="1"/>
  <c r="F103" i="1" s="1"/>
  <c r="I103" i="1"/>
  <c r="U104" i="1"/>
  <c r="A103" i="1"/>
  <c r="E103" i="1" l="1"/>
  <c r="I104" i="1"/>
  <c r="A104" i="1"/>
  <c r="H104" i="1"/>
  <c r="U105" i="1"/>
  <c r="V104" i="1"/>
  <c r="G104" i="1" s="1"/>
  <c r="E104" i="1" s="1"/>
  <c r="F104" i="1" l="1"/>
  <c r="I105" i="1"/>
  <c r="V105" i="1"/>
  <c r="G105" i="1" s="1"/>
  <c r="F105" i="1" s="1"/>
  <c r="U106" i="1"/>
  <c r="H105" i="1"/>
  <c r="A105" i="1"/>
  <c r="E105" i="1" l="1"/>
  <c r="I106" i="1"/>
  <c r="V106" i="1"/>
  <c r="G106" i="1" s="1"/>
  <c r="E106" i="1" s="1"/>
  <c r="A106" i="1"/>
  <c r="H106" i="1"/>
  <c r="U107" i="1"/>
  <c r="F106" i="1" l="1"/>
  <c r="V107" i="1"/>
  <c r="G107" i="1" s="1"/>
  <c r="U108" i="1"/>
  <c r="H107" i="1"/>
  <c r="A107" i="1"/>
  <c r="I107" i="1"/>
  <c r="F107" i="1" l="1"/>
  <c r="E107" i="1"/>
  <c r="V108" i="1"/>
  <c r="G108" i="1" s="1"/>
  <c r="F108" i="1" s="1"/>
  <c r="I108" i="1"/>
  <c r="A108" i="1"/>
  <c r="H108" i="1"/>
  <c r="U109" i="1"/>
  <c r="E108" i="1" l="1"/>
  <c r="V109" i="1"/>
  <c r="G109" i="1" s="1"/>
  <c r="F109" i="1" s="1"/>
  <c r="A109" i="1"/>
  <c r="U110" i="1"/>
  <c r="I109" i="1"/>
  <c r="H109" i="1"/>
  <c r="E109" i="1" l="1"/>
  <c r="U111" i="1"/>
  <c r="H110" i="1"/>
  <c r="V110" i="1"/>
  <c r="G110" i="1" s="1"/>
  <c r="F110" i="1" s="1"/>
  <c r="I110" i="1"/>
  <c r="A110" i="1"/>
  <c r="E110" i="1" l="1"/>
  <c r="I111" i="1"/>
  <c r="V111" i="1"/>
  <c r="G111" i="1" s="1"/>
  <c r="F111" i="1" s="1"/>
  <c r="A111" i="1"/>
  <c r="H111" i="1"/>
  <c r="U112" i="1"/>
  <c r="E111" i="1" l="1"/>
  <c r="U113" i="1"/>
  <c r="V112" i="1"/>
  <c r="G112" i="1" s="1"/>
  <c r="E112" i="1" s="1"/>
  <c r="I112" i="1"/>
  <c r="H112" i="1"/>
  <c r="A112" i="1"/>
  <c r="F112" i="1" l="1"/>
  <c r="A113" i="1"/>
  <c r="V113" i="1"/>
  <c r="G113" i="1" s="1"/>
  <c r="U114" i="1"/>
  <c r="I113" i="1"/>
  <c r="H113" i="1"/>
  <c r="F113" i="1" l="1"/>
  <c r="E113" i="1"/>
  <c r="H114" i="1"/>
  <c r="V114" i="1"/>
  <c r="G114" i="1" s="1"/>
  <c r="E114" i="1" s="1"/>
  <c r="I114" i="1"/>
  <c r="U115" i="1"/>
  <c r="A114" i="1"/>
  <c r="F114" i="1" l="1"/>
  <c r="U116" i="1"/>
  <c r="V115" i="1"/>
  <c r="G115" i="1" s="1"/>
  <c r="H115" i="1"/>
  <c r="A115" i="1"/>
  <c r="I115" i="1"/>
  <c r="F115" i="1" l="1"/>
  <c r="E115" i="1"/>
  <c r="H116" i="1"/>
  <c r="V116" i="1"/>
  <c r="G116" i="1" s="1"/>
  <c r="F116" i="1" s="1"/>
  <c r="I116" i="1"/>
  <c r="A116" i="1"/>
  <c r="U117" i="1"/>
  <c r="E116" i="1" l="1"/>
  <c r="V117" i="1"/>
  <c r="G117" i="1" s="1"/>
  <c r="F117" i="1" s="1"/>
  <c r="U118" i="1"/>
  <c r="H117" i="1"/>
  <c r="A117" i="1"/>
  <c r="I117" i="1"/>
  <c r="E117" i="1" l="1"/>
  <c r="V118" i="1"/>
  <c r="G118" i="1" s="1"/>
  <c r="E118" i="1" s="1"/>
  <c r="U119" i="1"/>
  <c r="A118" i="1"/>
  <c r="I118" i="1"/>
  <c r="H118" i="1"/>
  <c r="F118" i="1" l="1"/>
  <c r="A119" i="1"/>
  <c r="I119" i="1"/>
  <c r="V119" i="1"/>
  <c r="G119" i="1" s="1"/>
  <c r="E119" i="1" s="1"/>
  <c r="U120" i="1"/>
  <c r="H119" i="1"/>
  <c r="F119" i="1" l="1"/>
  <c r="U121" i="1"/>
  <c r="V120" i="1"/>
  <c r="G120" i="1" s="1"/>
  <c r="E120" i="1" s="1"/>
  <c r="H120" i="1"/>
  <c r="I120" i="1"/>
  <c r="A120" i="1"/>
  <c r="F120" i="1" l="1"/>
  <c r="V121" i="1"/>
  <c r="G121" i="1" s="1"/>
  <c r="H121" i="1"/>
  <c r="I121" i="1"/>
  <c r="A121" i="1"/>
  <c r="U122" i="1"/>
  <c r="E121" i="1"/>
  <c r="F121" i="1" l="1"/>
  <c r="U123" i="1"/>
  <c r="A122" i="1"/>
  <c r="H122" i="1"/>
  <c r="V122" i="1"/>
  <c r="G122" i="1" s="1"/>
  <c r="I122" i="1"/>
  <c r="F122" i="1" l="1"/>
  <c r="E122" i="1"/>
  <c r="H123" i="1"/>
  <c r="I123" i="1"/>
  <c r="V123" i="1"/>
  <c r="G123" i="1" s="1"/>
  <c r="E123" i="1" s="1"/>
  <c r="A123" i="1"/>
  <c r="U124" i="1"/>
  <c r="F123" i="1" l="1"/>
  <c r="V124" i="1"/>
  <c r="G124" i="1" s="1"/>
  <c r="A124" i="1"/>
  <c r="I124" i="1"/>
  <c r="E124" i="1"/>
  <c r="H124" i="1"/>
  <c r="U125" i="1"/>
  <c r="F124" i="1" l="1"/>
  <c r="H125" i="1"/>
  <c r="I125" i="1"/>
  <c r="A125" i="1"/>
  <c r="V125" i="1"/>
  <c r="G125" i="1" s="1"/>
  <c r="E125" i="1" s="1"/>
  <c r="U126" i="1"/>
  <c r="F125" i="1" l="1"/>
  <c r="I126" i="1"/>
  <c r="U127" i="1"/>
  <c r="V126" i="1"/>
  <c r="G126" i="1" s="1"/>
  <c r="E126" i="1" s="1"/>
  <c r="A126" i="1"/>
  <c r="H126" i="1"/>
  <c r="F126" i="1" l="1"/>
  <c r="U128" i="1"/>
  <c r="I127" i="1"/>
  <c r="V127" i="1"/>
  <c r="G127" i="1" s="1"/>
  <c r="F127" i="1"/>
  <c r="E127" i="1"/>
  <c r="A127" i="1"/>
  <c r="H127" i="1"/>
  <c r="U129" i="1" l="1"/>
  <c r="V128" i="1"/>
  <c r="G128" i="1" s="1"/>
  <c r="F128" i="1" s="1"/>
  <c r="A128" i="1"/>
  <c r="H128" i="1"/>
  <c r="I128" i="1"/>
  <c r="E128" i="1"/>
  <c r="H129" i="1" l="1"/>
  <c r="V129" i="1"/>
  <c r="G129" i="1" s="1"/>
  <c r="F129" i="1" s="1"/>
  <c r="I129" i="1"/>
  <c r="A129" i="1"/>
  <c r="U130" i="1"/>
  <c r="E129" i="1" l="1"/>
  <c r="H130" i="1"/>
  <c r="A130" i="1"/>
  <c r="I130" i="1"/>
  <c r="V130" i="1"/>
  <c r="G130" i="1" s="1"/>
  <c r="E130" i="1" s="1"/>
  <c r="U131" i="1"/>
  <c r="F130" i="1" l="1"/>
  <c r="F131" i="1" s="1"/>
  <c r="A131" i="1"/>
  <c r="I131" i="1"/>
  <c r="V131" i="1"/>
  <c r="G131" i="1" s="1"/>
  <c r="U132" i="1"/>
  <c r="H131" i="1"/>
  <c r="E131" i="1"/>
  <c r="A132" i="1" l="1"/>
  <c r="U133" i="1"/>
  <c r="I132" i="1"/>
  <c r="V132" i="1"/>
  <c r="G132" i="1" s="1"/>
  <c r="E132" i="1" s="1"/>
  <c r="H132" i="1"/>
  <c r="F132" i="1" l="1"/>
  <c r="I133" i="1"/>
  <c r="V133" i="1"/>
  <c r="G133" i="1" s="1"/>
  <c r="F133" i="1" s="1"/>
  <c r="U134" i="1"/>
  <c r="A133" i="1"/>
  <c r="H133" i="1"/>
  <c r="E133" i="1" l="1"/>
  <c r="V134" i="1"/>
  <c r="G134" i="1" s="1"/>
  <c r="E134" i="1"/>
  <c r="A134" i="1"/>
  <c r="H134" i="1"/>
  <c r="I134" i="1"/>
  <c r="F134" i="1"/>
  <c r="U135" i="1"/>
  <c r="I135" i="1" l="1"/>
  <c r="A135" i="1"/>
  <c r="V135" i="1"/>
  <c r="G135" i="1" s="1"/>
  <c r="F135" i="1" s="1"/>
  <c r="U136" i="1"/>
  <c r="H135" i="1"/>
  <c r="E135" i="1" l="1"/>
  <c r="H136" i="1"/>
  <c r="F136" i="1"/>
  <c r="V136" i="1"/>
  <c r="G136" i="1" s="1"/>
  <c r="I136" i="1"/>
  <c r="E136" i="1"/>
  <c r="A136" i="1"/>
  <c r="U137" i="1"/>
  <c r="H137" i="1" l="1"/>
  <c r="V137" i="1"/>
  <c r="G137" i="1" s="1"/>
  <c r="F137" i="1" s="1"/>
  <c r="I137" i="1"/>
  <c r="A137" i="1"/>
  <c r="U138" i="1"/>
  <c r="E137" i="1" l="1"/>
  <c r="V138" i="1"/>
  <c r="G138" i="1" s="1"/>
  <c r="U139" i="1"/>
  <c r="E138" i="1"/>
  <c r="A138" i="1"/>
  <c r="F138" i="1"/>
  <c r="H138" i="1"/>
  <c r="I138" i="1"/>
  <c r="I139" i="1" l="1"/>
  <c r="U140" i="1"/>
  <c r="V139" i="1"/>
  <c r="G139" i="1" s="1"/>
  <c r="E139" i="1" s="1"/>
  <c r="A139" i="1"/>
  <c r="H139" i="1"/>
  <c r="F139" i="1" l="1"/>
  <c r="A140" i="1"/>
  <c r="H140" i="1"/>
  <c r="U141" i="1"/>
  <c r="I140" i="1"/>
  <c r="V140" i="1"/>
  <c r="G140" i="1" s="1"/>
  <c r="F140" i="1" s="1"/>
  <c r="E140" i="1" l="1"/>
  <c r="U142" i="1"/>
  <c r="H141" i="1"/>
  <c r="V141" i="1"/>
  <c r="G141" i="1" s="1"/>
  <c r="A141" i="1"/>
  <c r="F141" i="1"/>
  <c r="I141" i="1"/>
  <c r="E141" i="1"/>
  <c r="U143" i="1" l="1"/>
  <c r="V142" i="1"/>
  <c r="G142" i="1" s="1"/>
  <c r="F142" i="1" s="1"/>
  <c r="I142" i="1"/>
  <c r="H142" i="1"/>
  <c r="A142" i="1"/>
  <c r="E142" i="1"/>
  <c r="I143" i="1" l="1"/>
  <c r="H143" i="1"/>
  <c r="A143" i="1"/>
  <c r="U144" i="1"/>
  <c r="V143" i="1"/>
  <c r="G143" i="1" s="1"/>
  <c r="E143" i="1" s="1"/>
  <c r="F143" i="1" l="1"/>
  <c r="U145" i="1"/>
  <c r="V144" i="1"/>
  <c r="G144" i="1" s="1"/>
  <c r="F144" i="1" s="1"/>
  <c r="H144" i="1"/>
  <c r="A144" i="1"/>
  <c r="I144" i="1"/>
  <c r="E144" i="1" l="1"/>
  <c r="U146" i="1"/>
  <c r="A145" i="1"/>
  <c r="I145" i="1"/>
  <c r="H145" i="1"/>
  <c r="V145" i="1"/>
  <c r="G145" i="1" s="1"/>
  <c r="E145" i="1" s="1"/>
  <c r="F145" i="1" l="1"/>
  <c r="I146" i="1"/>
  <c r="V146" i="1"/>
  <c r="G146" i="1" s="1"/>
  <c r="F146" i="1" s="1"/>
  <c r="H146" i="1"/>
  <c r="U147" i="1"/>
  <c r="A146" i="1"/>
  <c r="E146" i="1" l="1"/>
  <c r="U148" i="1"/>
  <c r="A147" i="1"/>
  <c r="V147" i="1"/>
  <c r="G147" i="1" s="1"/>
  <c r="F147" i="1" s="1"/>
  <c r="H147" i="1"/>
  <c r="I147" i="1"/>
  <c r="E147" i="1" l="1"/>
  <c r="H148" i="1"/>
  <c r="U149" i="1"/>
  <c r="A148" i="1"/>
  <c r="V148" i="1"/>
  <c r="G148" i="1" s="1"/>
  <c r="E148" i="1" s="1"/>
  <c r="I148" i="1"/>
  <c r="F148" i="1"/>
  <c r="V149" i="1" l="1"/>
  <c r="G149" i="1" s="1"/>
  <c r="I149" i="1"/>
  <c r="H149" i="1"/>
  <c r="A149" i="1"/>
  <c r="E149" i="1"/>
  <c r="F149" i="1"/>
  <c r="U150" i="1"/>
  <c r="I150" i="1" l="1"/>
  <c r="U151" i="1"/>
  <c r="H150" i="1"/>
  <c r="V150" i="1"/>
  <c r="G150" i="1" s="1"/>
  <c r="E150" i="1" s="1"/>
  <c r="A150" i="1"/>
  <c r="F150" i="1" l="1"/>
  <c r="H151" i="1"/>
  <c r="I151" i="1"/>
  <c r="A151" i="1"/>
  <c r="V151" i="1"/>
  <c r="G151" i="1" s="1"/>
  <c r="E151" i="1" s="1"/>
  <c r="U152" i="1"/>
  <c r="F151" i="1" l="1"/>
  <c r="A152" i="1"/>
  <c r="U153" i="1"/>
  <c r="I152" i="1"/>
  <c r="H152" i="1"/>
  <c r="V152" i="1"/>
  <c r="G152" i="1" s="1"/>
  <c r="E152" i="1" s="1"/>
  <c r="F152" i="1" l="1"/>
  <c r="V153" i="1"/>
  <c r="G153" i="1" s="1"/>
  <c r="E153" i="1" s="1"/>
  <c r="H153" i="1"/>
  <c r="I153" i="1"/>
  <c r="U154" i="1"/>
  <c r="A153" i="1"/>
  <c r="F153" i="1" l="1"/>
  <c r="I154" i="1"/>
  <c r="V154" i="1"/>
  <c r="G154" i="1" s="1"/>
  <c r="E154" i="1" s="1"/>
  <c r="H154" i="1"/>
  <c r="A154" i="1"/>
  <c r="U155" i="1"/>
  <c r="F154" i="1" l="1"/>
  <c r="H155" i="1"/>
  <c r="U156" i="1"/>
  <c r="V155" i="1"/>
  <c r="G155" i="1" s="1"/>
  <c r="E155" i="1" s="1"/>
  <c r="A155" i="1"/>
  <c r="I155" i="1"/>
  <c r="F155" i="1" l="1"/>
  <c r="F156" i="1" s="1"/>
  <c r="H156" i="1"/>
  <c r="V156" i="1"/>
  <c r="G156" i="1" s="1"/>
  <c r="E156" i="1"/>
  <c r="U157" i="1"/>
  <c r="I156" i="1"/>
  <c r="A156" i="1"/>
  <c r="V157" i="1" l="1"/>
  <c r="G157" i="1" s="1"/>
  <c r="F157" i="1" s="1"/>
  <c r="U158" i="1"/>
  <c r="I157" i="1"/>
  <c r="A157" i="1"/>
  <c r="E157" i="1"/>
  <c r="H157" i="1"/>
  <c r="H158" i="1" l="1"/>
  <c r="I158" i="1"/>
  <c r="U159" i="1"/>
  <c r="A158" i="1"/>
  <c r="V158" i="1"/>
  <c r="G158" i="1" s="1"/>
  <c r="F158" i="1" s="1"/>
  <c r="E158" i="1" l="1"/>
  <c r="H159" i="1"/>
  <c r="I159" i="1"/>
  <c r="V159" i="1"/>
  <c r="G159" i="1" s="1"/>
  <c r="E159" i="1" s="1"/>
  <c r="U160" i="1"/>
  <c r="A159" i="1"/>
  <c r="F159" i="1" l="1"/>
  <c r="U161" i="1"/>
  <c r="A160" i="1"/>
  <c r="V160" i="1"/>
  <c r="G160" i="1" s="1"/>
  <c r="I160" i="1"/>
  <c r="H160" i="1"/>
  <c r="F160" i="1" l="1"/>
  <c r="E160" i="1"/>
  <c r="V161" i="1"/>
  <c r="G161" i="1" s="1"/>
  <c r="E161" i="1" s="1"/>
  <c r="U162" i="1"/>
  <c r="A161" i="1"/>
  <c r="H161" i="1"/>
  <c r="I161" i="1"/>
  <c r="F161" i="1" l="1"/>
  <c r="H162" i="1"/>
  <c r="I162" i="1"/>
  <c r="V162" i="1"/>
  <c r="G162" i="1" s="1"/>
  <c r="A162" i="1"/>
  <c r="U163" i="1"/>
  <c r="F162" i="1" l="1"/>
  <c r="E162" i="1"/>
  <c r="I163" i="1"/>
  <c r="A163" i="1"/>
  <c r="U164" i="1"/>
  <c r="H163" i="1"/>
  <c r="V163" i="1"/>
  <c r="G163" i="1" s="1"/>
  <c r="E163" i="1" s="1"/>
  <c r="F163" i="1" l="1"/>
  <c r="V164" i="1"/>
  <c r="G164" i="1" s="1"/>
  <c r="F164" i="1"/>
  <c r="E164" i="1"/>
  <c r="H164" i="1"/>
  <c r="I164" i="1"/>
  <c r="A164" i="1"/>
  <c r="U165" i="1"/>
  <c r="V165" i="1" l="1"/>
  <c r="G165" i="1" s="1"/>
  <c r="E165" i="1"/>
  <c r="H165" i="1"/>
  <c r="U166" i="1"/>
  <c r="A165" i="1"/>
  <c r="F165" i="1"/>
  <c r="I165" i="1"/>
  <c r="H166" i="1" l="1"/>
  <c r="I166" i="1"/>
  <c r="A166" i="1"/>
  <c r="V166" i="1"/>
  <c r="G166" i="1" s="1"/>
  <c r="F166" i="1" s="1"/>
  <c r="U167" i="1"/>
  <c r="E166" i="1" l="1"/>
  <c r="U168" i="1"/>
  <c r="I167" i="1"/>
  <c r="H167" i="1"/>
  <c r="V167" i="1"/>
  <c r="G167" i="1" s="1"/>
  <c r="E167" i="1" s="1"/>
  <c r="A167" i="1"/>
  <c r="F167" i="1" l="1"/>
  <c r="V168" i="1"/>
  <c r="G168" i="1" s="1"/>
  <c r="I168" i="1"/>
  <c r="H168" i="1"/>
  <c r="U169" i="1"/>
  <c r="A168" i="1"/>
  <c r="F168" i="1" l="1"/>
  <c r="E168" i="1"/>
  <c r="A169" i="1"/>
  <c r="U170" i="1"/>
  <c r="V169" i="1"/>
  <c r="G169" i="1" s="1"/>
  <c r="E169" i="1" s="1"/>
  <c r="H169" i="1"/>
  <c r="I169" i="1"/>
  <c r="F169" i="1" l="1"/>
  <c r="I170" i="1"/>
  <c r="V170" i="1"/>
  <c r="G170" i="1" s="1"/>
  <c r="F170" i="1" s="1"/>
  <c r="H170" i="1"/>
  <c r="A170" i="1"/>
  <c r="U171" i="1"/>
  <c r="E170" i="1" l="1"/>
  <c r="U172" i="1"/>
  <c r="A171" i="1"/>
  <c r="I171" i="1"/>
  <c r="V171" i="1"/>
  <c r="G171" i="1" s="1"/>
  <c r="E171" i="1" s="1"/>
  <c r="H171" i="1"/>
  <c r="F171" i="1" l="1"/>
  <c r="H172" i="1"/>
  <c r="U173" i="1"/>
  <c r="V172" i="1"/>
  <c r="G172" i="1" s="1"/>
  <c r="E172" i="1" s="1"/>
  <c r="I172" i="1"/>
  <c r="A172" i="1"/>
  <c r="F172" i="1" l="1"/>
  <c r="A173" i="1"/>
  <c r="H173" i="1"/>
  <c r="V173" i="1"/>
  <c r="G173" i="1" s="1"/>
  <c r="F173" i="1" s="1"/>
  <c r="I173" i="1"/>
  <c r="U174" i="1"/>
  <c r="E173" i="1" l="1"/>
  <c r="H174" i="1"/>
  <c r="I174" i="1"/>
  <c r="U175" i="1"/>
  <c r="A174" i="1"/>
  <c r="V174" i="1"/>
  <c r="G174" i="1" s="1"/>
  <c r="F174" i="1" s="1"/>
  <c r="E174" i="1" l="1"/>
  <c r="I175" i="1"/>
  <c r="V175" i="1"/>
  <c r="G175" i="1" s="1"/>
  <c r="E175" i="1" s="1"/>
  <c r="H175" i="1"/>
  <c r="A175" i="1"/>
  <c r="U176" i="1"/>
  <c r="F175" i="1" l="1"/>
  <c r="V176" i="1"/>
  <c r="G176" i="1" s="1"/>
  <c r="E176" i="1" s="1"/>
  <c r="I176" i="1"/>
  <c r="H176" i="1"/>
  <c r="A176" i="1"/>
  <c r="U177" i="1"/>
  <c r="F176" i="1" l="1"/>
  <c r="U178" i="1"/>
  <c r="I177" i="1"/>
  <c r="V177" i="1"/>
  <c r="G177" i="1" s="1"/>
  <c r="F177" i="1" s="1"/>
  <c r="H177" i="1"/>
  <c r="A177" i="1"/>
  <c r="E177" i="1" l="1"/>
  <c r="H178" i="1"/>
  <c r="I178" i="1"/>
  <c r="V178" i="1"/>
  <c r="G178" i="1" s="1"/>
  <c r="F178" i="1" s="1"/>
  <c r="A178" i="1"/>
  <c r="U179" i="1"/>
  <c r="E178" i="1"/>
  <c r="U180" i="1" l="1"/>
  <c r="I179" i="1"/>
  <c r="A179" i="1"/>
  <c r="H179" i="1"/>
  <c r="V179" i="1"/>
  <c r="G179" i="1" s="1"/>
  <c r="F179" i="1" s="1"/>
  <c r="E179" i="1" l="1"/>
  <c r="V180" i="1"/>
  <c r="G180" i="1" s="1"/>
  <c r="E180" i="1" s="1"/>
  <c r="U181" i="1"/>
  <c r="A180" i="1"/>
  <c r="F180" i="1"/>
  <c r="I180" i="1"/>
  <c r="H180" i="1"/>
  <c r="I181" i="1" l="1"/>
  <c r="V181" i="1"/>
  <c r="G181" i="1" s="1"/>
  <c r="A181" i="1"/>
  <c r="E181" i="1"/>
  <c r="U182" i="1"/>
  <c r="F181" i="1"/>
  <c r="H181" i="1"/>
  <c r="I182" i="1" l="1"/>
  <c r="U183" i="1"/>
  <c r="V182" i="1"/>
  <c r="G182" i="1" s="1"/>
  <c r="E182" i="1" s="1"/>
  <c r="H182" i="1"/>
  <c r="A182" i="1"/>
  <c r="F182" i="1" l="1"/>
  <c r="H183" i="1"/>
  <c r="I183" i="1"/>
  <c r="V183" i="1"/>
  <c r="G183" i="1" s="1"/>
  <c r="E183" i="1" s="1"/>
  <c r="U184" i="1"/>
  <c r="A183" i="1"/>
  <c r="F183" i="1" l="1"/>
  <c r="U185" i="1"/>
  <c r="V184" i="1"/>
  <c r="G184" i="1" s="1"/>
  <c r="E184" i="1" s="1"/>
  <c r="A184" i="1"/>
  <c r="I184" i="1"/>
  <c r="H184" i="1"/>
  <c r="F184" i="1" l="1"/>
  <c r="I185" i="1"/>
  <c r="H185" i="1"/>
  <c r="V185" i="1"/>
  <c r="G185" i="1" s="1"/>
  <c r="E185" i="1" s="1"/>
  <c r="A185" i="1"/>
  <c r="U186" i="1"/>
  <c r="F185" i="1" l="1"/>
  <c r="I186" i="1"/>
  <c r="V186" i="1"/>
  <c r="G186" i="1" s="1"/>
  <c r="F186" i="1" s="1"/>
  <c r="H186" i="1"/>
  <c r="U187" i="1"/>
  <c r="A186" i="1"/>
  <c r="E186" i="1" l="1"/>
  <c r="A187" i="1"/>
  <c r="V187" i="1"/>
  <c r="G187" i="1" s="1"/>
  <c r="E187" i="1" s="1"/>
  <c r="H187" i="1"/>
  <c r="I187" i="1"/>
  <c r="U188" i="1"/>
  <c r="F187" i="1" l="1"/>
  <c r="A188" i="1"/>
  <c r="U189" i="1"/>
  <c r="H188" i="1"/>
  <c r="V188" i="1"/>
  <c r="G188" i="1" s="1"/>
  <c r="I188" i="1"/>
  <c r="F188" i="1" l="1"/>
  <c r="E188" i="1"/>
  <c r="A189" i="1"/>
  <c r="V189" i="1"/>
  <c r="G189" i="1" s="1"/>
  <c r="H189" i="1"/>
  <c r="I189" i="1"/>
  <c r="E189" i="1"/>
  <c r="U190" i="1"/>
  <c r="F189" i="1" l="1"/>
  <c r="H190" i="1"/>
  <c r="A190" i="1"/>
  <c r="V190" i="1"/>
  <c r="G190" i="1" s="1"/>
  <c r="U191" i="1"/>
  <c r="I190" i="1"/>
  <c r="F190" i="1" l="1"/>
  <c r="E190" i="1"/>
  <c r="I191" i="1"/>
  <c r="V191" i="1"/>
  <c r="G191" i="1" s="1"/>
  <c r="F191" i="1" s="1"/>
  <c r="H191" i="1"/>
  <c r="U192" i="1"/>
  <c r="A191" i="1"/>
  <c r="E191" i="1" l="1"/>
  <c r="A192" i="1"/>
  <c r="V192" i="1"/>
  <c r="G192" i="1" s="1"/>
  <c r="F192" i="1" s="1"/>
  <c r="I192" i="1"/>
  <c r="H192" i="1"/>
  <c r="U193" i="1"/>
  <c r="E192" i="1"/>
  <c r="U194" i="1" l="1"/>
  <c r="I193" i="1"/>
  <c r="A193" i="1"/>
  <c r="V193" i="1"/>
  <c r="G193" i="1" s="1"/>
  <c r="F193" i="1" s="1"/>
  <c r="H193" i="1"/>
  <c r="E193" i="1" l="1"/>
  <c r="H194" i="1"/>
  <c r="V194" i="1"/>
  <c r="G194" i="1" s="1"/>
  <c r="F194" i="1" s="1"/>
  <c r="I194" i="1"/>
  <c r="A194" i="1"/>
  <c r="U195" i="1"/>
  <c r="E194" i="1" l="1"/>
  <c r="U196" i="1"/>
  <c r="V195" i="1"/>
  <c r="G195" i="1" s="1"/>
  <c r="F195" i="1" s="1"/>
  <c r="H195" i="1"/>
  <c r="I195" i="1"/>
  <c r="A195" i="1"/>
  <c r="E195" i="1" l="1"/>
  <c r="H196" i="1"/>
  <c r="V196" i="1"/>
  <c r="G196" i="1" s="1"/>
  <c r="E196" i="1" s="1"/>
  <c r="A196" i="1"/>
  <c r="I196" i="1"/>
  <c r="U197" i="1"/>
  <c r="F196" i="1" l="1"/>
  <c r="H197" i="1"/>
  <c r="I197" i="1"/>
  <c r="V197" i="1"/>
  <c r="G197" i="1" s="1"/>
  <c r="E197" i="1" s="1"/>
  <c r="A197" i="1"/>
  <c r="U198" i="1"/>
  <c r="F197" i="1" l="1"/>
  <c r="F198" i="1"/>
  <c r="H198" i="1"/>
  <c r="E198" i="1"/>
  <c r="A198" i="1"/>
  <c r="I198" i="1"/>
  <c r="V198" i="1"/>
  <c r="G198" i="1" s="1"/>
  <c r="U199" i="1"/>
  <c r="A199" i="1" l="1"/>
  <c r="H199" i="1"/>
  <c r="U200" i="1"/>
  <c r="I199" i="1"/>
  <c r="V199" i="1"/>
  <c r="G199" i="1" s="1"/>
  <c r="E199" i="1" s="1"/>
  <c r="F199" i="1" l="1"/>
  <c r="A200" i="1"/>
  <c r="H200" i="1"/>
  <c r="V200" i="1"/>
  <c r="G200" i="1" s="1"/>
  <c r="E200" i="1" s="1"/>
  <c r="I200" i="1"/>
  <c r="U201" i="1"/>
  <c r="F200" i="1" l="1"/>
  <c r="I201" i="1"/>
  <c r="A201" i="1"/>
  <c r="V201" i="1"/>
  <c r="G201" i="1" s="1"/>
  <c r="E201" i="1" s="1"/>
  <c r="U202" i="1"/>
  <c r="H201" i="1"/>
  <c r="F201" i="1" l="1"/>
  <c r="V202" i="1"/>
  <c r="G202" i="1" s="1"/>
  <c r="F202" i="1"/>
  <c r="E202" i="1"/>
  <c r="A202" i="1"/>
  <c r="I202" i="1"/>
  <c r="H202" i="1"/>
  <c r="U203" i="1"/>
  <c r="A203" i="1" l="1"/>
  <c r="U204" i="1"/>
  <c r="H203" i="1"/>
  <c r="V203" i="1"/>
  <c r="G203" i="1" s="1"/>
  <c r="E203" i="1" s="1"/>
  <c r="I203" i="1"/>
  <c r="F203" i="1" l="1"/>
  <c r="H204" i="1"/>
  <c r="V204" i="1"/>
  <c r="G204" i="1" s="1"/>
  <c r="F204" i="1"/>
  <c r="E204" i="1"/>
  <c r="A204" i="1"/>
  <c r="I204" i="1"/>
  <c r="U205" i="1"/>
  <c r="U206" i="1" l="1"/>
  <c r="V205" i="1"/>
  <c r="G205" i="1" s="1"/>
  <c r="H205" i="1"/>
  <c r="F205" i="1"/>
  <c r="I205" i="1"/>
  <c r="A205" i="1"/>
  <c r="E205" i="1"/>
  <c r="V206" i="1" l="1"/>
  <c r="G206" i="1" s="1"/>
  <c r="F206" i="1" s="1"/>
  <c r="A206" i="1"/>
  <c r="H206" i="1"/>
  <c r="U207" i="1"/>
  <c r="E206" i="1"/>
  <c r="I206" i="1"/>
  <c r="A207" i="1" l="1"/>
  <c r="H207" i="1"/>
  <c r="U208" i="1"/>
  <c r="I207" i="1"/>
  <c r="V207" i="1"/>
  <c r="G207" i="1" s="1"/>
  <c r="E207" i="1" s="1"/>
  <c r="F207" i="1" l="1"/>
  <c r="U209" i="1"/>
  <c r="A208" i="1"/>
  <c r="V208" i="1"/>
  <c r="G208" i="1" s="1"/>
  <c r="I208" i="1"/>
  <c r="H208" i="1"/>
  <c r="F208" i="1"/>
  <c r="E208" i="1"/>
  <c r="H209" i="1" l="1"/>
  <c r="I209" i="1"/>
  <c r="V209" i="1"/>
  <c r="G209" i="1" s="1"/>
  <c r="F209" i="1" s="1"/>
  <c r="A209" i="1"/>
  <c r="U210" i="1"/>
  <c r="E209" i="1" l="1"/>
  <c r="U211" i="1"/>
  <c r="H210" i="1"/>
  <c r="I210" i="1"/>
  <c r="V210" i="1"/>
  <c r="G210" i="1" s="1"/>
  <c r="F210" i="1" s="1"/>
  <c r="A210" i="1"/>
  <c r="E210" i="1" l="1"/>
  <c r="A211" i="1"/>
  <c r="U212" i="1"/>
  <c r="V211" i="1"/>
  <c r="G211" i="1" s="1"/>
  <c r="F211" i="1" s="1"/>
  <c r="H211" i="1"/>
  <c r="I211" i="1"/>
  <c r="E211" i="1" l="1"/>
  <c r="U213" i="1"/>
  <c r="A212" i="1"/>
  <c r="I212" i="1"/>
  <c r="V212" i="1"/>
  <c r="G212" i="1" s="1"/>
  <c r="F212" i="1" s="1"/>
  <c r="H212" i="1"/>
  <c r="E212" i="1" l="1"/>
  <c r="V213" i="1"/>
  <c r="G213" i="1" s="1"/>
  <c r="E213" i="1" s="1"/>
  <c r="H213" i="1"/>
  <c r="F213" i="1"/>
  <c r="I213" i="1"/>
  <c r="A213" i="1"/>
  <c r="U214" i="1"/>
  <c r="V214" i="1" l="1"/>
  <c r="G214" i="1" s="1"/>
  <c r="E214" i="1" s="1"/>
  <c r="U215" i="1"/>
  <c r="A214" i="1"/>
  <c r="H214" i="1"/>
  <c r="I214" i="1"/>
  <c r="F214" i="1" l="1"/>
  <c r="H215" i="1"/>
  <c r="V215" i="1"/>
  <c r="G215" i="1" s="1"/>
  <c r="U216" i="1"/>
  <c r="I215" i="1"/>
  <c r="A215" i="1"/>
  <c r="F215" i="1" l="1"/>
  <c r="E215" i="1"/>
  <c r="V216" i="1"/>
  <c r="G216" i="1" s="1"/>
  <c r="F216" i="1" s="1"/>
  <c r="A216" i="1"/>
  <c r="H216" i="1"/>
  <c r="I216" i="1"/>
  <c r="U217" i="1"/>
  <c r="E216" i="1" l="1"/>
  <c r="A217" i="1"/>
  <c r="H217" i="1"/>
  <c r="U218" i="1"/>
  <c r="I217" i="1"/>
  <c r="V217" i="1"/>
  <c r="G217" i="1" s="1"/>
  <c r="F217" i="1" s="1"/>
  <c r="E217" i="1" l="1"/>
  <c r="V218" i="1"/>
  <c r="G218" i="1" s="1"/>
  <c r="E218" i="1" s="1"/>
  <c r="A218" i="1"/>
  <c r="I218" i="1"/>
  <c r="U219" i="1"/>
  <c r="H218" i="1"/>
  <c r="F218" i="1" l="1"/>
  <c r="F219" i="1" s="1"/>
  <c r="V219" i="1"/>
  <c r="G219" i="1" s="1"/>
  <c r="I219" i="1"/>
  <c r="A219" i="1"/>
  <c r="H219" i="1"/>
  <c r="E219" i="1"/>
  <c r="U220" i="1"/>
  <c r="A220" i="1" l="1"/>
  <c r="U221" i="1"/>
  <c r="I220" i="1"/>
  <c r="V220" i="1"/>
  <c r="G220" i="1" s="1"/>
  <c r="E220" i="1" s="1"/>
  <c r="H220" i="1"/>
  <c r="F220" i="1" l="1"/>
  <c r="H221" i="1"/>
  <c r="V221" i="1"/>
  <c r="G221" i="1" s="1"/>
  <c r="A221" i="1"/>
  <c r="I221" i="1"/>
  <c r="U222" i="1"/>
  <c r="F221" i="1" l="1"/>
  <c r="E221" i="1"/>
  <c r="U223" i="1"/>
  <c r="H222" i="1"/>
  <c r="A222" i="1"/>
  <c r="I222" i="1"/>
  <c r="V222" i="1"/>
  <c r="G222" i="1" s="1"/>
  <c r="E222" i="1" s="1"/>
  <c r="F222" i="1" l="1"/>
  <c r="F223" i="1" s="1"/>
  <c r="H223" i="1"/>
  <c r="I223" i="1"/>
  <c r="V223" i="1"/>
  <c r="G223" i="1" s="1"/>
  <c r="U224" i="1"/>
  <c r="A223" i="1"/>
  <c r="E223" i="1"/>
  <c r="V224" i="1" l="1"/>
  <c r="G224" i="1" s="1"/>
  <c r="E224" i="1" s="1"/>
  <c r="H224" i="1"/>
  <c r="U225" i="1"/>
  <c r="I224" i="1"/>
  <c r="A224" i="1"/>
  <c r="F224" i="1" l="1"/>
  <c r="V225" i="1"/>
  <c r="G225" i="1" s="1"/>
  <c r="F225" i="1" s="1"/>
  <c r="I225" i="1"/>
  <c r="U226" i="1"/>
  <c r="H225" i="1"/>
  <c r="A225" i="1"/>
  <c r="E225" i="1" l="1"/>
  <c r="I226" i="1"/>
  <c r="U227" i="1"/>
  <c r="H226" i="1"/>
  <c r="A226" i="1"/>
  <c r="V226" i="1"/>
  <c r="G226" i="1" s="1"/>
  <c r="F226" i="1" s="1"/>
  <c r="E226" i="1" l="1"/>
  <c r="U228" i="1"/>
  <c r="A227" i="1"/>
  <c r="V227" i="1"/>
  <c r="G227" i="1" s="1"/>
  <c r="I227" i="1"/>
  <c r="H227" i="1"/>
  <c r="F227" i="1"/>
  <c r="E227" i="1"/>
  <c r="A228" i="1" l="1"/>
  <c r="H228" i="1"/>
  <c r="U229" i="1"/>
  <c r="I228" i="1"/>
  <c r="V228" i="1"/>
  <c r="G228" i="1" s="1"/>
  <c r="F228" i="1" s="1"/>
  <c r="E228" i="1" l="1"/>
  <c r="U230" i="1"/>
  <c r="H229" i="1"/>
  <c r="I229" i="1"/>
  <c r="V229" i="1"/>
  <c r="G229" i="1" s="1"/>
  <c r="E229" i="1" s="1"/>
  <c r="A229" i="1"/>
  <c r="F229" i="1" l="1"/>
  <c r="V230" i="1"/>
  <c r="G230" i="1" s="1"/>
  <c r="I230" i="1"/>
  <c r="H230" i="1"/>
  <c r="A230" i="1"/>
  <c r="E230" i="1"/>
  <c r="F230" i="1"/>
  <c r="U231" i="1"/>
  <c r="U232" i="1" l="1"/>
  <c r="H231" i="1"/>
  <c r="I231" i="1"/>
  <c r="V231" i="1"/>
  <c r="G231" i="1" s="1"/>
  <c r="E231" i="1" s="1"/>
  <c r="A231" i="1"/>
  <c r="F231" i="1" l="1"/>
  <c r="H232" i="1"/>
  <c r="A232" i="1"/>
  <c r="I232" i="1"/>
  <c r="U233" i="1"/>
  <c r="V232" i="1"/>
  <c r="G232" i="1" s="1"/>
  <c r="E232" i="1" s="1"/>
  <c r="F232" i="1" l="1"/>
  <c r="A233" i="1"/>
  <c r="H233" i="1"/>
  <c r="I233" i="1"/>
  <c r="V233" i="1"/>
  <c r="G233" i="1" s="1"/>
  <c r="E233" i="1" s="1"/>
  <c r="U234" i="1"/>
  <c r="F233" i="1" l="1"/>
  <c r="U235" i="1"/>
  <c r="A234" i="1"/>
  <c r="H234" i="1"/>
  <c r="I234" i="1"/>
  <c r="V234" i="1"/>
  <c r="G234" i="1" s="1"/>
  <c r="F234" i="1" s="1"/>
  <c r="E234" i="1" l="1"/>
  <c r="V235" i="1"/>
  <c r="G235" i="1" s="1"/>
  <c r="E235" i="1"/>
  <c r="I235" i="1"/>
  <c r="F235" i="1"/>
  <c r="H235" i="1"/>
  <c r="A235" i="1"/>
  <c r="U236" i="1"/>
  <c r="I236" i="1" l="1"/>
  <c r="U237" i="1"/>
  <c r="H236" i="1"/>
  <c r="V236" i="1"/>
  <c r="G236" i="1" s="1"/>
  <c r="F236" i="1" s="1"/>
  <c r="A236" i="1"/>
  <c r="E236" i="1" l="1"/>
  <c r="H237" i="1"/>
  <c r="A237" i="1"/>
  <c r="V237" i="1"/>
  <c r="G237" i="1" s="1"/>
  <c r="E237" i="1" s="1"/>
  <c r="I237" i="1"/>
  <c r="U238" i="1"/>
  <c r="F237" i="1" l="1"/>
  <c r="U239" i="1"/>
  <c r="A238" i="1"/>
  <c r="V238" i="1"/>
  <c r="G238" i="1" s="1"/>
  <c r="F238" i="1" s="1"/>
  <c r="H238" i="1"/>
  <c r="I238" i="1"/>
  <c r="E238" i="1" l="1"/>
  <c r="V239" i="1"/>
  <c r="G239" i="1" s="1"/>
  <c r="E239" i="1" s="1"/>
  <c r="H239" i="1"/>
  <c r="A239" i="1"/>
  <c r="U240" i="1"/>
  <c r="I239" i="1"/>
  <c r="F239" i="1" l="1"/>
  <c r="I240" i="1"/>
  <c r="H240" i="1"/>
  <c r="A240" i="1"/>
  <c r="U241" i="1"/>
  <c r="V240" i="1"/>
  <c r="G240" i="1" s="1"/>
  <c r="F240" i="1" s="1"/>
  <c r="E240" i="1" l="1"/>
  <c r="I241" i="1"/>
  <c r="H241" i="1"/>
  <c r="V241" i="1"/>
  <c r="G241" i="1" s="1"/>
  <c r="F241" i="1" s="1"/>
  <c r="U242" i="1"/>
  <c r="A241" i="1"/>
  <c r="E241" i="1" l="1"/>
  <c r="U243" i="1"/>
  <c r="V242" i="1"/>
  <c r="G242" i="1" s="1"/>
  <c r="F242" i="1" s="1"/>
  <c r="A242" i="1"/>
  <c r="H242" i="1"/>
  <c r="I242" i="1"/>
  <c r="E242" i="1" l="1"/>
  <c r="V243" i="1"/>
  <c r="G243" i="1" s="1"/>
  <c r="A243" i="1"/>
  <c r="I243" i="1"/>
  <c r="E243" i="1"/>
  <c r="U244" i="1"/>
  <c r="F243" i="1"/>
  <c r="H243" i="1"/>
  <c r="A244" i="1" l="1"/>
  <c r="U245" i="1"/>
  <c r="V244" i="1"/>
  <c r="G244" i="1" s="1"/>
  <c r="E244" i="1" s="1"/>
  <c r="H244" i="1"/>
  <c r="I244" i="1"/>
  <c r="F244" i="1" l="1"/>
  <c r="H245" i="1"/>
  <c r="I245" i="1"/>
  <c r="A245" i="1"/>
  <c r="U246" i="1"/>
  <c r="V245" i="1"/>
  <c r="G245" i="1" s="1"/>
  <c r="F245" i="1" l="1"/>
  <c r="E245" i="1"/>
  <c r="H246" i="1"/>
  <c r="A246" i="1"/>
  <c r="V246" i="1"/>
  <c r="G246" i="1" s="1"/>
  <c r="E246" i="1"/>
  <c r="F246" i="1"/>
  <c r="U247" i="1"/>
  <c r="I246" i="1"/>
  <c r="A247" i="1" l="1"/>
  <c r="H247" i="1"/>
  <c r="V247" i="1"/>
  <c r="G247" i="1" s="1"/>
  <c r="E247" i="1" s="1"/>
  <c r="I247" i="1"/>
  <c r="U248" i="1"/>
  <c r="F247" i="1" l="1"/>
  <c r="I248" i="1"/>
  <c r="A248" i="1"/>
  <c r="U249" i="1"/>
  <c r="V248" i="1"/>
  <c r="G248" i="1" s="1"/>
  <c r="F248" i="1" s="1"/>
  <c r="H248" i="1"/>
  <c r="E248" i="1" l="1"/>
  <c r="A249" i="1"/>
  <c r="V249" i="1"/>
  <c r="G249" i="1" s="1"/>
  <c r="E249" i="1" s="1"/>
  <c r="H249" i="1"/>
  <c r="I249" i="1"/>
  <c r="U250" i="1"/>
  <c r="F249" i="1" l="1"/>
  <c r="A250" i="1"/>
  <c r="V250" i="1"/>
  <c r="G250" i="1" s="1"/>
  <c r="F250" i="1" s="1"/>
  <c r="U251" i="1"/>
  <c r="H250" i="1"/>
  <c r="I250" i="1"/>
  <c r="E250" i="1" l="1"/>
  <c r="U252" i="1"/>
  <c r="V251" i="1"/>
  <c r="G251" i="1" s="1"/>
  <c r="E251" i="1" s="1"/>
  <c r="I251" i="1"/>
  <c r="H251" i="1"/>
  <c r="A251" i="1"/>
  <c r="F251" i="1"/>
  <c r="U253" i="1" l="1"/>
  <c r="I252" i="1"/>
  <c r="V252" i="1"/>
  <c r="G252" i="1" s="1"/>
  <c r="F252" i="1" s="1"/>
  <c r="A252" i="1"/>
  <c r="H252" i="1"/>
  <c r="E252" i="1" l="1"/>
  <c r="U254" i="1"/>
  <c r="H253" i="1"/>
  <c r="I253" i="1"/>
  <c r="V253" i="1"/>
  <c r="G253" i="1" s="1"/>
  <c r="F253" i="1" s="1"/>
  <c r="A253" i="1"/>
  <c r="E253" i="1" l="1"/>
  <c r="A254" i="1"/>
  <c r="H254" i="1"/>
  <c r="I254" i="1"/>
  <c r="U255" i="1"/>
  <c r="V254" i="1"/>
  <c r="G254" i="1" s="1"/>
  <c r="F254" i="1" s="1"/>
  <c r="E254" i="1" l="1"/>
  <c r="I255" i="1"/>
  <c r="V255" i="1"/>
  <c r="G255" i="1" s="1"/>
  <c r="E255" i="1" s="1"/>
  <c r="H255" i="1"/>
  <c r="U256" i="1"/>
  <c r="A255" i="1"/>
  <c r="F255" i="1" l="1"/>
  <c r="A256" i="1"/>
  <c r="I256" i="1"/>
  <c r="V256" i="1"/>
  <c r="G256" i="1" s="1"/>
  <c r="E256" i="1" s="1"/>
  <c r="U257" i="1"/>
  <c r="H256" i="1"/>
  <c r="F256" i="1" l="1"/>
  <c r="I257" i="1"/>
  <c r="U258" i="1"/>
  <c r="V257" i="1"/>
  <c r="G257" i="1" s="1"/>
  <c r="F257" i="1" s="1"/>
  <c r="H257" i="1"/>
  <c r="A257" i="1"/>
  <c r="E257" i="1" l="1"/>
  <c r="V258" i="1"/>
  <c r="G258" i="1" s="1"/>
  <c r="H258" i="1"/>
  <c r="I258" i="1"/>
  <c r="U259" i="1"/>
  <c r="E258" i="1"/>
  <c r="A258" i="1"/>
  <c r="F258" i="1"/>
  <c r="A259" i="1" l="1"/>
  <c r="I259" i="1"/>
  <c r="V259" i="1"/>
  <c r="G259" i="1" s="1"/>
  <c r="F259" i="1" s="1"/>
  <c r="H259" i="1"/>
  <c r="E259" i="1"/>
  <c r="U260" i="1"/>
  <c r="H260" i="1" l="1"/>
  <c r="V260" i="1"/>
  <c r="G260" i="1" s="1"/>
  <c r="F260" i="1" s="1"/>
  <c r="I260" i="1"/>
  <c r="A260" i="1"/>
  <c r="U261" i="1"/>
  <c r="E260" i="1" l="1"/>
  <c r="U262" i="1"/>
  <c r="H261" i="1"/>
  <c r="I261" i="1"/>
  <c r="A261" i="1"/>
  <c r="V261" i="1"/>
  <c r="G261" i="1" s="1"/>
  <c r="F261" i="1" s="1"/>
  <c r="E261" i="1" l="1"/>
  <c r="A262" i="1"/>
  <c r="H262" i="1"/>
  <c r="I262" i="1"/>
  <c r="V262" i="1"/>
  <c r="G262" i="1" s="1"/>
  <c r="E262" i="1" s="1"/>
  <c r="U263" i="1"/>
  <c r="F262" i="1" l="1"/>
  <c r="U264" i="1"/>
  <c r="A263" i="1"/>
  <c r="H263" i="1"/>
  <c r="I263" i="1"/>
  <c r="V263" i="1"/>
  <c r="G263" i="1" s="1"/>
  <c r="F263" i="1" s="1"/>
  <c r="E263" i="1" l="1"/>
  <c r="H264" i="1"/>
  <c r="I264" i="1"/>
  <c r="V264" i="1"/>
  <c r="G264" i="1" s="1"/>
  <c r="F264" i="1" s="1"/>
  <c r="A264" i="1"/>
  <c r="U265" i="1"/>
  <c r="E264" i="1" l="1"/>
  <c r="V265" i="1"/>
  <c r="G265" i="1" s="1"/>
  <c r="A265" i="1"/>
  <c r="H265" i="1"/>
  <c r="F265" i="1"/>
  <c r="I265" i="1"/>
  <c r="E265" i="1"/>
  <c r="U266" i="1"/>
  <c r="A266" i="1" l="1"/>
  <c r="V266" i="1"/>
  <c r="G266" i="1" s="1"/>
  <c r="F266" i="1" s="1"/>
  <c r="H266" i="1"/>
  <c r="U267" i="1"/>
  <c r="I266" i="1"/>
  <c r="E266" i="1" l="1"/>
  <c r="I267" i="1"/>
  <c r="U268" i="1"/>
  <c r="H267" i="1"/>
  <c r="V267" i="1"/>
  <c r="G267" i="1" s="1"/>
  <c r="F267" i="1" s="1"/>
  <c r="A267" i="1"/>
  <c r="E267" i="1" l="1"/>
  <c r="U269" i="1"/>
  <c r="I268" i="1"/>
  <c r="A268" i="1"/>
  <c r="H268" i="1"/>
  <c r="V268" i="1"/>
  <c r="G268" i="1" s="1"/>
  <c r="F268" i="1" s="1"/>
  <c r="E268" i="1" l="1"/>
  <c r="H269" i="1"/>
  <c r="V269" i="1"/>
  <c r="G269" i="1" s="1"/>
  <c r="F269" i="1" s="1"/>
  <c r="U270" i="1"/>
  <c r="A269" i="1"/>
  <c r="I269" i="1"/>
  <c r="E269" i="1" l="1"/>
  <c r="U271" i="1"/>
  <c r="H270" i="1"/>
  <c r="I270" i="1"/>
  <c r="A270" i="1"/>
  <c r="V270" i="1"/>
  <c r="G270" i="1" s="1"/>
  <c r="E270" i="1" s="1"/>
  <c r="F270" i="1" l="1"/>
  <c r="F271" i="1" s="1"/>
  <c r="V271" i="1"/>
  <c r="G271" i="1" s="1"/>
  <c r="E271" i="1"/>
  <c r="U272" i="1"/>
  <c r="I271" i="1"/>
  <c r="A271" i="1"/>
  <c r="H271" i="1"/>
  <c r="I272" i="1" l="1"/>
  <c r="A272" i="1"/>
  <c r="U273" i="1"/>
  <c r="H272" i="1"/>
  <c r="V272" i="1"/>
  <c r="G272" i="1" s="1"/>
  <c r="F272" i="1" s="1"/>
  <c r="E272" i="1" l="1"/>
  <c r="A273" i="1"/>
  <c r="V273" i="1"/>
  <c r="G273" i="1" s="1"/>
  <c r="E273" i="1" s="1"/>
  <c r="H273" i="1"/>
  <c r="I273" i="1"/>
  <c r="U274" i="1"/>
  <c r="F273" i="1" l="1"/>
  <c r="U275" i="1"/>
  <c r="V274" i="1"/>
  <c r="G274" i="1" s="1"/>
  <c r="H274" i="1"/>
  <c r="I274" i="1"/>
  <c r="F274" i="1"/>
  <c r="E274" i="1"/>
  <c r="A274" i="1"/>
  <c r="I275" i="1" l="1"/>
  <c r="V275" i="1"/>
  <c r="G275" i="1" s="1"/>
  <c r="E275" i="1" s="1"/>
  <c r="A275" i="1"/>
  <c r="H275" i="1"/>
  <c r="U276" i="1"/>
  <c r="F275" i="1" l="1"/>
  <c r="A276" i="1"/>
  <c r="V276" i="1"/>
  <c r="G276" i="1" s="1"/>
  <c r="I276" i="1"/>
  <c r="E276" i="1"/>
  <c r="U277" i="1"/>
  <c r="H276" i="1"/>
  <c r="F276" i="1"/>
  <c r="H277" i="1" l="1"/>
  <c r="I277" i="1"/>
  <c r="V277" i="1"/>
  <c r="G277" i="1" s="1"/>
  <c r="F277" i="1" s="1"/>
  <c r="U278" i="1"/>
  <c r="A277" i="1"/>
  <c r="E277" i="1"/>
  <c r="I278" i="1" l="1"/>
  <c r="V278" i="1"/>
  <c r="G278" i="1" s="1"/>
  <c r="A278" i="1"/>
  <c r="U279" i="1"/>
  <c r="E278" i="1"/>
  <c r="H278" i="1"/>
  <c r="F278" i="1"/>
  <c r="I279" i="1" l="1"/>
  <c r="V279" i="1"/>
  <c r="G279" i="1" s="1"/>
  <c r="E279" i="1" s="1"/>
  <c r="U280" i="1"/>
  <c r="H279" i="1"/>
  <c r="A279" i="1"/>
  <c r="F279" i="1" l="1"/>
  <c r="U281" i="1"/>
  <c r="H280" i="1"/>
  <c r="I280" i="1"/>
  <c r="A280" i="1"/>
  <c r="V280" i="1"/>
  <c r="G280" i="1" s="1"/>
  <c r="F280" i="1" s="1"/>
  <c r="E280" i="1" l="1"/>
  <c r="V281" i="1"/>
  <c r="G281" i="1" s="1"/>
  <c r="F281" i="1" s="1"/>
  <c r="U282" i="1"/>
  <c r="H281" i="1"/>
  <c r="I281" i="1"/>
  <c r="A281" i="1"/>
  <c r="E281" i="1" l="1"/>
  <c r="H282" i="1"/>
  <c r="U283" i="1"/>
  <c r="A282" i="1"/>
  <c r="I282" i="1"/>
  <c r="V282" i="1"/>
  <c r="G282" i="1" s="1"/>
  <c r="F282" i="1" s="1"/>
  <c r="E282" i="1" l="1"/>
  <c r="A283" i="1"/>
  <c r="V283" i="1"/>
  <c r="G283" i="1" s="1"/>
  <c r="F283" i="1" s="1"/>
  <c r="I283" i="1"/>
  <c r="H283" i="1"/>
  <c r="U284" i="1"/>
  <c r="E283" i="1" l="1"/>
  <c r="A284" i="1"/>
  <c r="H284" i="1"/>
  <c r="V284" i="1"/>
  <c r="G284" i="1" s="1"/>
  <c r="F284" i="1" s="1"/>
  <c r="I284" i="1"/>
  <c r="U285" i="1"/>
  <c r="E284" i="1" l="1"/>
  <c r="V285" i="1"/>
  <c r="G285" i="1" s="1"/>
  <c r="E285" i="1" s="1"/>
  <c r="U286" i="1"/>
  <c r="H285" i="1"/>
  <c r="I285" i="1"/>
  <c r="A285" i="1"/>
  <c r="F285" i="1" l="1"/>
  <c r="I286" i="1"/>
  <c r="V286" i="1"/>
  <c r="G286" i="1" s="1"/>
  <c r="E286" i="1" s="1"/>
  <c r="A286" i="1"/>
  <c r="H286" i="1"/>
  <c r="U287" i="1"/>
  <c r="F286" i="1" l="1"/>
  <c r="I287" i="1"/>
  <c r="U288" i="1"/>
  <c r="H287" i="1"/>
  <c r="A287" i="1"/>
  <c r="V287" i="1"/>
  <c r="G287" i="1" s="1"/>
  <c r="F287" i="1" s="1"/>
  <c r="E287" i="1" l="1"/>
  <c r="H288" i="1"/>
  <c r="I288" i="1"/>
  <c r="A288" i="1"/>
  <c r="U289" i="1"/>
  <c r="V288" i="1"/>
  <c r="G288" i="1" s="1"/>
  <c r="E288" i="1" s="1"/>
  <c r="F288" i="1" l="1"/>
  <c r="A289" i="1"/>
  <c r="U290" i="1"/>
  <c r="H289" i="1"/>
  <c r="V289" i="1"/>
  <c r="G289" i="1" s="1"/>
  <c r="F289" i="1" s="1"/>
  <c r="I289" i="1"/>
  <c r="E289" i="1" l="1"/>
  <c r="A290" i="1"/>
  <c r="H290" i="1"/>
  <c r="U291" i="1"/>
  <c r="I290" i="1"/>
  <c r="V290" i="1"/>
  <c r="G290" i="1" s="1"/>
  <c r="F290" i="1" s="1"/>
  <c r="E290" i="1" l="1"/>
  <c r="I291" i="1"/>
  <c r="V291" i="1"/>
  <c r="G291" i="1" s="1"/>
  <c r="E291" i="1" s="1"/>
  <c r="U292" i="1"/>
  <c r="H291" i="1"/>
  <c r="A291" i="1"/>
  <c r="F291" i="1" l="1"/>
  <c r="F292" i="1"/>
  <c r="A292" i="1"/>
  <c r="E292" i="1"/>
  <c r="V292" i="1"/>
  <c r="G292" i="1" s="1"/>
  <c r="H292" i="1"/>
  <c r="U293" i="1"/>
  <c r="I292" i="1"/>
  <c r="U294" i="1" l="1"/>
  <c r="A293" i="1"/>
  <c r="I293" i="1"/>
  <c r="H293" i="1"/>
  <c r="V293" i="1"/>
  <c r="G293" i="1" s="1"/>
  <c r="E293" i="1" s="1"/>
  <c r="F293" i="1" l="1"/>
  <c r="H294" i="1"/>
  <c r="A294" i="1"/>
  <c r="I294" i="1"/>
  <c r="V294" i="1"/>
  <c r="G294" i="1" s="1"/>
  <c r="E294" i="1" s="1"/>
  <c r="U295" i="1"/>
  <c r="F294" i="1" l="1"/>
  <c r="V295" i="1"/>
  <c r="G295" i="1" s="1"/>
  <c r="F295" i="1" s="1"/>
  <c r="U296" i="1"/>
  <c r="A295" i="1"/>
  <c r="H295" i="1"/>
  <c r="I295" i="1"/>
  <c r="E295" i="1" l="1"/>
  <c r="H296" i="1"/>
  <c r="U297" i="1"/>
  <c r="I296" i="1"/>
  <c r="V296" i="1"/>
  <c r="G296" i="1" s="1"/>
  <c r="F296" i="1" s="1"/>
  <c r="A296" i="1"/>
  <c r="E296" i="1" l="1"/>
  <c r="A297" i="1"/>
  <c r="U298" i="1"/>
  <c r="I297" i="1"/>
  <c r="H297" i="1"/>
  <c r="V297" i="1"/>
  <c r="G297" i="1" s="1"/>
  <c r="F297" i="1" s="1"/>
  <c r="E297" i="1" l="1"/>
  <c r="U299" i="1"/>
  <c r="H298" i="1"/>
  <c r="V298" i="1"/>
  <c r="G298" i="1" s="1"/>
  <c r="F298" i="1"/>
  <c r="E298" i="1"/>
  <c r="A298" i="1"/>
  <c r="I298" i="1"/>
  <c r="U300" i="1" l="1"/>
  <c r="V299" i="1"/>
  <c r="G299" i="1" s="1"/>
  <c r="F299" i="1" s="1"/>
  <c r="I299" i="1"/>
  <c r="H299" i="1"/>
  <c r="A299" i="1"/>
  <c r="E299" i="1"/>
  <c r="A300" i="1" l="1"/>
  <c r="U301" i="1"/>
  <c r="V300" i="1"/>
  <c r="G300" i="1" s="1"/>
  <c r="F300" i="1" s="1"/>
  <c r="I300" i="1"/>
  <c r="H300" i="1"/>
  <c r="E300" i="1" l="1"/>
  <c r="I301" i="1"/>
  <c r="A301" i="1"/>
  <c r="U302" i="1"/>
  <c r="V301" i="1"/>
  <c r="G301" i="1" s="1"/>
  <c r="E301" i="1" s="1"/>
  <c r="H301" i="1"/>
  <c r="F301" i="1" l="1"/>
  <c r="A302" i="1"/>
  <c r="H302" i="1"/>
  <c r="I302" i="1"/>
  <c r="U303" i="1"/>
  <c r="F302" i="1"/>
  <c r="V302" i="1"/>
  <c r="G302" i="1" s="1"/>
  <c r="E302" i="1"/>
  <c r="I303" i="1" l="1"/>
  <c r="H303" i="1"/>
  <c r="A303" i="1"/>
  <c r="U304" i="1"/>
  <c r="V303" i="1"/>
  <c r="G303" i="1" s="1"/>
  <c r="E303" i="1" s="1"/>
  <c r="F303" i="1" l="1"/>
  <c r="H304" i="1"/>
  <c r="I304" i="1"/>
  <c r="U305" i="1"/>
  <c r="A304" i="1"/>
  <c r="V304" i="1"/>
  <c r="G304" i="1" s="1"/>
  <c r="E304" i="1" s="1"/>
  <c r="F304" i="1" l="1"/>
  <c r="F305" i="1" s="1"/>
  <c r="E305" i="1"/>
  <c r="I305" i="1"/>
  <c r="U306" i="1"/>
  <c r="V305" i="1"/>
  <c r="G305" i="1" s="1"/>
  <c r="H305" i="1"/>
  <c r="A305" i="1"/>
  <c r="U307" i="1" l="1"/>
  <c r="I306" i="1"/>
  <c r="A306" i="1"/>
  <c r="H306" i="1"/>
  <c r="V306" i="1"/>
  <c r="G306" i="1" s="1"/>
  <c r="E306" i="1" s="1"/>
  <c r="F306" i="1" l="1"/>
  <c r="V307" i="1"/>
  <c r="G307" i="1" s="1"/>
  <c r="U308" i="1"/>
  <c r="E307" i="1"/>
  <c r="H307" i="1"/>
  <c r="A307" i="1"/>
  <c r="F307" i="1"/>
  <c r="I307" i="1"/>
  <c r="I308" i="1" l="1"/>
  <c r="A308" i="1"/>
  <c r="V308" i="1"/>
  <c r="G308" i="1" s="1"/>
  <c r="E308" i="1" s="1"/>
  <c r="U309" i="1"/>
  <c r="H308" i="1"/>
  <c r="F308" i="1" l="1"/>
  <c r="H309" i="1"/>
  <c r="I309" i="1"/>
  <c r="V309" i="1"/>
  <c r="G309" i="1" s="1"/>
  <c r="E309" i="1" s="1"/>
  <c r="U310" i="1"/>
  <c r="A309" i="1"/>
  <c r="F309" i="1" l="1"/>
  <c r="V310" i="1"/>
  <c r="G310" i="1" s="1"/>
  <c r="E310" i="1" s="1"/>
  <c r="U311" i="1"/>
  <c r="I310" i="1"/>
  <c r="A310" i="1"/>
  <c r="H310" i="1"/>
  <c r="F310" i="1" l="1"/>
  <c r="V311" i="1"/>
  <c r="G311" i="1" s="1"/>
  <c r="A311" i="1"/>
  <c r="I311" i="1"/>
  <c r="H311" i="1"/>
  <c r="E311" i="1"/>
  <c r="U312" i="1"/>
  <c r="F311" i="1" l="1"/>
  <c r="U313" i="1"/>
  <c r="A312" i="1"/>
  <c r="H312" i="1"/>
  <c r="V312" i="1"/>
  <c r="G312" i="1" s="1"/>
  <c r="F312" i="1" s="1"/>
  <c r="I312" i="1"/>
  <c r="E312" i="1" l="1"/>
  <c r="H313" i="1"/>
  <c r="U314" i="1"/>
  <c r="I313" i="1"/>
  <c r="A313" i="1"/>
  <c r="V313" i="1"/>
  <c r="G313" i="1" s="1"/>
  <c r="F313" i="1" s="1"/>
  <c r="E313" i="1" l="1"/>
  <c r="A314" i="1"/>
  <c r="I314" i="1"/>
  <c r="V314" i="1"/>
  <c r="G314" i="1" s="1"/>
  <c r="F314" i="1" s="1"/>
  <c r="H314" i="1"/>
  <c r="E314" i="1"/>
  <c r="U315" i="1"/>
  <c r="U316" i="1" l="1"/>
  <c r="A315" i="1"/>
  <c r="H315" i="1"/>
  <c r="V315" i="1"/>
  <c r="G315" i="1" s="1"/>
  <c r="F315" i="1" s="1"/>
  <c r="I315" i="1"/>
  <c r="E315" i="1" l="1"/>
  <c r="U317" i="1"/>
  <c r="H316" i="1"/>
  <c r="A316" i="1"/>
  <c r="I316" i="1"/>
  <c r="V316" i="1"/>
  <c r="G316" i="1" s="1"/>
  <c r="E316" i="1" s="1"/>
  <c r="F316" i="1" l="1"/>
  <c r="F317" i="1" s="1"/>
  <c r="V317" i="1"/>
  <c r="G317" i="1" s="1"/>
  <c r="A317" i="1"/>
  <c r="H317" i="1"/>
  <c r="I317" i="1"/>
  <c r="E317" i="1"/>
  <c r="U318" i="1"/>
  <c r="A318" i="1" l="1"/>
  <c r="V318" i="1"/>
  <c r="G318" i="1" s="1"/>
  <c r="F318" i="1" s="1"/>
  <c r="H318" i="1"/>
  <c r="U319" i="1"/>
  <c r="E318" i="1"/>
  <c r="I318" i="1"/>
  <c r="A319" i="1" l="1"/>
  <c r="U320" i="1"/>
  <c r="V319" i="1"/>
  <c r="G319" i="1" s="1"/>
  <c r="E319" i="1" s="1"/>
  <c r="H319" i="1"/>
  <c r="I319" i="1"/>
  <c r="F319" i="1" l="1"/>
  <c r="H320" i="1"/>
  <c r="V320" i="1"/>
  <c r="G320" i="1" s="1"/>
  <c r="F320" i="1" s="1"/>
  <c r="A320" i="1"/>
  <c r="I320" i="1"/>
  <c r="U321" i="1"/>
  <c r="E320" i="1" l="1"/>
  <c r="H321" i="1"/>
  <c r="I321" i="1"/>
  <c r="A321" i="1"/>
  <c r="U322" i="1"/>
  <c r="V321" i="1"/>
  <c r="G321" i="1" s="1"/>
  <c r="E321" i="1" s="1"/>
  <c r="F321" i="1" l="1"/>
  <c r="V322" i="1"/>
  <c r="G322" i="1" s="1"/>
  <c r="F322" i="1" s="1"/>
  <c r="U323" i="1"/>
  <c r="I322" i="1"/>
  <c r="H322" i="1"/>
  <c r="A322" i="1"/>
  <c r="E322" i="1" l="1"/>
  <c r="I323" i="1"/>
  <c r="H323" i="1"/>
  <c r="A323" i="1"/>
  <c r="V323" i="1"/>
  <c r="G323" i="1" s="1"/>
  <c r="E323" i="1" s="1"/>
  <c r="U324" i="1"/>
  <c r="F323" i="1" l="1"/>
  <c r="A324" i="1"/>
  <c r="I324" i="1"/>
  <c r="V324" i="1"/>
  <c r="G324" i="1" s="1"/>
  <c r="U325" i="1"/>
  <c r="H324" i="1"/>
  <c r="F324" i="1" l="1"/>
  <c r="E324" i="1"/>
  <c r="U326" i="1"/>
  <c r="A325" i="1"/>
  <c r="V325" i="1"/>
  <c r="G325" i="1" s="1"/>
  <c r="E325" i="1" s="1"/>
  <c r="I325" i="1"/>
  <c r="H325" i="1"/>
  <c r="F325" i="1" l="1"/>
  <c r="H326" i="1"/>
  <c r="I326" i="1"/>
  <c r="V326" i="1"/>
  <c r="G326" i="1" s="1"/>
  <c r="A326" i="1"/>
  <c r="U327" i="1"/>
  <c r="F326" i="1" l="1"/>
  <c r="E326" i="1"/>
  <c r="V327" i="1"/>
  <c r="G327" i="1" s="1"/>
  <c r="E327" i="1" s="1"/>
  <c r="I327" i="1"/>
  <c r="A327" i="1"/>
  <c r="U328" i="1"/>
  <c r="H327" i="1"/>
  <c r="F327" i="1" l="1"/>
  <c r="H328" i="1"/>
  <c r="A328" i="1"/>
  <c r="V328" i="1"/>
  <c r="G328" i="1" s="1"/>
  <c r="F328" i="1" s="1"/>
  <c r="I328" i="1"/>
  <c r="U329" i="1"/>
  <c r="E328" i="1" l="1"/>
  <c r="U330" i="1"/>
  <c r="V329" i="1"/>
  <c r="G329" i="1" s="1"/>
  <c r="E329" i="1" s="1"/>
  <c r="A329" i="1"/>
  <c r="I329" i="1"/>
  <c r="H329" i="1"/>
  <c r="F329" i="1" l="1"/>
  <c r="V330" i="1"/>
  <c r="G330" i="1" s="1"/>
  <c r="I330" i="1"/>
  <c r="A330" i="1"/>
  <c r="H330" i="1"/>
  <c r="U331" i="1"/>
  <c r="E330" i="1"/>
  <c r="F330" i="1"/>
  <c r="A331" i="1" l="1"/>
  <c r="U332" i="1"/>
  <c r="H331" i="1"/>
  <c r="V331" i="1"/>
  <c r="G331" i="1" s="1"/>
  <c r="E331" i="1" s="1"/>
  <c r="I331" i="1"/>
  <c r="F331" i="1" l="1"/>
  <c r="H332" i="1"/>
  <c r="I332" i="1"/>
  <c r="U333" i="1"/>
  <c r="V332" i="1"/>
  <c r="G332" i="1" s="1"/>
  <c r="F332" i="1" s="1"/>
  <c r="A332" i="1"/>
  <c r="E332" i="1" l="1"/>
  <c r="H333" i="1"/>
  <c r="I333" i="1"/>
  <c r="V333" i="1"/>
  <c r="G333" i="1" s="1"/>
  <c r="E333" i="1" s="1"/>
  <c r="A333" i="1"/>
  <c r="F333" i="1"/>
  <c r="U334" i="1"/>
  <c r="U335" i="1" l="1"/>
  <c r="V334" i="1"/>
  <c r="G334" i="1" s="1"/>
  <c r="F334" i="1" s="1"/>
  <c r="H334" i="1"/>
  <c r="I334" i="1"/>
  <c r="A334" i="1"/>
  <c r="E334" i="1" l="1"/>
  <c r="U336" i="1"/>
  <c r="I335" i="1"/>
  <c r="V335" i="1"/>
  <c r="G335" i="1" s="1"/>
  <c r="E335" i="1" s="1"/>
  <c r="A335" i="1"/>
  <c r="H335" i="1"/>
  <c r="F335" i="1" l="1"/>
  <c r="U337" i="1"/>
  <c r="H336" i="1"/>
  <c r="V336" i="1"/>
  <c r="G336" i="1" s="1"/>
  <c r="A336" i="1"/>
  <c r="I336" i="1"/>
  <c r="E336" i="1"/>
  <c r="F336" i="1" l="1"/>
  <c r="U338" i="1"/>
  <c r="A337" i="1"/>
  <c r="V337" i="1"/>
  <c r="G337" i="1" s="1"/>
  <c r="I337" i="1"/>
  <c r="H337" i="1"/>
  <c r="F337" i="1" l="1"/>
  <c r="E337" i="1"/>
  <c r="U339" i="1"/>
  <c r="A338" i="1"/>
  <c r="I338" i="1"/>
  <c r="V338" i="1"/>
  <c r="G338" i="1" s="1"/>
  <c r="E338" i="1" s="1"/>
  <c r="H338" i="1"/>
  <c r="F338" i="1" l="1"/>
  <c r="I339" i="1"/>
  <c r="E339" i="1"/>
  <c r="V339" i="1"/>
  <c r="G339" i="1" s="1"/>
  <c r="H339" i="1"/>
  <c r="A339" i="1"/>
  <c r="F339" i="1"/>
  <c r="U340" i="1"/>
  <c r="I340" i="1" l="1"/>
  <c r="A340" i="1"/>
  <c r="V340" i="1"/>
  <c r="G340" i="1" s="1"/>
  <c r="E340" i="1" s="1"/>
  <c r="U341" i="1"/>
  <c r="H340" i="1"/>
  <c r="F340" i="1" l="1"/>
  <c r="H341" i="1"/>
  <c r="U342" i="1"/>
  <c r="A341" i="1"/>
  <c r="V341" i="1"/>
  <c r="G341" i="1" s="1"/>
  <c r="F341" i="1" s="1"/>
  <c r="I341" i="1"/>
  <c r="E341" i="1" l="1"/>
  <c r="V342" i="1"/>
  <c r="G342" i="1" s="1"/>
  <c r="E342" i="1" s="1"/>
  <c r="U343" i="1"/>
  <c r="A342" i="1"/>
  <c r="I342" i="1"/>
  <c r="H342" i="1"/>
  <c r="F342" i="1" l="1"/>
  <c r="A343" i="1"/>
  <c r="I343" i="1"/>
  <c r="V343" i="1"/>
  <c r="G343" i="1" s="1"/>
  <c r="U344" i="1"/>
  <c r="H343" i="1"/>
  <c r="E343" i="1"/>
  <c r="F343" i="1"/>
  <c r="U345" i="1" l="1"/>
  <c r="H344" i="1"/>
  <c r="V344" i="1"/>
  <c r="G344" i="1" s="1"/>
  <c r="E344" i="1" s="1"/>
  <c r="A344" i="1"/>
  <c r="I344" i="1"/>
  <c r="F344" i="1" l="1"/>
  <c r="I345" i="1"/>
  <c r="V345" i="1"/>
  <c r="G345" i="1" s="1"/>
  <c r="E345" i="1" s="1"/>
  <c r="H345" i="1"/>
  <c r="U346" i="1"/>
  <c r="A345" i="1"/>
  <c r="F345" i="1" l="1"/>
  <c r="H346" i="1"/>
  <c r="I346" i="1"/>
  <c r="A346" i="1"/>
  <c r="U347" i="1"/>
  <c r="V346" i="1"/>
  <c r="G346" i="1" s="1"/>
  <c r="E346" i="1" s="1"/>
  <c r="F346" i="1" l="1"/>
  <c r="U348" i="1"/>
  <c r="V347" i="1"/>
  <c r="G347" i="1" s="1"/>
  <c r="E347" i="1" s="1"/>
  <c r="H347" i="1"/>
  <c r="I347" i="1"/>
  <c r="A347" i="1"/>
  <c r="F347" i="1" l="1"/>
  <c r="A348" i="1"/>
  <c r="I348" i="1"/>
  <c r="U349" i="1"/>
  <c r="V348" i="1"/>
  <c r="G348" i="1" s="1"/>
  <c r="F348" i="1" s="1"/>
  <c r="H348" i="1"/>
  <c r="E348" i="1" l="1"/>
  <c r="A349" i="1"/>
  <c r="H349" i="1"/>
  <c r="I349" i="1"/>
  <c r="V349" i="1"/>
  <c r="G349" i="1" s="1"/>
  <c r="E349" i="1" s="1"/>
  <c r="U350" i="1"/>
  <c r="F349" i="1" l="1"/>
  <c r="A350" i="1"/>
  <c r="V350" i="1"/>
  <c r="G350" i="1" s="1"/>
  <c r="E350" i="1" s="1"/>
  <c r="H350" i="1"/>
  <c r="I350" i="1"/>
  <c r="U351" i="1"/>
  <c r="F350" i="1" l="1"/>
  <c r="I351" i="1"/>
  <c r="V351" i="1"/>
  <c r="G351" i="1" s="1"/>
  <c r="E351" i="1" s="1"/>
  <c r="A351" i="1"/>
  <c r="H351" i="1"/>
  <c r="U352" i="1"/>
  <c r="F351" i="1" l="1"/>
  <c r="H352" i="1"/>
  <c r="I352" i="1"/>
  <c r="U353" i="1"/>
  <c r="V352" i="1"/>
  <c r="G352" i="1" s="1"/>
  <c r="F352" i="1" s="1"/>
  <c r="A352" i="1"/>
  <c r="E352" i="1" l="1"/>
  <c r="V353" i="1"/>
  <c r="G353" i="1" s="1"/>
  <c r="F353" i="1" s="1"/>
  <c r="H353" i="1"/>
  <c r="I353" i="1"/>
  <c r="A353" i="1"/>
  <c r="U354" i="1"/>
  <c r="E353" i="1" l="1"/>
  <c r="U355" i="1"/>
  <c r="H354" i="1"/>
  <c r="A354" i="1"/>
  <c r="V354" i="1"/>
  <c r="G354" i="1" s="1"/>
  <c r="F354" i="1" s="1"/>
  <c r="I354" i="1"/>
  <c r="E354" i="1" l="1"/>
  <c r="V355" i="1"/>
  <c r="G355" i="1" s="1"/>
  <c r="E355" i="1" s="1"/>
  <c r="I355" i="1"/>
  <c r="H355" i="1"/>
  <c r="A355" i="1"/>
  <c r="U356" i="1"/>
  <c r="F355" i="1" l="1"/>
  <c r="I356" i="1"/>
  <c r="A356" i="1"/>
  <c r="H356" i="1"/>
  <c r="V356" i="1"/>
  <c r="G356" i="1" s="1"/>
  <c r="E356" i="1" s="1"/>
  <c r="U357" i="1"/>
  <c r="F356" i="1" l="1"/>
  <c r="H357" i="1"/>
  <c r="I357" i="1"/>
  <c r="V357" i="1"/>
  <c r="G357" i="1" s="1"/>
  <c r="E357" i="1" s="1"/>
  <c r="A357" i="1"/>
  <c r="U358" i="1"/>
  <c r="F357" i="1" l="1"/>
  <c r="U359" i="1"/>
  <c r="H358" i="1"/>
  <c r="A358" i="1"/>
  <c r="I358" i="1"/>
  <c r="V358" i="1"/>
  <c r="G358" i="1" s="1"/>
  <c r="F358" i="1" s="1"/>
  <c r="E358" i="1" l="1"/>
  <c r="I359" i="1"/>
  <c r="V359" i="1"/>
  <c r="G359" i="1" s="1"/>
  <c r="F359" i="1" s="1"/>
  <c r="A359" i="1"/>
  <c r="U360" i="1"/>
  <c r="H359" i="1"/>
  <c r="E359" i="1" l="1"/>
  <c r="U361" i="1"/>
  <c r="A360" i="1"/>
  <c r="H360" i="1"/>
  <c r="I360" i="1"/>
  <c r="V360" i="1"/>
  <c r="G360" i="1" s="1"/>
  <c r="F360" i="1" s="1"/>
  <c r="E360" i="1" l="1"/>
  <c r="A361" i="1"/>
  <c r="V361" i="1"/>
  <c r="G361" i="1" s="1"/>
  <c r="E361" i="1" s="1"/>
  <c r="H361" i="1"/>
  <c r="I361" i="1"/>
  <c r="U362" i="1"/>
  <c r="F361" i="1" l="1"/>
  <c r="V362" i="1"/>
  <c r="G362" i="1" s="1"/>
  <c r="E362" i="1" s="1"/>
  <c r="I362" i="1"/>
  <c r="U363" i="1"/>
  <c r="A362" i="1"/>
  <c r="H362" i="1"/>
  <c r="F362" i="1" l="1"/>
  <c r="A363" i="1"/>
  <c r="H363" i="1"/>
  <c r="I363" i="1"/>
  <c r="U364" i="1"/>
  <c r="V363" i="1"/>
  <c r="G363" i="1" s="1"/>
  <c r="E363" i="1" s="1"/>
  <c r="F363" i="1" l="1"/>
  <c r="U365" i="1"/>
  <c r="V364" i="1"/>
  <c r="G364" i="1" s="1"/>
  <c r="F364" i="1" s="1"/>
  <c r="H364" i="1"/>
  <c r="A364" i="1"/>
  <c r="I364" i="1"/>
  <c r="E364" i="1" l="1"/>
  <c r="A365" i="1"/>
  <c r="V365" i="1"/>
  <c r="G365" i="1" s="1"/>
  <c r="F365" i="1" s="1"/>
  <c r="I365" i="1"/>
  <c r="H365" i="1"/>
  <c r="U366" i="1"/>
  <c r="E365" i="1" l="1"/>
  <c r="V366" i="1"/>
  <c r="G366" i="1" s="1"/>
  <c r="E366" i="1" s="1"/>
  <c r="U367" i="1"/>
  <c r="I366" i="1"/>
  <c r="A366" i="1"/>
  <c r="H366" i="1"/>
  <c r="F366" i="1" l="1"/>
  <c r="U368" i="1"/>
  <c r="H367" i="1"/>
  <c r="A367" i="1"/>
  <c r="V367" i="1"/>
  <c r="G367" i="1" s="1"/>
  <c r="E367" i="1" s="1"/>
  <c r="F367" i="1"/>
  <c r="I367" i="1"/>
  <c r="V368" i="1" l="1"/>
  <c r="G368" i="1" s="1"/>
  <c r="E368" i="1" s="1"/>
  <c r="U369" i="1"/>
  <c r="A368" i="1"/>
  <c r="I368" i="1"/>
  <c r="H368" i="1"/>
  <c r="F368" i="1" l="1"/>
  <c r="U370" i="1"/>
  <c r="I369" i="1"/>
  <c r="H369" i="1"/>
  <c r="V369" i="1"/>
  <c r="G369" i="1" s="1"/>
  <c r="F369" i="1" s="1"/>
  <c r="A369" i="1"/>
  <c r="E369" i="1" l="1"/>
  <c r="U371" i="1"/>
  <c r="A370" i="1"/>
  <c r="I370" i="1"/>
  <c r="H370" i="1"/>
  <c r="V370" i="1"/>
  <c r="G370" i="1" s="1"/>
  <c r="E370" i="1" s="1"/>
  <c r="F370" i="1" l="1"/>
  <c r="I371" i="1"/>
  <c r="V371" i="1"/>
  <c r="G371" i="1" s="1"/>
  <c r="F371" i="1" s="1"/>
  <c r="U372" i="1"/>
  <c r="A371" i="1"/>
  <c r="H371" i="1"/>
  <c r="E371" i="1" l="1"/>
  <c r="U373" i="1"/>
  <c r="A372" i="1"/>
  <c r="V372" i="1"/>
  <c r="G372" i="1" s="1"/>
  <c r="E372" i="1" s="1"/>
  <c r="H372" i="1"/>
  <c r="I372" i="1"/>
  <c r="F372" i="1" l="1"/>
  <c r="H373" i="1"/>
  <c r="V373" i="1"/>
  <c r="G373" i="1" s="1"/>
  <c r="I373" i="1"/>
  <c r="U374" i="1"/>
  <c r="A373" i="1"/>
  <c r="F373" i="1" l="1"/>
  <c r="E373" i="1"/>
  <c r="H374" i="1"/>
  <c r="U375" i="1"/>
  <c r="I374" i="1"/>
  <c r="A374" i="1"/>
  <c r="V374" i="1"/>
  <c r="G374" i="1" s="1"/>
  <c r="E374" i="1" s="1"/>
  <c r="F374" i="1" l="1"/>
  <c r="A375" i="1"/>
  <c r="V375" i="1"/>
  <c r="G375" i="1" s="1"/>
  <c r="F375" i="1" s="1"/>
  <c r="I375" i="1"/>
  <c r="U376" i="1"/>
  <c r="H375" i="1"/>
  <c r="E375" i="1" l="1"/>
  <c r="A376" i="1"/>
  <c r="V376" i="1"/>
  <c r="G376" i="1" s="1"/>
  <c r="E376" i="1" s="1"/>
  <c r="H376" i="1"/>
  <c r="I376" i="1"/>
  <c r="U377" i="1"/>
  <c r="F376" i="1" l="1"/>
  <c r="H377" i="1"/>
  <c r="V377" i="1"/>
  <c r="G377" i="1" s="1"/>
  <c r="F377" i="1" s="1"/>
  <c r="I377" i="1"/>
  <c r="U378" i="1"/>
  <c r="A377" i="1"/>
  <c r="E377" i="1" l="1"/>
  <c r="V378" i="1"/>
  <c r="G378" i="1" s="1"/>
  <c r="F378" i="1" s="1"/>
  <c r="E378" i="1"/>
  <c r="I378" i="1"/>
  <c r="H378" i="1"/>
  <c r="A378" i="1"/>
  <c r="U379" i="1"/>
  <c r="I379" i="1" l="1"/>
  <c r="H379" i="1"/>
  <c r="U380" i="1"/>
  <c r="V379" i="1"/>
  <c r="G379" i="1" s="1"/>
  <c r="E379" i="1" s="1"/>
  <c r="A379" i="1"/>
  <c r="F379" i="1" l="1"/>
  <c r="U381" i="1"/>
  <c r="H380" i="1"/>
  <c r="I380" i="1"/>
  <c r="V380" i="1"/>
  <c r="G380" i="1" s="1"/>
  <c r="F380" i="1" s="1"/>
  <c r="A380" i="1"/>
  <c r="E380" i="1" l="1"/>
  <c r="V381" i="1"/>
  <c r="G381" i="1" s="1"/>
  <c r="E381" i="1" s="1"/>
  <c r="I381" i="1"/>
  <c r="U382" i="1"/>
  <c r="A381" i="1"/>
  <c r="H381" i="1"/>
  <c r="F381" i="1" l="1"/>
  <c r="H382" i="1"/>
  <c r="U383" i="1"/>
  <c r="A382" i="1"/>
  <c r="V382" i="1"/>
  <c r="G382" i="1" s="1"/>
  <c r="I382" i="1"/>
  <c r="F382" i="1" l="1"/>
  <c r="E382" i="1"/>
  <c r="U384" i="1"/>
  <c r="A383" i="1"/>
  <c r="H383" i="1"/>
  <c r="V383" i="1"/>
  <c r="G383" i="1" s="1"/>
  <c r="E383" i="1" s="1"/>
  <c r="I383" i="1"/>
  <c r="F383" i="1"/>
  <c r="V384" i="1" l="1"/>
  <c r="G384" i="1" s="1"/>
  <c r="H384" i="1"/>
  <c r="I384" i="1"/>
  <c r="E384" i="1"/>
  <c r="U385" i="1"/>
  <c r="A384" i="1"/>
  <c r="F384" i="1"/>
  <c r="H385" i="1" l="1"/>
  <c r="I385" i="1"/>
  <c r="V385" i="1"/>
  <c r="G385" i="1" s="1"/>
  <c r="F385" i="1" s="1"/>
  <c r="U386" i="1"/>
  <c r="E385" i="1"/>
  <c r="A385" i="1"/>
  <c r="H386" i="1" l="1"/>
  <c r="A386" i="1"/>
  <c r="I386" i="1"/>
  <c r="U387" i="1"/>
  <c r="V386" i="1"/>
  <c r="G386" i="1" s="1"/>
  <c r="F386" i="1" s="1"/>
  <c r="E386" i="1" l="1"/>
  <c r="I387" i="1"/>
  <c r="V387" i="1"/>
  <c r="G387" i="1" s="1"/>
  <c r="F387" i="1" s="1"/>
  <c r="A387" i="1"/>
  <c r="H387" i="1"/>
  <c r="U388" i="1"/>
  <c r="E387" i="1" l="1"/>
  <c r="A388" i="1"/>
  <c r="I388" i="1"/>
  <c r="H388" i="1"/>
  <c r="V388" i="1"/>
  <c r="G388" i="1" s="1"/>
  <c r="E388" i="1" s="1"/>
  <c r="U389" i="1"/>
  <c r="F388" i="1" l="1"/>
  <c r="H389" i="1"/>
  <c r="A389" i="1"/>
  <c r="U390" i="1"/>
  <c r="V389" i="1"/>
  <c r="G389" i="1" s="1"/>
  <c r="E389" i="1" s="1"/>
  <c r="I389" i="1"/>
  <c r="F389" i="1" l="1"/>
  <c r="U391" i="1"/>
  <c r="I390" i="1"/>
  <c r="V390" i="1"/>
  <c r="G390" i="1" s="1"/>
  <c r="H390" i="1"/>
  <c r="A390" i="1"/>
  <c r="E390" i="1"/>
  <c r="F390" i="1"/>
  <c r="V391" i="1" l="1"/>
  <c r="G391" i="1" s="1"/>
  <c r="A391" i="1"/>
  <c r="F391" i="1"/>
  <c r="H391" i="1"/>
  <c r="E391" i="1"/>
  <c r="U392" i="1"/>
  <c r="I391" i="1"/>
  <c r="U393" i="1" l="1"/>
  <c r="A392" i="1"/>
  <c r="I392" i="1"/>
  <c r="V392" i="1"/>
  <c r="G392" i="1" s="1"/>
  <c r="E392" i="1" s="1"/>
  <c r="H392" i="1"/>
  <c r="F392" i="1" l="1"/>
  <c r="V393" i="1"/>
  <c r="G393" i="1" s="1"/>
  <c r="H393" i="1"/>
  <c r="A393" i="1"/>
  <c r="E393" i="1"/>
  <c r="I393" i="1"/>
  <c r="U394" i="1"/>
  <c r="F393" i="1" l="1"/>
  <c r="V394" i="1"/>
  <c r="G394" i="1" s="1"/>
  <c r="E394" i="1" s="1"/>
  <c r="U395" i="1"/>
  <c r="A394" i="1"/>
  <c r="I394" i="1"/>
  <c r="F394" i="1"/>
  <c r="H394" i="1"/>
  <c r="H395" i="1" l="1"/>
  <c r="A395" i="1"/>
  <c r="I395" i="1"/>
  <c r="U396" i="1"/>
  <c r="V395" i="1"/>
  <c r="G395" i="1" s="1"/>
  <c r="F395" i="1" s="1"/>
  <c r="E395" i="1" l="1"/>
  <c r="U397" i="1"/>
  <c r="V396" i="1"/>
  <c r="G396" i="1" s="1"/>
  <c r="E396" i="1" s="1"/>
  <c r="I396" i="1"/>
  <c r="A396" i="1"/>
  <c r="H396" i="1"/>
  <c r="F396" i="1" l="1"/>
  <c r="I397" i="1"/>
  <c r="A397" i="1"/>
  <c r="U398" i="1"/>
  <c r="V397" i="1"/>
  <c r="G397" i="1" s="1"/>
  <c r="E397" i="1"/>
  <c r="F397" i="1"/>
  <c r="H397" i="1"/>
  <c r="U399" i="1" l="1"/>
  <c r="I398" i="1"/>
  <c r="A398" i="1"/>
  <c r="H398" i="1"/>
  <c r="V398" i="1"/>
  <c r="G398" i="1" s="1"/>
  <c r="E398" i="1" s="1"/>
  <c r="F398" i="1" l="1"/>
  <c r="I399" i="1"/>
  <c r="H399" i="1"/>
  <c r="V399" i="1"/>
  <c r="G399" i="1" s="1"/>
  <c r="E399" i="1" s="1"/>
  <c r="A399" i="1"/>
  <c r="U400" i="1"/>
  <c r="F399" i="1" l="1"/>
  <c r="H400" i="1"/>
  <c r="A400" i="1"/>
  <c r="V400" i="1"/>
  <c r="G400" i="1" s="1"/>
  <c r="F400" i="1" s="1"/>
  <c r="I400" i="1"/>
  <c r="U401" i="1"/>
  <c r="E400" i="1" l="1"/>
  <c r="U402" i="1"/>
  <c r="H401" i="1"/>
  <c r="V401" i="1"/>
  <c r="G401" i="1" s="1"/>
  <c r="F401" i="1" s="1"/>
  <c r="A401" i="1"/>
  <c r="I401" i="1"/>
  <c r="E401" i="1" l="1"/>
  <c r="I402" i="1"/>
  <c r="U403" i="1"/>
  <c r="A402" i="1"/>
  <c r="V402" i="1"/>
  <c r="G402" i="1" s="1"/>
  <c r="E402" i="1" s="1"/>
  <c r="H402" i="1"/>
  <c r="F402" i="1" l="1"/>
  <c r="H403" i="1"/>
  <c r="I403" i="1"/>
  <c r="V403" i="1"/>
  <c r="G403" i="1" s="1"/>
  <c r="U404" i="1"/>
  <c r="E403" i="1"/>
  <c r="A403" i="1"/>
  <c r="F403" i="1"/>
  <c r="V404" i="1" l="1"/>
  <c r="G404" i="1" s="1"/>
  <c r="E404" i="1" s="1"/>
  <c r="I404" i="1"/>
  <c r="U405" i="1"/>
  <c r="H404" i="1"/>
  <c r="A404" i="1"/>
  <c r="F404" i="1" l="1"/>
  <c r="H405" i="1"/>
  <c r="U406" i="1"/>
  <c r="A405" i="1"/>
  <c r="V405" i="1"/>
  <c r="G405" i="1" s="1"/>
  <c r="I405" i="1"/>
  <c r="F405" i="1"/>
  <c r="E405" i="1"/>
  <c r="H406" i="1" l="1"/>
  <c r="I406" i="1"/>
  <c r="V406" i="1"/>
  <c r="G406" i="1" s="1"/>
  <c r="F406" i="1" s="1"/>
  <c r="A406" i="1"/>
  <c r="U407" i="1"/>
  <c r="E406" i="1"/>
  <c r="V407" i="1" l="1"/>
  <c r="G407" i="1" s="1"/>
  <c r="F407" i="1" s="1"/>
  <c r="U408" i="1"/>
  <c r="A407" i="1"/>
  <c r="H407" i="1"/>
  <c r="I407" i="1"/>
  <c r="E407" i="1" l="1"/>
  <c r="V408" i="1"/>
  <c r="G408" i="1" s="1"/>
  <c r="F408" i="1" s="1"/>
  <c r="U409" i="1"/>
  <c r="I408" i="1"/>
  <c r="H408" i="1"/>
  <c r="A408" i="1"/>
  <c r="E408" i="1" l="1"/>
  <c r="I409" i="1"/>
  <c r="U410" i="1"/>
  <c r="A409" i="1"/>
  <c r="H409" i="1"/>
  <c r="V409" i="1"/>
  <c r="G409" i="1" s="1"/>
  <c r="E409" i="1" s="1"/>
  <c r="F409" i="1" l="1"/>
  <c r="I410" i="1"/>
  <c r="V410" i="1"/>
  <c r="G410" i="1" s="1"/>
  <c r="U411" i="1"/>
  <c r="A410" i="1"/>
  <c r="F410" i="1"/>
  <c r="H410" i="1"/>
  <c r="E410" i="1"/>
  <c r="H411" i="1" l="1"/>
  <c r="U412" i="1"/>
  <c r="I411" i="1"/>
  <c r="V411" i="1"/>
  <c r="G411" i="1" s="1"/>
  <c r="F411" i="1" s="1"/>
  <c r="A411" i="1"/>
  <c r="E411" i="1" l="1"/>
  <c r="V412" i="1"/>
  <c r="G412" i="1" s="1"/>
  <c r="F412" i="1" s="1"/>
  <c r="A412" i="1"/>
  <c r="U413" i="1"/>
  <c r="H412" i="1"/>
  <c r="I412" i="1"/>
  <c r="E412" i="1"/>
  <c r="H413" i="1" l="1"/>
  <c r="I413" i="1"/>
  <c r="V413" i="1"/>
  <c r="G413" i="1" s="1"/>
  <c r="E413" i="1" s="1"/>
  <c r="A413" i="1"/>
  <c r="U414" i="1"/>
  <c r="F413" i="1" l="1"/>
  <c r="U415" i="1"/>
  <c r="A414" i="1"/>
  <c r="I414" i="1"/>
  <c r="H414" i="1"/>
  <c r="V414" i="1"/>
  <c r="G414" i="1" s="1"/>
  <c r="F414" i="1" s="1"/>
  <c r="E414" i="1" l="1"/>
  <c r="A415" i="1"/>
  <c r="H415" i="1"/>
  <c r="V415" i="1"/>
  <c r="G415" i="1" s="1"/>
  <c r="I415" i="1"/>
  <c r="E415" i="1"/>
  <c r="F415" i="1"/>
  <c r="U416" i="1"/>
  <c r="V416" i="1" l="1"/>
  <c r="G416" i="1" s="1"/>
  <c r="E416" i="1" s="1"/>
  <c r="A416" i="1"/>
  <c r="U417" i="1"/>
  <c r="H416" i="1"/>
  <c r="I416" i="1"/>
  <c r="F416" i="1" l="1"/>
  <c r="A417" i="1"/>
  <c r="I417" i="1"/>
  <c r="U418" i="1"/>
  <c r="V417" i="1"/>
  <c r="G417" i="1" s="1"/>
  <c r="E417" i="1" s="1"/>
  <c r="H417" i="1"/>
  <c r="F417" i="1" l="1"/>
  <c r="F418" i="1" s="1"/>
  <c r="I418" i="1"/>
  <c r="V418" i="1"/>
  <c r="G418" i="1" s="1"/>
  <c r="E418" i="1"/>
  <c r="U419" i="1"/>
  <c r="A418" i="1"/>
  <c r="H418" i="1"/>
  <c r="I419" i="1" l="1"/>
  <c r="V419" i="1"/>
  <c r="G419" i="1" s="1"/>
  <c r="U420" i="1"/>
  <c r="A419" i="1"/>
  <c r="F419" i="1"/>
  <c r="E419" i="1"/>
  <c r="H419" i="1"/>
  <c r="V420" i="1" l="1"/>
  <c r="G420" i="1" s="1"/>
  <c r="E420" i="1" s="1"/>
  <c r="H420" i="1"/>
  <c r="I420" i="1"/>
  <c r="U421" i="1"/>
  <c r="A420" i="1"/>
  <c r="F420" i="1" l="1"/>
  <c r="U422" i="1"/>
  <c r="V421" i="1"/>
  <c r="G421" i="1" s="1"/>
  <c r="E421" i="1" s="1"/>
  <c r="I421" i="1"/>
  <c r="H421" i="1"/>
  <c r="A421" i="1"/>
  <c r="F421" i="1" l="1"/>
  <c r="I422" i="1"/>
  <c r="H422" i="1"/>
  <c r="V422" i="1"/>
  <c r="G422" i="1" s="1"/>
  <c r="F422" i="1" s="1"/>
  <c r="A422" i="1"/>
  <c r="U423" i="1"/>
  <c r="E422" i="1"/>
  <c r="V423" i="1" l="1"/>
  <c r="G423" i="1" s="1"/>
  <c r="E423" i="1" s="1"/>
  <c r="U424" i="1"/>
  <c r="H423" i="1"/>
  <c r="A423" i="1"/>
  <c r="I423" i="1"/>
  <c r="F423" i="1" l="1"/>
  <c r="A424" i="1"/>
  <c r="V424" i="1"/>
  <c r="G424" i="1" s="1"/>
  <c r="U425" i="1"/>
  <c r="I424" i="1"/>
  <c r="H424" i="1"/>
  <c r="E424" i="1"/>
  <c r="F424" i="1" l="1"/>
  <c r="I425" i="1"/>
  <c r="A425" i="1"/>
  <c r="H425" i="1"/>
  <c r="V425" i="1"/>
  <c r="G425" i="1" s="1"/>
  <c r="F425" i="1" s="1"/>
  <c r="U426" i="1"/>
  <c r="E425" i="1" l="1"/>
  <c r="U427" i="1"/>
  <c r="A426" i="1"/>
  <c r="H426" i="1"/>
  <c r="I426" i="1"/>
  <c r="V426" i="1"/>
  <c r="G426" i="1" s="1"/>
  <c r="E426" i="1" s="1"/>
  <c r="F426" i="1" l="1"/>
  <c r="H427" i="1"/>
  <c r="I427" i="1"/>
  <c r="V427" i="1"/>
  <c r="G427" i="1" s="1"/>
  <c r="U428" i="1"/>
  <c r="E427" i="1"/>
  <c r="A427" i="1"/>
  <c r="F427" i="1"/>
  <c r="A428" i="1" l="1"/>
  <c r="U429" i="1"/>
  <c r="H428" i="1"/>
  <c r="I428" i="1"/>
  <c r="V428" i="1"/>
  <c r="G428" i="1" s="1"/>
  <c r="F428" i="1" s="1"/>
  <c r="E428" i="1" l="1"/>
  <c r="H429" i="1"/>
  <c r="I429" i="1"/>
  <c r="V429" i="1"/>
  <c r="G429" i="1" s="1"/>
  <c r="F429" i="1" s="1"/>
  <c r="U430" i="1"/>
  <c r="A429" i="1"/>
  <c r="E429" i="1" l="1"/>
  <c r="H430" i="1"/>
  <c r="V430" i="1"/>
  <c r="G430" i="1" s="1"/>
  <c r="E430" i="1" s="1"/>
  <c r="I430" i="1"/>
  <c r="A430" i="1"/>
  <c r="U431" i="1"/>
  <c r="F430" i="1" l="1"/>
  <c r="F431" i="1" s="1"/>
  <c r="H431" i="1"/>
  <c r="A431" i="1"/>
  <c r="V431" i="1"/>
  <c r="G431" i="1" s="1"/>
  <c r="I431" i="1"/>
  <c r="E431" i="1"/>
  <c r="U432" i="1"/>
  <c r="V432" i="1" l="1"/>
  <c r="G432" i="1" s="1"/>
  <c r="A432" i="1"/>
  <c r="E432" i="1"/>
  <c r="H432" i="1"/>
  <c r="I432" i="1"/>
  <c r="U433" i="1"/>
  <c r="F432" i="1"/>
  <c r="U434" i="1" l="1"/>
  <c r="A433" i="1"/>
  <c r="V433" i="1"/>
  <c r="G433" i="1" s="1"/>
  <c r="E433" i="1" s="1"/>
  <c r="I433" i="1"/>
  <c r="H433" i="1"/>
  <c r="F433" i="1" l="1"/>
  <c r="U435" i="1"/>
  <c r="V434" i="1"/>
  <c r="G434" i="1" s="1"/>
  <c r="E434" i="1" s="1"/>
  <c r="I434" i="1"/>
  <c r="A434" i="1"/>
  <c r="H434" i="1"/>
  <c r="F434" i="1" l="1"/>
  <c r="U436" i="1"/>
  <c r="A435" i="1"/>
  <c r="H435" i="1"/>
  <c r="I435" i="1"/>
  <c r="V435" i="1"/>
  <c r="G435" i="1" s="1"/>
  <c r="F435" i="1" s="1"/>
  <c r="E435" i="1" l="1"/>
  <c r="V436" i="1"/>
  <c r="G436" i="1" s="1"/>
  <c r="E436" i="1" s="1"/>
  <c r="H436" i="1"/>
  <c r="A436" i="1"/>
  <c r="U437" i="1"/>
  <c r="I436" i="1"/>
  <c r="F436" i="1" l="1"/>
  <c r="B437" i="1"/>
  <c r="H437" i="1"/>
  <c r="V437" i="1"/>
  <c r="G437" i="1" s="1"/>
  <c r="I437" i="1"/>
  <c r="U438" i="1"/>
  <c r="A437" i="1"/>
  <c r="F437" i="1" l="1"/>
  <c r="E437" i="1"/>
  <c r="H438" i="1"/>
  <c r="I438" i="1"/>
  <c r="V438" i="1"/>
  <c r="G438" i="1" s="1"/>
  <c r="F438" i="1" s="1"/>
  <c r="A438" i="1"/>
  <c r="U439" i="1"/>
  <c r="B438" i="1"/>
  <c r="E438" i="1"/>
  <c r="V439" i="1" l="1"/>
  <c r="G439" i="1" s="1"/>
  <c r="E439" i="1" s="1"/>
  <c r="H439" i="1"/>
  <c r="U440" i="1"/>
  <c r="A439" i="1"/>
  <c r="B439" i="1"/>
  <c r="F439" i="1"/>
  <c r="I439" i="1"/>
  <c r="A440" i="1" l="1"/>
  <c r="I440" i="1"/>
  <c r="B440" i="1"/>
  <c r="H440" i="1"/>
  <c r="U441" i="1"/>
  <c r="V440" i="1"/>
  <c r="G440" i="1" s="1"/>
  <c r="F440" i="1" s="1"/>
  <c r="E440" i="1" l="1"/>
  <c r="B441" i="1"/>
  <c r="U442" i="1"/>
  <c r="I441" i="1"/>
  <c r="A441" i="1"/>
  <c r="V441" i="1"/>
  <c r="G441" i="1" s="1"/>
  <c r="F441" i="1" s="1"/>
  <c r="H441" i="1"/>
  <c r="E441" i="1" l="1"/>
  <c r="I442" i="1"/>
  <c r="B442" i="1"/>
  <c r="U443" i="1"/>
  <c r="H442" i="1"/>
  <c r="A442" i="1"/>
  <c r="V442" i="1"/>
  <c r="G442" i="1" s="1"/>
  <c r="F442" i="1" s="1"/>
  <c r="E442" i="1" l="1"/>
  <c r="H443" i="1"/>
  <c r="I443" i="1"/>
  <c r="U444" i="1"/>
  <c r="E443" i="1"/>
  <c r="V443" i="1"/>
  <c r="G443" i="1" s="1"/>
  <c r="F443" i="1"/>
  <c r="A443" i="1"/>
  <c r="B443" i="1"/>
  <c r="V444" i="1" l="1"/>
  <c r="G444" i="1" s="1"/>
  <c r="F444" i="1" s="1"/>
  <c r="A444" i="1"/>
  <c r="H444" i="1"/>
  <c r="B444" i="1"/>
  <c r="E444" i="1"/>
  <c r="U445" i="1"/>
  <c r="I444" i="1"/>
  <c r="I445" i="1" l="1"/>
  <c r="V445" i="1"/>
  <c r="G445" i="1" s="1"/>
  <c r="E445" i="1" s="1"/>
  <c r="A445" i="1"/>
  <c r="H445" i="1"/>
  <c r="B445" i="1"/>
  <c r="U446" i="1"/>
  <c r="F445" i="1" l="1"/>
  <c r="H446" i="1"/>
  <c r="U447" i="1"/>
  <c r="I446" i="1"/>
  <c r="B446" i="1"/>
  <c r="A446" i="1"/>
  <c r="V446" i="1"/>
  <c r="G446" i="1" s="1"/>
  <c r="E446" i="1" s="1"/>
  <c r="F446" i="1" l="1"/>
  <c r="F447" i="1" s="1"/>
  <c r="V447" i="1"/>
  <c r="G447" i="1" s="1"/>
  <c r="I447" i="1"/>
  <c r="H447" i="1"/>
  <c r="A447" i="1"/>
  <c r="B447" i="1"/>
  <c r="E447" i="1"/>
  <c r="U448" i="1"/>
  <c r="V448" i="1" l="1"/>
  <c r="G448" i="1" s="1"/>
  <c r="E448" i="1" s="1"/>
  <c r="A448" i="1"/>
  <c r="B448" i="1"/>
  <c r="U449" i="1"/>
  <c r="I448" i="1"/>
  <c r="H448" i="1"/>
  <c r="F448" i="1"/>
  <c r="A449" i="1" l="1"/>
  <c r="H449" i="1"/>
  <c r="I449" i="1"/>
  <c r="V449" i="1"/>
  <c r="G449" i="1" s="1"/>
  <c r="F449" i="1" s="1"/>
  <c r="U450" i="1"/>
  <c r="B449" i="1"/>
  <c r="E449" i="1" l="1"/>
  <c r="I450" i="1"/>
  <c r="B450" i="1"/>
  <c r="V450" i="1"/>
  <c r="G450" i="1" s="1"/>
  <c r="E450" i="1" s="1"/>
  <c r="A450" i="1"/>
  <c r="H450" i="1"/>
  <c r="U451" i="1"/>
  <c r="F450" i="1"/>
  <c r="U452" i="1" l="1"/>
  <c r="A451" i="1"/>
  <c r="I451" i="1"/>
  <c r="H451" i="1"/>
  <c r="B451" i="1"/>
  <c r="V451" i="1"/>
  <c r="G451" i="1" s="1"/>
  <c r="E451" i="1" s="1"/>
  <c r="F451" i="1" l="1"/>
  <c r="B452" i="1"/>
  <c r="V452" i="1"/>
  <c r="G452" i="1" s="1"/>
  <c r="F452" i="1" s="1"/>
  <c r="U453" i="1"/>
  <c r="H452" i="1"/>
  <c r="I452" i="1"/>
  <c r="A452" i="1"/>
  <c r="E452" i="1" l="1"/>
  <c r="U454" i="1"/>
  <c r="H453" i="1"/>
  <c r="B453" i="1"/>
  <c r="V453" i="1"/>
  <c r="G453" i="1" s="1"/>
  <c r="F453" i="1" s="1"/>
  <c r="I453" i="1"/>
  <c r="A453" i="1"/>
  <c r="E453" i="1" l="1"/>
  <c r="V454" i="1"/>
  <c r="G454" i="1" s="1"/>
  <c r="F454" i="1"/>
  <c r="H454" i="1"/>
  <c r="I454" i="1"/>
  <c r="A454" i="1"/>
  <c r="U455" i="1"/>
  <c r="E454" i="1"/>
  <c r="B454" i="1"/>
  <c r="V455" i="1" l="1"/>
  <c r="G455" i="1" s="1"/>
  <c r="E455" i="1" s="1"/>
  <c r="H455" i="1"/>
  <c r="U456" i="1"/>
  <c r="A455" i="1"/>
  <c r="B455" i="1"/>
  <c r="F455" i="1"/>
  <c r="I455" i="1"/>
  <c r="B456" i="1" l="1"/>
  <c r="V456" i="1"/>
  <c r="G456" i="1" s="1"/>
  <c r="F456" i="1" s="1"/>
  <c r="H456" i="1"/>
  <c r="A456" i="1"/>
  <c r="U457" i="1"/>
  <c r="I456" i="1"/>
  <c r="E456" i="1" l="1"/>
  <c r="I457" i="1"/>
  <c r="U458" i="1"/>
  <c r="A457" i="1"/>
  <c r="B457" i="1"/>
  <c r="V457" i="1"/>
  <c r="G457" i="1" s="1"/>
  <c r="H457" i="1"/>
  <c r="E457" i="1"/>
  <c r="F457" i="1"/>
  <c r="V458" i="1" l="1"/>
  <c r="G458" i="1" s="1"/>
  <c r="F458" i="1" s="1"/>
  <c r="U459" i="1"/>
  <c r="E458" i="1"/>
  <c r="A458" i="1"/>
  <c r="H458" i="1"/>
  <c r="B458" i="1"/>
  <c r="I458" i="1"/>
  <c r="H459" i="1" l="1"/>
  <c r="V459" i="1"/>
  <c r="G459" i="1" s="1"/>
  <c r="U460" i="1"/>
  <c r="I459" i="1"/>
  <c r="B459" i="1"/>
  <c r="E459" i="1"/>
  <c r="F459" i="1"/>
  <c r="A459" i="1"/>
  <c r="B460" i="1" l="1"/>
  <c r="V460" i="1"/>
  <c r="G460" i="1" s="1"/>
  <c r="F460" i="1" s="1"/>
  <c r="E460" i="1"/>
  <c r="U461" i="1"/>
  <c r="H460" i="1"/>
  <c r="I460" i="1"/>
  <c r="A460" i="1"/>
  <c r="H461" i="1" l="1"/>
  <c r="I461" i="1"/>
  <c r="A461" i="1"/>
  <c r="U462" i="1"/>
  <c r="V461" i="1"/>
  <c r="G461" i="1" s="1"/>
  <c r="E461" i="1" s="1"/>
  <c r="B461" i="1"/>
  <c r="F461" i="1" l="1"/>
  <c r="B462" i="1"/>
  <c r="U463" i="1"/>
  <c r="H462" i="1"/>
  <c r="I462" i="1"/>
  <c r="A462" i="1"/>
  <c r="V462" i="1"/>
  <c r="G462" i="1" s="1"/>
  <c r="F462" i="1" s="1"/>
  <c r="E462" i="1" l="1"/>
  <c r="I463" i="1"/>
  <c r="A463" i="1"/>
  <c r="U464" i="1"/>
  <c r="V463" i="1"/>
  <c r="G463" i="1" s="1"/>
  <c r="E463" i="1" s="1"/>
  <c r="H463" i="1"/>
  <c r="B463" i="1"/>
  <c r="F463" i="1"/>
  <c r="V464" i="1" l="1"/>
  <c r="G464" i="1" s="1"/>
  <c r="E464" i="1" s="1"/>
  <c r="B464" i="1"/>
  <c r="A464" i="1"/>
  <c r="H464" i="1"/>
  <c r="I464" i="1"/>
  <c r="U465" i="1"/>
  <c r="F464" i="1"/>
  <c r="H465" i="1" l="1"/>
  <c r="U466" i="1"/>
  <c r="I465" i="1"/>
  <c r="V465" i="1"/>
  <c r="G465" i="1" s="1"/>
  <c r="F465" i="1" s="1"/>
  <c r="A465" i="1"/>
  <c r="B465" i="1"/>
  <c r="E465" i="1" l="1"/>
  <c r="U467" i="1"/>
  <c r="B466" i="1"/>
  <c r="F466" i="1"/>
  <c r="V466" i="1"/>
  <c r="G466" i="1" s="1"/>
  <c r="E466" i="1" s="1"/>
  <c r="I466" i="1"/>
  <c r="A466" i="1"/>
  <c r="H466" i="1"/>
  <c r="V467" i="1" l="1"/>
  <c r="G467" i="1" s="1"/>
  <c r="E467" i="1" s="1"/>
  <c r="U468" i="1"/>
  <c r="H467" i="1"/>
  <c r="I467" i="1"/>
  <c r="B467" i="1"/>
  <c r="A467" i="1"/>
  <c r="F467" i="1"/>
  <c r="B468" i="1" l="1"/>
  <c r="V468" i="1"/>
  <c r="G468" i="1" s="1"/>
  <c r="F468" i="1" s="1"/>
  <c r="U469" i="1"/>
  <c r="H468" i="1"/>
  <c r="A468" i="1"/>
  <c r="I468" i="1"/>
  <c r="E468" i="1" l="1"/>
  <c r="U470" i="1"/>
  <c r="B469" i="1"/>
  <c r="A469" i="1"/>
  <c r="H469" i="1"/>
  <c r="V469" i="1"/>
  <c r="G469" i="1" s="1"/>
  <c r="E469" i="1" s="1"/>
  <c r="I469" i="1"/>
  <c r="F469" i="1" l="1"/>
  <c r="V470" i="1"/>
  <c r="G470" i="1" s="1"/>
  <c r="F470" i="1"/>
  <c r="I470" i="1"/>
  <c r="H470" i="1"/>
  <c r="A470" i="1"/>
  <c r="B470" i="1"/>
  <c r="E470" i="1"/>
  <c r="U471" i="1"/>
  <c r="V471" i="1" l="1"/>
  <c r="G471" i="1" s="1"/>
  <c r="F471" i="1" s="1"/>
  <c r="A471" i="1"/>
  <c r="U472" i="1"/>
  <c r="H471" i="1"/>
  <c r="E471" i="1"/>
  <c r="B471" i="1"/>
  <c r="I471" i="1"/>
  <c r="B472" i="1" l="1"/>
  <c r="V472" i="1"/>
  <c r="G472" i="1" s="1"/>
  <c r="F472" i="1" s="1"/>
  <c r="H472" i="1"/>
  <c r="A472" i="1"/>
  <c r="U473" i="1"/>
  <c r="I472" i="1"/>
  <c r="E472" i="1" l="1"/>
  <c r="A473" i="1"/>
  <c r="B473" i="1"/>
  <c r="I473" i="1"/>
  <c r="V473" i="1"/>
  <c r="G473" i="1" s="1"/>
  <c r="E473" i="1" s="1"/>
  <c r="F473" i="1"/>
  <c r="H473" i="1"/>
  <c r="U474" i="1"/>
  <c r="H474" i="1" l="1"/>
  <c r="I474" i="1"/>
  <c r="V474" i="1"/>
  <c r="G474" i="1" s="1"/>
  <c r="E474" i="1" s="1"/>
  <c r="U475" i="1"/>
  <c r="A474" i="1"/>
  <c r="F474" i="1"/>
  <c r="B474" i="1"/>
  <c r="H475" i="1" l="1"/>
  <c r="U476" i="1"/>
  <c r="I475" i="1"/>
  <c r="V475" i="1"/>
  <c r="G475" i="1" s="1"/>
  <c r="F475" i="1" s="1"/>
  <c r="B475" i="1"/>
  <c r="E475" i="1"/>
  <c r="A475" i="1"/>
  <c r="A476" i="1" l="1"/>
  <c r="I476" i="1"/>
  <c r="V476" i="1"/>
  <c r="G476" i="1" s="1"/>
  <c r="F476" i="1" s="1"/>
  <c r="B476" i="1"/>
  <c r="U477" i="1"/>
  <c r="H476" i="1"/>
  <c r="E476" i="1"/>
  <c r="H477" i="1" l="1"/>
  <c r="I477" i="1"/>
  <c r="A477" i="1"/>
  <c r="B477" i="1"/>
  <c r="V477" i="1"/>
  <c r="G477" i="1" s="1"/>
  <c r="E477" i="1" s="1"/>
  <c r="U478" i="1"/>
  <c r="F477" i="1" l="1"/>
  <c r="B478" i="1"/>
  <c r="U479" i="1"/>
  <c r="I478" i="1"/>
  <c r="H478" i="1"/>
  <c r="A478" i="1"/>
  <c r="V478" i="1"/>
  <c r="G478" i="1" s="1"/>
  <c r="F478" i="1" s="1"/>
  <c r="E478" i="1" l="1"/>
  <c r="A479" i="1"/>
  <c r="I479" i="1"/>
  <c r="H479" i="1"/>
  <c r="V479" i="1"/>
  <c r="G479" i="1" s="1"/>
  <c r="F479" i="1" s="1"/>
  <c r="B479" i="1"/>
  <c r="U480" i="1"/>
  <c r="E479" i="1" l="1"/>
  <c r="V480" i="1"/>
  <c r="G480" i="1" s="1"/>
  <c r="B480" i="1"/>
  <c r="E480" i="1"/>
  <c r="A480" i="1"/>
  <c r="U481" i="1"/>
  <c r="H480" i="1"/>
  <c r="I480" i="1"/>
  <c r="F480" i="1"/>
  <c r="B481" i="1" l="1"/>
  <c r="I481" i="1"/>
  <c r="H481" i="1"/>
  <c r="V481" i="1"/>
  <c r="G481" i="1" s="1"/>
  <c r="E481" i="1" s="1"/>
  <c r="A481" i="1"/>
  <c r="U482" i="1"/>
  <c r="F481" i="1"/>
  <c r="I482" i="1" l="1"/>
  <c r="V482" i="1"/>
  <c r="G482" i="1" s="1"/>
  <c r="B482" i="1"/>
  <c r="E482" i="1"/>
  <c r="A482" i="1"/>
  <c r="F482" i="1"/>
  <c r="U483" i="1"/>
  <c r="H482" i="1"/>
  <c r="I483" i="1" l="1"/>
  <c r="V483" i="1"/>
  <c r="G483" i="1" s="1"/>
  <c r="U484" i="1"/>
  <c r="A483" i="1"/>
  <c r="E483" i="1"/>
  <c r="H483" i="1"/>
  <c r="B483" i="1"/>
  <c r="F483" i="1"/>
  <c r="B484" i="1" l="1"/>
  <c r="V484" i="1"/>
  <c r="G484" i="1" s="1"/>
  <c r="F484" i="1" s="1"/>
  <c r="H484" i="1"/>
  <c r="I484" i="1"/>
  <c r="U485" i="1"/>
  <c r="A484" i="1"/>
  <c r="E484" i="1" l="1"/>
  <c r="I485" i="1"/>
  <c r="B485" i="1"/>
  <c r="A485" i="1"/>
  <c r="U486" i="1"/>
  <c r="E485" i="1"/>
  <c r="V485" i="1"/>
  <c r="G485" i="1" s="1"/>
  <c r="F485" i="1" s="1"/>
  <c r="H485" i="1"/>
  <c r="H486" i="1" l="1"/>
  <c r="I486" i="1"/>
  <c r="V486" i="1"/>
  <c r="G486" i="1" s="1"/>
  <c r="F486" i="1" s="1"/>
  <c r="A486" i="1"/>
  <c r="B486" i="1"/>
  <c r="U487" i="1"/>
  <c r="E486" i="1"/>
  <c r="V487" i="1" l="1"/>
  <c r="G487" i="1" s="1"/>
  <c r="E487" i="1" s="1"/>
  <c r="U488" i="1"/>
  <c r="A487" i="1"/>
  <c r="H487" i="1"/>
  <c r="B487" i="1"/>
  <c r="F487" i="1"/>
  <c r="I487" i="1"/>
  <c r="A488" i="1" l="1"/>
  <c r="V488" i="1"/>
  <c r="G488" i="1" s="1"/>
  <c r="F488" i="1" s="1"/>
  <c r="B488" i="1"/>
  <c r="U489" i="1"/>
  <c r="I488" i="1"/>
  <c r="E488" i="1"/>
  <c r="H488" i="1"/>
  <c r="A489" i="1" l="1"/>
  <c r="I489" i="1"/>
  <c r="B489" i="1"/>
  <c r="V489" i="1"/>
  <c r="G489" i="1" s="1"/>
  <c r="E489" i="1" s="1"/>
  <c r="H489" i="1"/>
  <c r="U490" i="1"/>
  <c r="F489" i="1" l="1"/>
  <c r="U491" i="1"/>
  <c r="V490" i="1"/>
  <c r="G490" i="1" s="1"/>
  <c r="E490" i="1" s="1"/>
  <c r="B490" i="1"/>
  <c r="H490" i="1"/>
  <c r="I490" i="1"/>
  <c r="A490" i="1"/>
  <c r="F490" i="1" l="1"/>
  <c r="H491" i="1"/>
  <c r="U492" i="1"/>
  <c r="I491" i="1"/>
  <c r="V491" i="1"/>
  <c r="G491" i="1" s="1"/>
  <c r="F491" i="1" s="1"/>
  <c r="B491" i="1"/>
  <c r="A491" i="1"/>
  <c r="E491" i="1" l="1"/>
  <c r="A492" i="1"/>
  <c r="U493" i="1"/>
  <c r="H492" i="1"/>
  <c r="B492" i="1"/>
  <c r="I492" i="1"/>
  <c r="V492" i="1"/>
  <c r="G492" i="1" s="1"/>
  <c r="F492" i="1" s="1"/>
  <c r="E492" i="1" l="1"/>
  <c r="H493" i="1"/>
  <c r="I493" i="1"/>
  <c r="B493" i="1"/>
  <c r="V493" i="1"/>
  <c r="G493" i="1" s="1"/>
  <c r="F493" i="1" s="1"/>
  <c r="A493" i="1"/>
  <c r="U494" i="1"/>
  <c r="E493" i="1" l="1"/>
  <c r="B494" i="1"/>
  <c r="H494" i="1"/>
  <c r="F494" i="1"/>
  <c r="V494" i="1"/>
  <c r="G494" i="1" s="1"/>
  <c r="E494" i="1" s="1"/>
  <c r="U495" i="1"/>
  <c r="I494" i="1"/>
  <c r="A494" i="1"/>
  <c r="H495" i="1" l="1"/>
  <c r="I495" i="1"/>
  <c r="V495" i="1"/>
  <c r="G495" i="1" s="1"/>
  <c r="F495" i="1" s="1"/>
  <c r="U496" i="1"/>
  <c r="B495" i="1"/>
  <c r="E495" i="1"/>
  <c r="A495" i="1"/>
  <c r="V496" i="1" l="1"/>
  <c r="G496" i="1" s="1"/>
  <c r="F496" i="1" s="1"/>
  <c r="B496" i="1"/>
  <c r="E496" i="1"/>
  <c r="A496" i="1"/>
  <c r="H496" i="1"/>
  <c r="U497" i="1"/>
  <c r="I496" i="1"/>
  <c r="B497" i="1" l="1"/>
  <c r="U498" i="1"/>
  <c r="I497" i="1"/>
  <c r="A497" i="1"/>
  <c r="V497" i="1"/>
  <c r="G497" i="1" s="1"/>
  <c r="F497" i="1" s="1"/>
  <c r="H497" i="1"/>
  <c r="E497" i="1" l="1"/>
  <c r="U499" i="1"/>
  <c r="I498" i="1"/>
  <c r="A498" i="1"/>
  <c r="H498" i="1"/>
  <c r="V498" i="1"/>
  <c r="G498" i="1" s="1"/>
  <c r="E498" i="1" s="1"/>
  <c r="B498" i="1"/>
  <c r="F498" i="1" l="1"/>
  <c r="U500" i="1"/>
  <c r="I499" i="1"/>
  <c r="A499" i="1"/>
  <c r="H499" i="1"/>
  <c r="V499" i="1"/>
  <c r="G499" i="1" s="1"/>
  <c r="F499" i="1" s="1"/>
  <c r="B499" i="1"/>
  <c r="E499" i="1" l="1"/>
  <c r="B500" i="1"/>
  <c r="F500" i="1"/>
  <c r="V500" i="1"/>
  <c r="G500" i="1" s="1"/>
  <c r="E500" i="1" s="1"/>
  <c r="U501" i="1"/>
  <c r="I500" i="1"/>
  <c r="H500" i="1"/>
  <c r="A500" i="1"/>
  <c r="H501" i="1" l="1"/>
  <c r="A501" i="1"/>
  <c r="B501" i="1"/>
  <c r="I501" i="1"/>
  <c r="F501" i="1"/>
  <c r="V501" i="1"/>
  <c r="G501" i="1" s="1"/>
  <c r="E501" i="1" s="1"/>
  <c r="U502" i="1"/>
  <c r="H502" i="1" l="1"/>
  <c r="V502" i="1"/>
  <c r="G502" i="1" s="1"/>
  <c r="F502" i="1"/>
  <c r="A502" i="1"/>
  <c r="B502" i="1"/>
  <c r="U503" i="1"/>
  <c r="I502" i="1"/>
  <c r="E502" i="1"/>
  <c r="V503" i="1" l="1"/>
  <c r="G503" i="1" s="1"/>
  <c r="A503" i="1"/>
  <c r="H503" i="1"/>
  <c r="U504" i="1"/>
  <c r="E503" i="1"/>
  <c r="F503" i="1"/>
  <c r="B503" i="1"/>
  <c r="I503" i="1"/>
  <c r="F504" i="1" l="1"/>
  <c r="A504" i="1"/>
  <c r="E504" i="1"/>
  <c r="H504" i="1"/>
  <c r="B504" i="1"/>
  <c r="I504" i="1"/>
  <c r="V504" i="1"/>
  <c r="G504" i="1" s="1"/>
  <c r="U505" i="1"/>
  <c r="B505" i="1" l="1"/>
  <c r="E505" i="1"/>
  <c r="I505" i="1"/>
  <c r="V505" i="1"/>
  <c r="G505" i="1" s="1"/>
  <c r="A505" i="1"/>
  <c r="U506" i="1"/>
  <c r="F505" i="1"/>
  <c r="H505" i="1"/>
  <c r="E506" i="1" l="1"/>
  <c r="H506" i="1"/>
  <c r="I506" i="1"/>
  <c r="V506" i="1"/>
  <c r="G506" i="1" s="1"/>
  <c r="U507" i="1"/>
  <c r="F506" i="1"/>
  <c r="A506" i="1"/>
  <c r="B506" i="1"/>
  <c r="H507" i="1" l="1"/>
  <c r="I507" i="1"/>
  <c r="U508" i="1"/>
  <c r="V507" i="1"/>
  <c r="G507" i="1" s="1"/>
  <c r="E507" i="1"/>
  <c r="F507" i="1"/>
  <c r="B507" i="1"/>
  <c r="A507" i="1"/>
  <c r="A508" i="1" l="1"/>
  <c r="E508" i="1"/>
  <c r="B508" i="1"/>
  <c r="H508" i="1"/>
  <c r="I508" i="1"/>
  <c r="F508" i="1"/>
  <c r="U509" i="1"/>
  <c r="V508" i="1"/>
  <c r="G508" i="1" s="1"/>
  <c r="E509" i="1" l="1"/>
  <c r="H509" i="1"/>
  <c r="I509" i="1"/>
  <c r="F509" i="1"/>
  <c r="V509" i="1"/>
  <c r="G509" i="1" s="1"/>
  <c r="U510" i="1"/>
  <c r="B509" i="1"/>
  <c r="A509" i="1"/>
  <c r="U511" i="1" l="1"/>
  <c r="F510" i="1"/>
  <c r="H510" i="1"/>
  <c r="E510" i="1"/>
  <c r="I510" i="1"/>
  <c r="B510" i="1"/>
  <c r="A510" i="1"/>
  <c r="V510" i="1"/>
  <c r="G510" i="1" s="1"/>
  <c r="V511" i="1" l="1"/>
  <c r="G511" i="1" s="1"/>
  <c r="H511" i="1"/>
  <c r="I511" i="1"/>
  <c r="B511" i="1"/>
  <c r="E511" i="1"/>
  <c r="U512" i="1"/>
  <c r="A511" i="1"/>
  <c r="F511" i="1"/>
  <c r="V512" i="1" l="1"/>
  <c r="G512" i="1" s="1"/>
  <c r="B512" i="1"/>
  <c r="E512" i="1"/>
  <c r="H512" i="1"/>
  <c r="F512" i="1"/>
  <c r="A512" i="1"/>
  <c r="U513" i="1"/>
  <c r="I512" i="1"/>
  <c r="E513" i="1" l="1"/>
  <c r="I513" i="1"/>
  <c r="F513" i="1"/>
  <c r="V513" i="1"/>
  <c r="G513" i="1" s="1"/>
  <c r="U514" i="1"/>
  <c r="A513" i="1"/>
  <c r="B513" i="1"/>
  <c r="H513" i="1"/>
  <c r="I514" i="1" l="1"/>
  <c r="U515" i="1"/>
  <c r="V514" i="1"/>
  <c r="G514" i="1" s="1"/>
  <c r="B514" i="1"/>
  <c r="A514" i="1"/>
  <c r="F514" i="1"/>
  <c r="E514" i="1"/>
  <c r="H514" i="1"/>
  <c r="I515" i="1" l="1"/>
  <c r="U516" i="1"/>
  <c r="A515" i="1"/>
  <c r="B515" i="1"/>
  <c r="E515" i="1"/>
  <c r="H515" i="1"/>
  <c r="V515" i="1"/>
  <c r="G515" i="1" s="1"/>
  <c r="F515" i="1"/>
  <c r="B516" i="1" l="1"/>
  <c r="A516" i="1"/>
  <c r="E516" i="1"/>
  <c r="F516" i="1"/>
  <c r="V516" i="1"/>
  <c r="G516" i="1" s="1"/>
  <c r="U517" i="1"/>
  <c r="H516" i="1"/>
  <c r="I516" i="1"/>
  <c r="U518" i="1" l="1"/>
  <c r="E517" i="1"/>
  <c r="B517" i="1"/>
  <c r="F517" i="1"/>
  <c r="H517" i="1"/>
  <c r="V517" i="1"/>
  <c r="G517" i="1" s="1"/>
  <c r="I517" i="1"/>
  <c r="A517" i="1"/>
  <c r="V518" i="1" l="1"/>
  <c r="G518" i="1" s="1"/>
  <c r="H518" i="1"/>
  <c r="I518" i="1"/>
  <c r="F518" i="1"/>
  <c r="B518" i="1"/>
  <c r="E518" i="1"/>
  <c r="A518" i="1"/>
  <c r="U519" i="1"/>
  <c r="V519" i="1" l="1"/>
  <c r="G519" i="1" s="1"/>
  <c r="A519" i="1"/>
  <c r="U520" i="1"/>
  <c r="H519" i="1"/>
  <c r="B519" i="1"/>
  <c r="I519" i="1"/>
  <c r="F519" i="1"/>
  <c r="E519" i="1"/>
  <c r="V520" i="1" l="1"/>
  <c r="G520" i="1" s="1"/>
  <c r="B520" i="1"/>
  <c r="A520" i="1"/>
  <c r="E520" i="1"/>
  <c r="H520" i="1"/>
  <c r="F520" i="1"/>
  <c r="I520" i="1"/>
  <c r="U521" i="1"/>
  <c r="I521" i="1" l="1"/>
  <c r="B521" i="1"/>
  <c r="A521" i="1"/>
  <c r="U522" i="1"/>
  <c r="V521" i="1"/>
  <c r="G521" i="1" s="1"/>
  <c r="F521" i="1"/>
  <c r="H521" i="1"/>
  <c r="E521" i="1"/>
  <c r="H522" i="1" l="1"/>
  <c r="U523" i="1"/>
  <c r="I522" i="1"/>
  <c r="V522" i="1"/>
  <c r="G522" i="1" s="1"/>
  <c r="B522" i="1"/>
  <c r="E522" i="1"/>
  <c r="A522" i="1"/>
  <c r="F522" i="1"/>
  <c r="H523" i="1" l="1"/>
  <c r="I523" i="1"/>
  <c r="V523" i="1"/>
  <c r="G523" i="1" s="1"/>
  <c r="B523" i="1"/>
  <c r="E523" i="1"/>
  <c r="F523" i="1"/>
  <c r="A523" i="1"/>
  <c r="U524" i="1"/>
  <c r="B524" i="1" l="1"/>
  <c r="E524" i="1"/>
  <c r="A524" i="1"/>
  <c r="V524" i="1"/>
  <c r="G524" i="1" s="1"/>
  <c r="F524" i="1"/>
  <c r="U525" i="1"/>
  <c r="H524" i="1"/>
  <c r="I524" i="1"/>
  <c r="E525" i="1" l="1"/>
  <c r="H525" i="1"/>
  <c r="F525" i="1"/>
  <c r="I525" i="1"/>
  <c r="U526" i="1"/>
  <c r="V525" i="1"/>
  <c r="G525" i="1" s="1"/>
  <c r="A525" i="1"/>
  <c r="B525" i="1"/>
  <c r="F526" i="1" l="1"/>
  <c r="U527" i="1"/>
  <c r="B526" i="1"/>
  <c r="H526" i="1"/>
  <c r="A526" i="1"/>
  <c r="I526" i="1"/>
  <c r="V526" i="1"/>
  <c r="G526" i="1" s="1"/>
  <c r="E526" i="1"/>
  <c r="V527" i="1" l="1"/>
  <c r="G527" i="1" s="1"/>
  <c r="A527" i="1"/>
  <c r="I527" i="1"/>
  <c r="H527" i="1"/>
  <c r="F527" i="1"/>
  <c r="B527" i="1"/>
  <c r="E527" i="1"/>
  <c r="U528" i="1"/>
  <c r="V528" i="1" l="1"/>
  <c r="G528" i="1" s="1"/>
  <c r="A528" i="1"/>
  <c r="B528" i="1"/>
  <c r="H528" i="1"/>
  <c r="F528" i="1"/>
  <c r="E528" i="1"/>
  <c r="I528" i="1"/>
  <c r="U529" i="1"/>
  <c r="I529" i="1" l="1"/>
  <c r="H529" i="1"/>
  <c r="E529" i="1"/>
  <c r="V529" i="1"/>
  <c r="G529" i="1" s="1"/>
  <c r="U530" i="1"/>
  <c r="F529" i="1"/>
  <c r="A529" i="1"/>
  <c r="B529" i="1"/>
  <c r="U531" i="1" l="1"/>
  <c r="B530" i="1"/>
  <c r="E530" i="1"/>
  <c r="I530" i="1"/>
  <c r="A530" i="1"/>
  <c r="H530" i="1"/>
  <c r="F530" i="1"/>
  <c r="V530" i="1"/>
  <c r="G530" i="1" s="1"/>
  <c r="H531" i="1" l="1"/>
  <c r="I531" i="1"/>
  <c r="V531" i="1"/>
  <c r="G531" i="1" s="1"/>
  <c r="U532" i="1"/>
  <c r="B531" i="1"/>
  <c r="F531" i="1"/>
  <c r="E531" i="1"/>
  <c r="A531" i="1"/>
  <c r="B532" i="1" l="1"/>
  <c r="F532" i="1"/>
  <c r="E532" i="1"/>
  <c r="V532" i="1"/>
  <c r="G532" i="1" s="1"/>
  <c r="U533" i="1"/>
  <c r="H532" i="1"/>
  <c r="I532" i="1"/>
  <c r="A532" i="1"/>
  <c r="U534" i="1" l="1"/>
  <c r="A533" i="1"/>
  <c r="E533" i="1"/>
  <c r="H533" i="1"/>
  <c r="B533" i="1"/>
  <c r="V533" i="1"/>
  <c r="G533" i="1" s="1"/>
  <c r="I533" i="1"/>
  <c r="F533" i="1"/>
  <c r="H534" i="1" l="1"/>
  <c r="V534" i="1"/>
  <c r="G534" i="1" s="1"/>
  <c r="F534" i="1"/>
  <c r="A534" i="1"/>
  <c r="B534" i="1"/>
  <c r="I534" i="1"/>
  <c r="U535" i="1"/>
  <c r="E534" i="1"/>
  <c r="V535" i="1" l="1"/>
  <c r="G535" i="1" s="1"/>
  <c r="H535" i="1"/>
  <c r="A535" i="1"/>
  <c r="B535" i="1"/>
  <c r="E535" i="1"/>
  <c r="I535" i="1"/>
  <c r="U536" i="1"/>
  <c r="F535" i="1"/>
  <c r="B536" i="1" l="1"/>
  <c r="E536" i="1"/>
  <c r="V536" i="1"/>
  <c r="G536" i="1" s="1"/>
  <c r="F536" i="1"/>
  <c r="I536" i="1"/>
  <c r="U537" i="1"/>
  <c r="H536" i="1"/>
  <c r="A536" i="1"/>
  <c r="E537" i="1" l="1"/>
  <c r="I537" i="1"/>
  <c r="U538" i="1"/>
  <c r="A537" i="1"/>
  <c r="V537" i="1"/>
  <c r="G537" i="1" s="1"/>
  <c r="F537" i="1"/>
  <c r="B537" i="1"/>
  <c r="H537" i="1"/>
  <c r="U539" i="1" l="1"/>
  <c r="I538" i="1"/>
  <c r="V538" i="1"/>
  <c r="G538" i="1" s="1"/>
  <c r="H538" i="1"/>
  <c r="E538" i="1"/>
  <c r="F538" i="1"/>
  <c r="A538" i="1"/>
  <c r="B538" i="1"/>
  <c r="H539" i="1" l="1"/>
  <c r="U540" i="1"/>
  <c r="I539" i="1"/>
  <c r="V539" i="1"/>
  <c r="G539" i="1" s="1"/>
  <c r="B539" i="1"/>
  <c r="E539" i="1"/>
  <c r="A539" i="1"/>
  <c r="F539" i="1"/>
  <c r="F540" i="1" l="1"/>
  <c r="A540" i="1"/>
  <c r="B540" i="1"/>
  <c r="V540" i="1"/>
  <c r="G540" i="1" s="1"/>
  <c r="U541" i="1"/>
  <c r="H540" i="1"/>
  <c r="I540" i="1"/>
  <c r="E540" i="1"/>
  <c r="E541" i="1" l="1"/>
  <c r="F541" i="1"/>
  <c r="H541" i="1"/>
  <c r="I541" i="1"/>
  <c r="U542" i="1"/>
  <c r="A541" i="1"/>
  <c r="V541" i="1"/>
  <c r="G541" i="1" s="1"/>
  <c r="B541" i="1"/>
  <c r="U543" i="1" l="1"/>
  <c r="B542" i="1"/>
  <c r="E542" i="1"/>
  <c r="F542" i="1"/>
  <c r="A542" i="1"/>
  <c r="V542" i="1"/>
  <c r="G542" i="1" s="1"/>
  <c r="I542" i="1"/>
  <c r="H542" i="1"/>
  <c r="A543" i="1" l="1"/>
  <c r="V543" i="1"/>
  <c r="G543" i="1" s="1"/>
  <c r="H543" i="1"/>
  <c r="I543" i="1"/>
  <c r="F543" i="1"/>
  <c r="B543" i="1"/>
  <c r="U544" i="1"/>
  <c r="E543" i="1"/>
  <c r="V544" i="1" l="1"/>
  <c r="G544" i="1" s="1"/>
  <c r="A544" i="1"/>
  <c r="B544" i="1"/>
  <c r="E544" i="1"/>
  <c r="H544" i="1"/>
  <c r="F544" i="1"/>
  <c r="U545" i="1"/>
  <c r="I544" i="1"/>
  <c r="A545" i="1" l="1"/>
  <c r="I545" i="1"/>
  <c r="B545" i="1"/>
  <c r="E545" i="1"/>
  <c r="F545" i="1"/>
  <c r="H545" i="1"/>
  <c r="V545" i="1"/>
  <c r="G545" i="1" s="1"/>
  <c r="U546" i="1"/>
  <c r="V546" i="1" l="1"/>
  <c r="G546" i="1" s="1"/>
  <c r="I546" i="1"/>
  <c r="B546" i="1"/>
  <c r="E546" i="1"/>
  <c r="F546" i="1"/>
  <c r="U547" i="1"/>
  <c r="A546" i="1"/>
  <c r="H546" i="1"/>
  <c r="I547" i="1" l="1"/>
  <c r="A547" i="1"/>
  <c r="U548" i="1"/>
  <c r="V547" i="1"/>
  <c r="G547" i="1" s="1"/>
  <c r="E547" i="1"/>
  <c r="H547" i="1"/>
  <c r="B547" i="1"/>
  <c r="F547" i="1"/>
  <c r="B548" i="1" l="1"/>
  <c r="E548" i="1"/>
  <c r="F548" i="1"/>
  <c r="V548" i="1"/>
  <c r="G548" i="1" s="1"/>
  <c r="U549" i="1"/>
  <c r="I548" i="1"/>
  <c r="A548" i="1"/>
  <c r="H548" i="1"/>
  <c r="A549" i="1" l="1"/>
  <c r="E549" i="1"/>
  <c r="V549" i="1"/>
  <c r="G549" i="1" s="1"/>
  <c r="I549" i="1"/>
  <c r="H549" i="1"/>
  <c r="U550" i="1"/>
  <c r="B549" i="1"/>
  <c r="F549" i="1"/>
  <c r="F550" i="1" l="1"/>
  <c r="H550" i="1"/>
  <c r="I550" i="1"/>
  <c r="V550" i="1"/>
  <c r="G550" i="1" s="1"/>
  <c r="A550" i="1"/>
  <c r="B550" i="1"/>
  <c r="U551" i="1"/>
  <c r="E550" i="1"/>
  <c r="V551" i="1" l="1"/>
  <c r="G551" i="1" s="1"/>
  <c r="A551" i="1"/>
  <c r="F551" i="1"/>
  <c r="U552" i="1"/>
  <c r="H551" i="1"/>
  <c r="B551" i="1"/>
  <c r="E551" i="1"/>
  <c r="I551" i="1"/>
  <c r="F552" i="1" l="1"/>
  <c r="A552" i="1"/>
  <c r="B552" i="1"/>
  <c r="E552" i="1"/>
  <c r="V552" i="1"/>
  <c r="G552" i="1" s="1"/>
  <c r="U553" i="1"/>
  <c r="H552" i="1"/>
  <c r="I552" i="1"/>
  <c r="B553" i="1" l="1"/>
  <c r="E553" i="1"/>
  <c r="I553" i="1"/>
  <c r="A553" i="1"/>
  <c r="V553" i="1"/>
  <c r="G553" i="1" s="1"/>
  <c r="U554" i="1"/>
  <c r="F553" i="1"/>
  <c r="H553" i="1"/>
  <c r="E554" i="1" l="1"/>
  <c r="F554" i="1"/>
  <c r="V554" i="1"/>
  <c r="G554" i="1" s="1"/>
  <c r="U555" i="1"/>
  <c r="A554" i="1"/>
  <c r="I554" i="1"/>
  <c r="H554" i="1"/>
  <c r="B554" i="1"/>
  <c r="H555" i="1" l="1"/>
  <c r="U556" i="1"/>
  <c r="I555" i="1"/>
  <c r="V555" i="1"/>
  <c r="G555" i="1" s="1"/>
  <c r="A555" i="1"/>
  <c r="B555" i="1"/>
  <c r="E555" i="1"/>
  <c r="F555" i="1"/>
  <c r="B556" i="1" l="1"/>
  <c r="H556" i="1"/>
  <c r="V556" i="1"/>
  <c r="G556" i="1" s="1"/>
  <c r="E556" i="1"/>
  <c r="A556" i="1"/>
  <c r="F556" i="1"/>
  <c r="U557" i="1"/>
  <c r="I556" i="1"/>
  <c r="E557" i="1" l="1"/>
  <c r="I557" i="1"/>
  <c r="H557" i="1"/>
  <c r="F557" i="1"/>
  <c r="A557" i="1"/>
  <c r="B557" i="1"/>
  <c r="V557" i="1"/>
  <c r="G557" i="1" s="1"/>
  <c r="U558" i="1"/>
  <c r="F558" i="1" l="1"/>
  <c r="H558" i="1"/>
  <c r="B558" i="1"/>
  <c r="E558" i="1"/>
  <c r="A558" i="1"/>
  <c r="I558" i="1"/>
  <c r="V558" i="1"/>
  <c r="G558" i="1" s="1"/>
  <c r="U559" i="1"/>
  <c r="H559" i="1" l="1"/>
  <c r="I559" i="1"/>
  <c r="V559" i="1"/>
  <c r="G559" i="1" s="1"/>
  <c r="A559" i="1"/>
  <c r="E559" i="1"/>
  <c r="B559" i="1"/>
  <c r="U560" i="1"/>
  <c r="F559" i="1"/>
  <c r="V560" i="1" l="1"/>
  <c r="G560" i="1" s="1"/>
  <c r="A560" i="1"/>
  <c r="B560" i="1"/>
  <c r="E560" i="1"/>
  <c r="U561" i="1"/>
  <c r="I560" i="1"/>
  <c r="F560" i="1"/>
  <c r="H560" i="1"/>
  <c r="F561" i="1" l="1"/>
  <c r="B561" i="1"/>
  <c r="E561" i="1"/>
  <c r="A561" i="1"/>
  <c r="V561" i="1"/>
  <c r="G561" i="1" s="1"/>
  <c r="H561" i="1"/>
  <c r="U562" i="1"/>
  <c r="I561" i="1"/>
  <c r="V562" i="1" l="1"/>
  <c r="G562" i="1" s="1"/>
  <c r="U563" i="1"/>
  <c r="E562" i="1"/>
  <c r="I562" i="1"/>
  <c r="F562" i="1"/>
  <c r="B562" i="1"/>
  <c r="A562" i="1"/>
  <c r="H562" i="1"/>
  <c r="U564" i="1" l="1"/>
  <c r="H563" i="1"/>
  <c r="I563" i="1"/>
  <c r="B563" i="1"/>
  <c r="V563" i="1"/>
  <c r="G563" i="1" s="1"/>
  <c r="A563" i="1"/>
  <c r="E563" i="1"/>
  <c r="F563" i="1"/>
  <c r="B564" i="1" l="1"/>
  <c r="F564" i="1"/>
  <c r="V564" i="1"/>
  <c r="G564" i="1" s="1"/>
  <c r="E564" i="1"/>
  <c r="H564" i="1"/>
  <c r="I564" i="1"/>
  <c r="U565" i="1"/>
  <c r="A564" i="1"/>
  <c r="A565" i="1" l="1"/>
  <c r="E565" i="1"/>
  <c r="F565" i="1"/>
  <c r="B565" i="1"/>
  <c r="V565" i="1"/>
  <c r="G565" i="1" s="1"/>
  <c r="I565" i="1"/>
  <c r="U566" i="1"/>
  <c r="H565" i="1"/>
  <c r="H566" i="1" l="1"/>
  <c r="I566" i="1"/>
  <c r="F566" i="1"/>
  <c r="V566" i="1"/>
  <c r="G566" i="1" s="1"/>
  <c r="A566" i="1"/>
  <c r="B566" i="1"/>
  <c r="U567" i="1"/>
  <c r="E566" i="1"/>
  <c r="V567" i="1" l="1"/>
  <c r="G567" i="1" s="1"/>
  <c r="A567" i="1"/>
  <c r="I567" i="1"/>
  <c r="U568" i="1"/>
  <c r="H567" i="1"/>
  <c r="F567" i="1"/>
  <c r="B567" i="1"/>
  <c r="E567" i="1"/>
  <c r="A568" i="1" l="1"/>
  <c r="E568" i="1"/>
  <c r="F568" i="1"/>
  <c r="B568" i="1"/>
  <c r="H568" i="1"/>
  <c r="I568" i="1"/>
  <c r="U569" i="1"/>
  <c r="V568" i="1"/>
  <c r="G568" i="1" s="1"/>
  <c r="A569" i="1" l="1"/>
  <c r="B569" i="1"/>
  <c r="H569" i="1"/>
  <c r="I569" i="1"/>
  <c r="E569" i="1"/>
  <c r="V569" i="1"/>
  <c r="G569" i="1" s="1"/>
  <c r="U570" i="1"/>
  <c r="F569" i="1"/>
  <c r="H570" i="1" l="1"/>
  <c r="B570" i="1"/>
  <c r="E570" i="1"/>
  <c r="F570" i="1"/>
  <c r="I570" i="1"/>
  <c r="U571" i="1"/>
  <c r="V570" i="1"/>
  <c r="G570" i="1" s="1"/>
  <c r="A570" i="1"/>
  <c r="F571" i="1" l="1"/>
  <c r="V571" i="1"/>
  <c r="G571" i="1" s="1"/>
  <c r="H571" i="1"/>
  <c r="I571" i="1"/>
  <c r="A571" i="1"/>
  <c r="B571" i="1"/>
  <c r="E571" i="1"/>
  <c r="U572" i="1"/>
  <c r="A572" i="1" l="1"/>
  <c r="V572" i="1"/>
  <c r="G572" i="1" s="1"/>
  <c r="B572" i="1"/>
  <c r="E572" i="1"/>
  <c r="U573" i="1"/>
  <c r="H572" i="1"/>
  <c r="F572" i="1"/>
  <c r="I572" i="1"/>
  <c r="U574" i="1" l="1"/>
  <c r="H573" i="1"/>
  <c r="A573" i="1"/>
  <c r="I573" i="1"/>
  <c r="B573" i="1"/>
  <c r="F573" i="1"/>
  <c r="V573" i="1"/>
  <c r="G573" i="1" s="1"/>
  <c r="E573" i="1"/>
  <c r="H574" i="1" l="1"/>
  <c r="I574" i="1"/>
  <c r="V574" i="1"/>
  <c r="G574" i="1" s="1"/>
  <c r="A574" i="1"/>
  <c r="B574" i="1"/>
  <c r="E574" i="1"/>
  <c r="F574" i="1"/>
  <c r="U575" i="1"/>
  <c r="A575" i="1" l="1"/>
  <c r="F575" i="1"/>
  <c r="U576" i="1"/>
  <c r="H575" i="1"/>
  <c r="B575" i="1"/>
  <c r="I575" i="1"/>
  <c r="V575" i="1"/>
  <c r="G575" i="1" s="1"/>
  <c r="E575" i="1"/>
  <c r="V576" i="1" l="1"/>
  <c r="G576" i="1" s="1"/>
  <c r="B576" i="1"/>
  <c r="A576" i="1"/>
  <c r="E576" i="1"/>
  <c r="U577" i="1"/>
  <c r="H576" i="1"/>
  <c r="I576" i="1"/>
  <c r="F576" i="1"/>
  <c r="B577" i="1" l="1"/>
  <c r="H577" i="1"/>
  <c r="I577" i="1"/>
  <c r="A577" i="1"/>
  <c r="E577" i="1"/>
  <c r="F577" i="1"/>
  <c r="V577" i="1"/>
  <c r="G577" i="1" s="1"/>
  <c r="U578" i="1"/>
  <c r="E578" i="1" l="1"/>
  <c r="F578" i="1"/>
  <c r="H578" i="1"/>
  <c r="I578" i="1"/>
  <c r="V578" i="1"/>
  <c r="G578" i="1" s="1"/>
  <c r="U579" i="1"/>
  <c r="B578" i="1"/>
  <c r="A578" i="1"/>
  <c r="H579" i="1" l="1"/>
  <c r="I579" i="1"/>
  <c r="V579" i="1"/>
  <c r="G579" i="1" s="1"/>
  <c r="A579" i="1"/>
  <c r="F579" i="1"/>
  <c r="B579" i="1"/>
  <c r="E579" i="1"/>
  <c r="U580" i="1"/>
  <c r="B580" i="1" l="1"/>
  <c r="E580" i="1"/>
  <c r="V580" i="1"/>
  <c r="G580" i="1" s="1"/>
  <c r="A580" i="1"/>
  <c r="H580" i="1"/>
  <c r="F580" i="1"/>
  <c r="U581" i="1"/>
  <c r="I580" i="1"/>
  <c r="B581" i="1" l="1"/>
  <c r="F581" i="1"/>
  <c r="H581" i="1"/>
  <c r="A581" i="1"/>
  <c r="E581" i="1"/>
  <c r="U582" i="1"/>
  <c r="V581" i="1"/>
  <c r="G581" i="1" s="1"/>
  <c r="I581" i="1"/>
  <c r="V582" i="1" l="1"/>
  <c r="G582" i="1" s="1"/>
  <c r="I582" i="1"/>
  <c r="H582" i="1"/>
  <c r="E582" i="1"/>
  <c r="F582" i="1"/>
  <c r="A582" i="1"/>
  <c r="B582" i="1"/>
  <c r="U583" i="1"/>
  <c r="H583" i="1" l="1"/>
  <c r="A583" i="1"/>
  <c r="F583" i="1"/>
  <c r="U584" i="1"/>
  <c r="E583" i="1"/>
  <c r="V583" i="1"/>
  <c r="G583" i="1" s="1"/>
  <c r="B583" i="1"/>
  <c r="I583" i="1"/>
  <c r="V584" i="1" l="1"/>
  <c r="G584" i="1" s="1"/>
  <c r="I584" i="1"/>
  <c r="F584" i="1"/>
  <c r="E584" i="1"/>
  <c r="H584" i="1"/>
  <c r="A584" i="1"/>
  <c r="U585" i="1"/>
  <c r="B584" i="1"/>
  <c r="I585" i="1" l="1"/>
  <c r="B585" i="1"/>
  <c r="H585" i="1"/>
  <c r="A585" i="1"/>
  <c r="V585" i="1"/>
  <c r="G585" i="1" s="1"/>
  <c r="E585" i="1"/>
  <c r="U586" i="1"/>
  <c r="F585" i="1"/>
  <c r="F586" i="1" l="1"/>
  <c r="I586" i="1"/>
  <c r="U587" i="1"/>
  <c r="B586" i="1"/>
  <c r="H586" i="1"/>
  <c r="V586" i="1"/>
  <c r="G586" i="1" s="1"/>
  <c r="A586" i="1"/>
  <c r="E586" i="1"/>
  <c r="V587" i="1" l="1"/>
  <c r="G587" i="1" s="1"/>
  <c r="F587" i="1"/>
  <c r="H587" i="1"/>
  <c r="I587" i="1"/>
  <c r="B587" i="1"/>
  <c r="E587" i="1"/>
  <c r="A587" i="1"/>
  <c r="U588" i="1"/>
  <c r="A588" i="1" l="1"/>
  <c r="E588" i="1"/>
  <c r="V588" i="1"/>
  <c r="G588" i="1" s="1"/>
  <c r="B588" i="1"/>
  <c r="U589" i="1"/>
  <c r="H588" i="1"/>
  <c r="I588" i="1"/>
  <c r="F588" i="1"/>
  <c r="F589" i="1" l="1"/>
  <c r="I589" i="1"/>
  <c r="A589" i="1"/>
  <c r="E589" i="1"/>
  <c r="H589" i="1"/>
  <c r="U590" i="1"/>
  <c r="V589" i="1"/>
  <c r="G589" i="1" s="1"/>
  <c r="B589" i="1"/>
  <c r="A590" i="1" l="1"/>
  <c r="H590" i="1"/>
  <c r="I590" i="1"/>
  <c r="V590" i="1"/>
  <c r="G590" i="1" s="1"/>
  <c r="B590" i="1"/>
  <c r="U591" i="1"/>
  <c r="F590" i="1"/>
  <c r="E590" i="1"/>
  <c r="H591" i="1" l="1"/>
  <c r="F591" i="1"/>
  <c r="A591" i="1"/>
  <c r="U592" i="1"/>
  <c r="B591" i="1"/>
  <c r="I591" i="1"/>
  <c r="V591" i="1"/>
  <c r="G591" i="1" s="1"/>
  <c r="E591" i="1"/>
  <c r="I592" i="1" l="1"/>
  <c r="B592" i="1"/>
  <c r="U593" i="1"/>
  <c r="H592" i="1"/>
  <c r="E592" i="1"/>
  <c r="F592" i="1"/>
  <c r="A592" i="1"/>
  <c r="V592" i="1"/>
  <c r="G592" i="1" s="1"/>
  <c r="H593" i="1" l="1"/>
  <c r="A593" i="1"/>
  <c r="B593" i="1"/>
  <c r="I593" i="1"/>
  <c r="V593" i="1"/>
  <c r="G593" i="1" s="1"/>
  <c r="U594" i="1"/>
  <c r="E593" i="1"/>
  <c r="F593" i="1"/>
  <c r="I594" i="1" l="1"/>
  <c r="A594" i="1"/>
  <c r="B594" i="1"/>
  <c r="U595" i="1"/>
  <c r="V594" i="1"/>
  <c r="G594" i="1" s="1"/>
  <c r="E594" i="1"/>
  <c r="F594" i="1"/>
  <c r="H594" i="1"/>
  <c r="F595" i="1" l="1"/>
  <c r="H595" i="1"/>
  <c r="I595" i="1"/>
  <c r="V595" i="1"/>
  <c r="G595" i="1" s="1"/>
  <c r="E595" i="1"/>
  <c r="A595" i="1"/>
  <c r="B595" i="1"/>
  <c r="U596" i="1"/>
  <c r="E596" i="1" l="1"/>
  <c r="B596" i="1"/>
  <c r="V596" i="1"/>
  <c r="G596" i="1" s="1"/>
  <c r="A596" i="1"/>
  <c r="U597" i="1"/>
  <c r="H596" i="1"/>
  <c r="F596" i="1"/>
  <c r="I596" i="1"/>
  <c r="H597" i="1" l="1"/>
  <c r="I597" i="1"/>
  <c r="B597" i="1"/>
  <c r="E597" i="1"/>
  <c r="U598" i="1"/>
  <c r="A597" i="1"/>
  <c r="V597" i="1"/>
  <c r="G597" i="1" s="1"/>
  <c r="F597" i="1"/>
  <c r="I598" i="1" l="1"/>
  <c r="V598" i="1"/>
  <c r="G598" i="1" s="1"/>
  <c r="A598" i="1"/>
  <c r="H598" i="1"/>
  <c r="E598" i="1"/>
  <c r="F598" i="1"/>
  <c r="B598" i="1"/>
  <c r="U599" i="1"/>
  <c r="U600" i="1" l="1"/>
  <c r="A599" i="1"/>
  <c r="H599" i="1"/>
  <c r="F599" i="1"/>
  <c r="B599" i="1"/>
  <c r="E599" i="1"/>
  <c r="I599" i="1"/>
  <c r="V599" i="1"/>
  <c r="G599" i="1" s="1"/>
  <c r="E600" i="1" l="1"/>
  <c r="F600" i="1"/>
  <c r="I600" i="1"/>
  <c r="A600" i="1"/>
  <c r="H600" i="1"/>
  <c r="V600" i="1"/>
  <c r="G600" i="1" s="1"/>
  <c r="U601" i="1"/>
  <c r="B600" i="1"/>
  <c r="A601" i="1" l="1"/>
  <c r="I601" i="1"/>
  <c r="H601" i="1"/>
  <c r="B601" i="1"/>
  <c r="U602" i="1"/>
  <c r="V601" i="1"/>
  <c r="G601" i="1" s="1"/>
  <c r="E601" i="1"/>
  <c r="F601" i="1"/>
  <c r="B602" i="1" l="1"/>
  <c r="E602" i="1"/>
  <c r="F602" i="1"/>
  <c r="A602" i="1"/>
  <c r="H602" i="1"/>
  <c r="I602" i="1"/>
  <c r="V602" i="1"/>
  <c r="G602" i="1" s="1"/>
  <c r="U603" i="1"/>
  <c r="F603" i="1" l="1"/>
  <c r="H603" i="1"/>
  <c r="I603" i="1"/>
  <c r="V603" i="1"/>
  <c r="G603" i="1" s="1"/>
  <c r="B603" i="1"/>
  <c r="A603" i="1"/>
  <c r="U604" i="1"/>
  <c r="E603" i="1"/>
  <c r="B604" i="1" l="1"/>
  <c r="V604" i="1"/>
  <c r="G604" i="1" s="1"/>
  <c r="A604" i="1"/>
  <c r="U605" i="1"/>
  <c r="I604" i="1"/>
  <c r="E604" i="1"/>
  <c r="F604" i="1"/>
  <c r="H604" i="1"/>
  <c r="I605" i="1" l="1"/>
  <c r="U606" i="1"/>
  <c r="A605" i="1"/>
  <c r="V605" i="1"/>
  <c r="G605" i="1" s="1"/>
  <c r="E605" i="1"/>
  <c r="F605" i="1"/>
  <c r="H605" i="1"/>
  <c r="B605" i="1"/>
  <c r="A606" i="1" l="1"/>
  <c r="H606" i="1"/>
  <c r="I606" i="1"/>
  <c r="V606" i="1"/>
  <c r="G606" i="1" s="1"/>
  <c r="B606" i="1"/>
  <c r="E606" i="1"/>
  <c r="U607" i="1"/>
  <c r="F606" i="1"/>
  <c r="A607" i="1" l="1"/>
  <c r="F607" i="1"/>
  <c r="U608" i="1"/>
  <c r="H607" i="1"/>
  <c r="V607" i="1"/>
  <c r="G607" i="1" s="1"/>
  <c r="B607" i="1"/>
  <c r="E607" i="1"/>
  <c r="I607" i="1"/>
  <c r="A608" i="1" l="1"/>
  <c r="F608" i="1"/>
  <c r="B608" i="1"/>
  <c r="E608" i="1"/>
  <c r="H608" i="1"/>
  <c r="I608" i="1"/>
  <c r="U609" i="1"/>
  <c r="V608" i="1"/>
  <c r="G608" i="1" s="1"/>
  <c r="B609" i="1" l="1"/>
  <c r="H609" i="1"/>
  <c r="I609" i="1"/>
  <c r="A609" i="1"/>
  <c r="V609" i="1"/>
  <c r="G609" i="1" s="1"/>
  <c r="E609" i="1"/>
  <c r="F609" i="1"/>
  <c r="U610" i="1"/>
  <c r="E610" i="1" l="1"/>
  <c r="B610" i="1"/>
  <c r="F610" i="1"/>
  <c r="A610" i="1"/>
  <c r="H610" i="1"/>
  <c r="V610" i="1"/>
  <c r="G610" i="1" s="1"/>
  <c r="U611" i="1"/>
  <c r="I610" i="1"/>
  <c r="H611" i="1" l="1"/>
  <c r="I611" i="1"/>
  <c r="V611" i="1"/>
  <c r="G611" i="1" s="1"/>
  <c r="F611" i="1"/>
  <c r="E611" i="1"/>
  <c r="U612" i="1"/>
  <c r="B611" i="1"/>
  <c r="A611" i="1"/>
  <c r="A612" i="1" l="1"/>
  <c r="E612" i="1"/>
  <c r="V612" i="1"/>
  <c r="G612" i="1" s="1"/>
  <c r="H612" i="1"/>
  <c r="F612" i="1"/>
  <c r="B612" i="1"/>
  <c r="U613" i="1"/>
  <c r="I612" i="1"/>
  <c r="F613" i="1" l="1"/>
  <c r="E613" i="1"/>
  <c r="A613" i="1"/>
  <c r="V613" i="1"/>
  <c r="G613" i="1" s="1"/>
  <c r="H613" i="1"/>
  <c r="I613" i="1"/>
  <c r="B613" i="1"/>
  <c r="U614" i="1"/>
  <c r="H614" i="1" l="1"/>
  <c r="I614" i="1"/>
  <c r="V614" i="1"/>
  <c r="G614" i="1" s="1"/>
  <c r="A614" i="1"/>
  <c r="B614" i="1"/>
  <c r="E614" i="1"/>
  <c r="U615" i="1"/>
  <c r="F614" i="1"/>
  <c r="H615" i="1" l="1"/>
  <c r="F615" i="1"/>
  <c r="U616" i="1"/>
  <c r="E615" i="1"/>
  <c r="I615" i="1"/>
  <c r="A615" i="1"/>
  <c r="B615" i="1"/>
  <c r="V615" i="1"/>
  <c r="G615" i="1" s="1"/>
  <c r="F616" i="1" l="1"/>
  <c r="E616" i="1"/>
  <c r="V616" i="1"/>
  <c r="G616" i="1" s="1"/>
  <c r="I616" i="1"/>
  <c r="H616" i="1"/>
  <c r="B616" i="1"/>
  <c r="U617" i="1"/>
  <c r="A616" i="1"/>
  <c r="A617" i="1" l="1"/>
  <c r="H617" i="1"/>
  <c r="I617" i="1"/>
  <c r="V617" i="1"/>
  <c r="G617" i="1" s="1"/>
  <c r="U618" i="1"/>
  <c r="F617" i="1"/>
  <c r="B617" i="1"/>
  <c r="E617" i="1"/>
  <c r="U619" i="1" l="1"/>
  <c r="H618" i="1"/>
  <c r="I618" i="1"/>
  <c r="F618" i="1"/>
  <c r="A618" i="1"/>
  <c r="E618" i="1"/>
  <c r="V618" i="1"/>
  <c r="G618" i="1" s="1"/>
  <c r="B618" i="1"/>
  <c r="V619" i="1" l="1"/>
  <c r="G619" i="1" s="1"/>
  <c r="F619" i="1"/>
  <c r="H619" i="1"/>
  <c r="I619" i="1"/>
  <c r="B619" i="1"/>
  <c r="E619" i="1"/>
  <c r="U620" i="1"/>
  <c r="A619" i="1"/>
  <c r="A620" i="1" l="1"/>
  <c r="B620" i="1"/>
  <c r="E620" i="1"/>
  <c r="V620" i="1"/>
  <c r="G620" i="1" s="1"/>
  <c r="H620" i="1"/>
  <c r="I620" i="1"/>
  <c r="U621" i="1"/>
  <c r="F620" i="1"/>
  <c r="F621" i="1" l="1"/>
  <c r="E621" i="1"/>
  <c r="I621" i="1"/>
  <c r="U622" i="1"/>
  <c r="V621" i="1"/>
  <c r="G621" i="1" s="1"/>
  <c r="A621" i="1"/>
  <c r="B621" i="1"/>
  <c r="H621" i="1"/>
  <c r="A622" i="1" l="1"/>
  <c r="H622" i="1"/>
  <c r="V622" i="1"/>
  <c r="G622" i="1" s="1"/>
  <c r="I622" i="1"/>
  <c r="E622" i="1"/>
  <c r="B622" i="1"/>
  <c r="U623" i="1"/>
  <c r="F622" i="1"/>
  <c r="A623" i="1" l="1"/>
  <c r="H623" i="1"/>
  <c r="U624" i="1"/>
  <c r="B623" i="1"/>
  <c r="E623" i="1"/>
  <c r="V623" i="1"/>
  <c r="G623" i="1" s="1"/>
  <c r="F623" i="1"/>
  <c r="I623" i="1"/>
  <c r="I624" i="1" l="1"/>
  <c r="V624" i="1"/>
  <c r="G624" i="1" s="1"/>
  <c r="A624" i="1"/>
  <c r="B624" i="1"/>
  <c r="U625" i="1"/>
  <c r="H624" i="1"/>
  <c r="E624" i="1"/>
  <c r="F624" i="1"/>
  <c r="I625" i="1" l="1"/>
  <c r="H625" i="1"/>
  <c r="A625" i="1"/>
  <c r="B625" i="1"/>
  <c r="E625" i="1"/>
  <c r="U626" i="1"/>
  <c r="V625" i="1"/>
  <c r="G625" i="1" s="1"/>
  <c r="F625" i="1"/>
  <c r="B626" i="1" l="1"/>
  <c r="E626" i="1"/>
  <c r="U627" i="1"/>
  <c r="I626" i="1"/>
  <c r="V626" i="1"/>
  <c r="G626" i="1" s="1"/>
  <c r="F626" i="1"/>
  <c r="H626" i="1"/>
  <c r="A626" i="1"/>
  <c r="I627" i="1" l="1"/>
  <c r="V627" i="1"/>
  <c r="G627" i="1" s="1"/>
  <c r="F627" i="1"/>
  <c r="H627" i="1"/>
  <c r="B627" i="1"/>
  <c r="E627" i="1"/>
  <c r="U628" i="1"/>
  <c r="A627" i="1"/>
  <c r="E628" i="1" l="1"/>
  <c r="V628" i="1"/>
  <c r="G628" i="1" s="1"/>
  <c r="B628" i="1"/>
  <c r="A628" i="1"/>
  <c r="U629" i="1"/>
  <c r="H628" i="1"/>
  <c r="F628" i="1"/>
  <c r="I628" i="1"/>
  <c r="E629" i="1" l="1"/>
  <c r="F629" i="1"/>
  <c r="H629" i="1"/>
  <c r="I629" i="1"/>
  <c r="B629" i="1"/>
  <c r="U630" i="1"/>
  <c r="V629" i="1"/>
  <c r="G629" i="1" s="1"/>
  <c r="A629" i="1"/>
  <c r="I630" i="1" l="1"/>
  <c r="V630" i="1"/>
  <c r="G630" i="1" s="1"/>
  <c r="A630" i="1"/>
  <c r="B630" i="1"/>
  <c r="E630" i="1"/>
  <c r="U631" i="1"/>
  <c r="H630" i="1"/>
  <c r="F630" i="1"/>
  <c r="U632" i="1" l="1"/>
  <c r="H631" i="1"/>
  <c r="A631" i="1"/>
  <c r="F631" i="1"/>
  <c r="B631" i="1"/>
  <c r="E631" i="1"/>
  <c r="I631" i="1"/>
  <c r="V631" i="1"/>
  <c r="G631" i="1" s="1"/>
  <c r="A632" i="1" l="1"/>
  <c r="E632" i="1"/>
  <c r="F632" i="1"/>
  <c r="I632" i="1"/>
  <c r="U633" i="1"/>
  <c r="H632" i="1"/>
  <c r="V632" i="1"/>
  <c r="G632" i="1" s="1"/>
  <c r="B632" i="1"/>
  <c r="A633" i="1" l="1"/>
  <c r="B633" i="1"/>
  <c r="H633" i="1"/>
  <c r="I633" i="1"/>
  <c r="U634" i="1"/>
  <c r="E633" i="1"/>
  <c r="V633" i="1"/>
  <c r="G633" i="1" s="1"/>
  <c r="F633" i="1"/>
  <c r="H634" i="1" l="1"/>
  <c r="U635" i="1"/>
  <c r="B634" i="1"/>
  <c r="A634" i="1"/>
  <c r="E634" i="1"/>
  <c r="V634" i="1"/>
  <c r="G634" i="1" s="1"/>
  <c r="F634" i="1"/>
  <c r="I634" i="1"/>
  <c r="F635" i="1" l="1"/>
  <c r="I635" i="1"/>
  <c r="V635" i="1"/>
  <c r="G635" i="1" s="1"/>
  <c r="H635" i="1"/>
  <c r="E635" i="1"/>
  <c r="U636" i="1"/>
  <c r="B635" i="1"/>
  <c r="A635" i="1"/>
  <c r="A636" i="1" l="1"/>
  <c r="B636" i="1"/>
  <c r="E636" i="1"/>
  <c r="V636" i="1"/>
  <c r="G636" i="1" s="1"/>
  <c r="H636" i="1"/>
  <c r="F636" i="1"/>
  <c r="U637" i="1"/>
  <c r="I636" i="1"/>
  <c r="A637" i="1" l="1"/>
  <c r="H637" i="1"/>
  <c r="I637" i="1"/>
  <c r="U638" i="1"/>
  <c r="V637" i="1"/>
  <c r="G637" i="1" s="1"/>
  <c r="E637" i="1"/>
  <c r="B637" i="1"/>
  <c r="F637" i="1"/>
  <c r="A638" i="1" l="1"/>
  <c r="V638" i="1"/>
  <c r="G638" i="1" s="1"/>
  <c r="H638" i="1"/>
  <c r="I638" i="1"/>
  <c r="B638" i="1"/>
  <c r="E638" i="1"/>
  <c r="U639" i="1"/>
  <c r="F638" i="1"/>
  <c r="A639" i="1" l="1"/>
  <c r="F639" i="1"/>
  <c r="U640" i="1"/>
  <c r="H639" i="1"/>
  <c r="V639" i="1"/>
  <c r="G639" i="1" s="1"/>
  <c r="B639" i="1"/>
  <c r="I639" i="1"/>
  <c r="E639" i="1"/>
  <c r="F640" i="1" l="1"/>
  <c r="I640" i="1"/>
  <c r="V640" i="1"/>
  <c r="G640" i="1" s="1"/>
  <c r="A640" i="1"/>
  <c r="U641" i="1"/>
  <c r="E640" i="1"/>
  <c r="H640" i="1"/>
  <c r="B640" i="1"/>
  <c r="B641" i="1" l="1"/>
  <c r="I641" i="1"/>
  <c r="A641" i="1"/>
  <c r="V641" i="1"/>
  <c r="G641" i="1" s="1"/>
  <c r="U642" i="1"/>
  <c r="H641" i="1"/>
  <c r="E641" i="1"/>
  <c r="F641" i="1"/>
  <c r="B642" i="1" l="1"/>
  <c r="A642" i="1"/>
  <c r="F642" i="1"/>
  <c r="E642" i="1"/>
  <c r="V642" i="1"/>
  <c r="G642" i="1" s="1"/>
  <c r="U643" i="1"/>
  <c r="H642" i="1"/>
  <c r="I642" i="1"/>
  <c r="I643" i="1" l="1"/>
  <c r="F643" i="1"/>
  <c r="U644" i="1"/>
  <c r="V643" i="1"/>
  <c r="G643" i="1" s="1"/>
  <c r="B643" i="1"/>
  <c r="E643" i="1"/>
  <c r="H643" i="1"/>
  <c r="A643" i="1"/>
  <c r="V644" i="1" l="1"/>
  <c r="G644" i="1" s="1"/>
  <c r="A644" i="1"/>
  <c r="B644" i="1"/>
  <c r="E644" i="1"/>
  <c r="F644" i="1"/>
  <c r="I644" i="1"/>
  <c r="U645" i="1"/>
  <c r="H644" i="1"/>
  <c r="I645" i="1" l="1"/>
  <c r="A645" i="1"/>
  <c r="B645" i="1"/>
  <c r="U646" i="1"/>
  <c r="V645" i="1"/>
  <c r="G645" i="1" s="1"/>
  <c r="F645" i="1"/>
  <c r="E645" i="1"/>
  <c r="H645" i="1"/>
  <c r="F646" i="1" l="1"/>
  <c r="V646" i="1"/>
  <c r="G646" i="1" s="1"/>
  <c r="H646" i="1"/>
  <c r="I646" i="1"/>
  <c r="A646" i="1"/>
  <c r="E646" i="1"/>
  <c r="B646" i="1"/>
  <c r="U647" i="1"/>
  <c r="E647" i="1" l="1"/>
  <c r="V647" i="1"/>
  <c r="G647" i="1" s="1"/>
  <c r="A647" i="1"/>
  <c r="I647" i="1"/>
  <c r="B647" i="1"/>
  <c r="F647" i="1"/>
  <c r="U648" i="1"/>
  <c r="H647" i="1"/>
  <c r="F648" i="1" l="1"/>
  <c r="H648" i="1"/>
  <c r="I648" i="1"/>
  <c r="A648" i="1"/>
  <c r="B648" i="1"/>
  <c r="U649" i="1"/>
  <c r="V648" i="1"/>
  <c r="G648" i="1" s="1"/>
  <c r="E648" i="1"/>
  <c r="B649" i="1" l="1"/>
  <c r="E649" i="1"/>
  <c r="H649" i="1"/>
  <c r="V649" i="1"/>
  <c r="G649" i="1" s="1"/>
  <c r="I649" i="1"/>
  <c r="A649" i="1"/>
  <c r="F649" i="1"/>
  <c r="U650" i="1"/>
  <c r="V650" i="1" l="1"/>
  <c r="G650" i="1" s="1"/>
  <c r="H650" i="1"/>
  <c r="A650" i="1"/>
  <c r="B650" i="1"/>
  <c r="E650" i="1"/>
  <c r="F650" i="1"/>
  <c r="U651" i="1"/>
  <c r="I650" i="1"/>
  <c r="F651" i="1" l="1"/>
  <c r="A651" i="1"/>
  <c r="U652" i="1"/>
  <c r="H651" i="1"/>
  <c r="B651" i="1"/>
  <c r="I651" i="1"/>
  <c r="V651" i="1"/>
  <c r="G651" i="1" s="1"/>
  <c r="E651" i="1"/>
  <c r="I652" i="1" l="1"/>
  <c r="B652" i="1"/>
  <c r="A652" i="1"/>
  <c r="E652" i="1"/>
  <c r="V652" i="1"/>
  <c r="G652" i="1" s="1"/>
  <c r="U653" i="1"/>
  <c r="H652" i="1"/>
  <c r="F652" i="1"/>
  <c r="H653" i="1" l="1"/>
  <c r="I653" i="1"/>
  <c r="V653" i="1"/>
  <c r="G653" i="1" s="1"/>
  <c r="U654" i="1"/>
  <c r="B653" i="1"/>
  <c r="E653" i="1"/>
  <c r="F653" i="1"/>
  <c r="A653" i="1"/>
  <c r="B654" i="1" l="1"/>
  <c r="E654" i="1"/>
  <c r="F654" i="1"/>
  <c r="V654" i="1"/>
  <c r="G654" i="1" s="1"/>
  <c r="I654" i="1"/>
  <c r="U655" i="1"/>
  <c r="H654" i="1"/>
  <c r="A654" i="1"/>
  <c r="E655" i="1" l="1"/>
  <c r="I655" i="1"/>
  <c r="F655" i="1"/>
  <c r="H655" i="1"/>
  <c r="U656" i="1"/>
  <c r="V655" i="1"/>
  <c r="G655" i="1" s="1"/>
  <c r="B655" i="1"/>
  <c r="A655" i="1"/>
  <c r="E656" i="1" l="1"/>
  <c r="F656" i="1"/>
  <c r="H656" i="1"/>
  <c r="U657" i="1"/>
  <c r="A656" i="1"/>
  <c r="I656" i="1"/>
  <c r="V656" i="1"/>
  <c r="G656" i="1" s="1"/>
  <c r="B656" i="1"/>
  <c r="V657" i="1" l="1"/>
  <c r="G657" i="1" s="1"/>
  <c r="A657" i="1"/>
  <c r="H657" i="1"/>
  <c r="I657" i="1"/>
  <c r="F657" i="1"/>
  <c r="B657" i="1"/>
  <c r="U658" i="1"/>
  <c r="E657" i="1"/>
  <c r="V658" i="1" l="1"/>
  <c r="G658" i="1" s="1"/>
  <c r="A658" i="1"/>
  <c r="B658" i="1"/>
  <c r="E658" i="1"/>
  <c r="I658" i="1"/>
  <c r="U659" i="1"/>
  <c r="H658" i="1"/>
  <c r="F658" i="1"/>
  <c r="B659" i="1" l="1"/>
  <c r="E659" i="1"/>
  <c r="A659" i="1"/>
  <c r="V659" i="1"/>
  <c r="G659" i="1" s="1"/>
  <c r="U660" i="1"/>
  <c r="H659" i="1"/>
  <c r="F659" i="1"/>
  <c r="I659" i="1"/>
  <c r="I660" i="1" l="1"/>
  <c r="V660" i="1"/>
  <c r="G660" i="1" s="1"/>
  <c r="B660" i="1"/>
  <c r="U661" i="1"/>
  <c r="A660" i="1"/>
  <c r="F660" i="1"/>
  <c r="H660" i="1"/>
  <c r="E660" i="1"/>
  <c r="U662" i="1" l="1"/>
  <c r="H661" i="1"/>
  <c r="V661" i="1"/>
  <c r="G661" i="1" s="1"/>
  <c r="B661" i="1"/>
  <c r="E661" i="1"/>
  <c r="F661" i="1"/>
  <c r="I661" i="1"/>
  <c r="A661" i="1"/>
  <c r="B662" i="1" l="1"/>
  <c r="V662" i="1"/>
  <c r="G662" i="1" s="1"/>
  <c r="I662" i="1"/>
  <c r="A662" i="1"/>
  <c r="E662" i="1"/>
  <c r="F662" i="1"/>
  <c r="U663" i="1"/>
  <c r="H662" i="1"/>
  <c r="E663" i="1" l="1"/>
  <c r="H663" i="1"/>
  <c r="I663" i="1"/>
  <c r="B663" i="1"/>
  <c r="F663" i="1"/>
  <c r="U664" i="1"/>
  <c r="V663" i="1"/>
  <c r="G663" i="1" s="1"/>
  <c r="A663" i="1"/>
  <c r="V664" i="1" l="1"/>
  <c r="G664" i="1" s="1"/>
  <c r="F664" i="1"/>
  <c r="I664" i="1"/>
  <c r="H664" i="1"/>
  <c r="A664" i="1"/>
  <c r="U665" i="1"/>
  <c r="E664" i="1"/>
  <c r="B664" i="1"/>
  <c r="V665" i="1" l="1"/>
  <c r="G665" i="1" s="1"/>
  <c r="A665" i="1"/>
  <c r="H665" i="1"/>
  <c r="U666" i="1"/>
  <c r="B665" i="1"/>
  <c r="E665" i="1"/>
  <c r="F665" i="1"/>
  <c r="I665" i="1"/>
  <c r="A666" i="1" l="1"/>
  <c r="E666" i="1"/>
  <c r="F666" i="1"/>
  <c r="B666" i="1"/>
  <c r="I666" i="1"/>
  <c r="U667" i="1"/>
  <c r="H666" i="1"/>
  <c r="V666" i="1"/>
  <c r="G666" i="1" s="1"/>
  <c r="I667" i="1" l="1"/>
  <c r="B667" i="1"/>
  <c r="A667" i="1"/>
  <c r="U668" i="1"/>
  <c r="V667" i="1"/>
  <c r="G667" i="1" s="1"/>
  <c r="F667" i="1"/>
  <c r="H667" i="1"/>
  <c r="E667" i="1"/>
  <c r="V668" i="1" l="1"/>
  <c r="G668" i="1" s="1"/>
  <c r="U669" i="1"/>
  <c r="H668" i="1"/>
  <c r="I668" i="1"/>
  <c r="B668" i="1"/>
  <c r="E668" i="1"/>
  <c r="A668" i="1"/>
  <c r="F668" i="1"/>
  <c r="H669" i="1" l="1"/>
  <c r="I669" i="1"/>
  <c r="V669" i="1"/>
  <c r="G669" i="1" s="1"/>
  <c r="U670" i="1"/>
  <c r="B669" i="1"/>
  <c r="E669" i="1"/>
  <c r="F669" i="1"/>
  <c r="A669" i="1"/>
  <c r="B670" i="1" l="1"/>
  <c r="F670" i="1"/>
  <c r="A670" i="1"/>
  <c r="E670" i="1"/>
  <c r="V670" i="1"/>
  <c r="G670" i="1" s="1"/>
  <c r="H670" i="1"/>
  <c r="U671" i="1"/>
  <c r="I670" i="1"/>
  <c r="E671" i="1" l="1"/>
  <c r="F671" i="1"/>
  <c r="I671" i="1"/>
  <c r="H671" i="1"/>
  <c r="V671" i="1"/>
  <c r="G671" i="1" s="1"/>
  <c r="A671" i="1"/>
  <c r="U672" i="1"/>
  <c r="B671" i="1"/>
  <c r="F672" i="1" l="1"/>
  <c r="H672" i="1"/>
  <c r="U673" i="1"/>
  <c r="B672" i="1"/>
  <c r="I672" i="1"/>
  <c r="V672" i="1"/>
  <c r="G672" i="1" s="1"/>
  <c r="A672" i="1"/>
  <c r="E672" i="1"/>
  <c r="V673" i="1" l="1"/>
  <c r="G673" i="1" s="1"/>
  <c r="A673" i="1"/>
  <c r="E673" i="1"/>
  <c r="F673" i="1"/>
  <c r="I673" i="1"/>
  <c r="H673" i="1"/>
  <c r="B673" i="1"/>
  <c r="U674" i="1"/>
  <c r="V674" i="1" l="1"/>
  <c r="G674" i="1" s="1"/>
  <c r="E674" i="1"/>
  <c r="B674" i="1"/>
  <c r="A674" i="1"/>
  <c r="U675" i="1"/>
  <c r="H674" i="1"/>
  <c r="F674" i="1"/>
  <c r="I674" i="1"/>
  <c r="F675" i="1" l="1"/>
  <c r="H675" i="1"/>
  <c r="U676" i="1"/>
  <c r="I675" i="1"/>
  <c r="V675" i="1"/>
  <c r="G675" i="1" s="1"/>
  <c r="B675" i="1"/>
  <c r="A675" i="1"/>
  <c r="E675" i="1"/>
  <c r="U677" i="1" l="1"/>
  <c r="I676" i="1"/>
  <c r="B676" i="1"/>
  <c r="E676" i="1"/>
  <c r="A676" i="1"/>
  <c r="F676" i="1"/>
  <c r="H676" i="1"/>
  <c r="V676" i="1"/>
  <c r="G676" i="1" s="1"/>
  <c r="H677" i="1" l="1"/>
  <c r="I677" i="1"/>
  <c r="U678" i="1"/>
  <c r="V677" i="1"/>
  <c r="G677" i="1" s="1"/>
  <c r="B677" i="1"/>
  <c r="F677" i="1"/>
  <c r="E677" i="1"/>
  <c r="A677" i="1"/>
  <c r="B678" i="1" l="1"/>
  <c r="F678" i="1"/>
  <c r="V678" i="1"/>
  <c r="G678" i="1" s="1"/>
  <c r="E678" i="1"/>
  <c r="U679" i="1"/>
  <c r="H678" i="1"/>
  <c r="I678" i="1"/>
  <c r="A678" i="1"/>
  <c r="H679" i="1" l="1"/>
  <c r="A679" i="1"/>
  <c r="V679" i="1"/>
  <c r="G679" i="1" s="1"/>
  <c r="I679" i="1"/>
  <c r="E679" i="1"/>
  <c r="F679" i="1"/>
  <c r="U680" i="1"/>
  <c r="B679" i="1"/>
  <c r="V680" i="1" l="1"/>
  <c r="G680" i="1" s="1"/>
  <c r="I680" i="1"/>
  <c r="H680" i="1"/>
  <c r="F680" i="1"/>
  <c r="A680" i="1"/>
  <c r="U681" i="1"/>
  <c r="B680" i="1"/>
  <c r="E680" i="1"/>
  <c r="V681" i="1" l="1"/>
  <c r="G681" i="1" s="1"/>
  <c r="A681" i="1"/>
  <c r="H681" i="1"/>
  <c r="U682" i="1"/>
  <c r="E681" i="1"/>
  <c r="B681" i="1"/>
  <c r="F681" i="1"/>
  <c r="I681" i="1"/>
  <c r="E682" i="1" l="1"/>
  <c r="F682" i="1"/>
  <c r="I682" i="1"/>
  <c r="V682" i="1"/>
  <c r="G682" i="1" s="1"/>
  <c r="U683" i="1"/>
  <c r="A682" i="1"/>
  <c r="H682" i="1"/>
  <c r="B682" i="1"/>
  <c r="H683" i="1" l="1"/>
  <c r="A683" i="1"/>
  <c r="I683" i="1"/>
  <c r="U684" i="1"/>
  <c r="B683" i="1"/>
  <c r="V683" i="1"/>
  <c r="G683" i="1" s="1"/>
  <c r="E683" i="1"/>
  <c r="F683" i="1"/>
  <c r="F684" i="1" l="1"/>
  <c r="I684" i="1"/>
  <c r="U685" i="1"/>
  <c r="H684" i="1"/>
  <c r="E684" i="1"/>
  <c r="V684" i="1"/>
  <c r="G684" i="1" s="1"/>
  <c r="B684" i="1"/>
  <c r="A684" i="1"/>
  <c r="V685" i="1" l="1"/>
  <c r="G685" i="1" s="1"/>
  <c r="H685" i="1"/>
  <c r="I685" i="1"/>
  <c r="F685" i="1"/>
  <c r="U686" i="1"/>
  <c r="B685" i="1"/>
  <c r="E685" i="1"/>
  <c r="A685" i="1"/>
  <c r="A686" i="1" l="1"/>
  <c r="E686" i="1"/>
  <c r="V686" i="1"/>
  <c r="G686" i="1" s="1"/>
  <c r="B686" i="1"/>
  <c r="U687" i="1"/>
  <c r="H686" i="1"/>
  <c r="F686" i="1"/>
  <c r="I686" i="1"/>
  <c r="U688" i="1" l="1"/>
  <c r="A687" i="1"/>
  <c r="B687" i="1"/>
  <c r="E687" i="1"/>
  <c r="F687" i="1"/>
  <c r="V687" i="1"/>
  <c r="G687" i="1" s="1"/>
  <c r="I687" i="1"/>
  <c r="H687" i="1"/>
  <c r="A688" i="1" l="1"/>
  <c r="H688" i="1"/>
  <c r="I688" i="1"/>
  <c r="V688" i="1"/>
  <c r="G688" i="1" s="1"/>
  <c r="B688" i="1"/>
  <c r="U689" i="1"/>
  <c r="E688" i="1"/>
  <c r="F688" i="1"/>
  <c r="U690" i="1" l="1"/>
  <c r="A689" i="1"/>
  <c r="F689" i="1"/>
  <c r="H689" i="1"/>
  <c r="B689" i="1"/>
  <c r="E689" i="1"/>
  <c r="I689" i="1"/>
  <c r="V689" i="1"/>
  <c r="G689" i="1" s="1"/>
  <c r="I690" i="1" l="1"/>
  <c r="B690" i="1"/>
  <c r="V690" i="1"/>
  <c r="G690" i="1" s="1"/>
  <c r="A690" i="1"/>
  <c r="U691" i="1"/>
  <c r="H690" i="1"/>
  <c r="E690" i="1"/>
  <c r="F690" i="1"/>
  <c r="I691" i="1" l="1"/>
  <c r="A691" i="1"/>
  <c r="B691" i="1"/>
  <c r="H691" i="1"/>
  <c r="V691" i="1"/>
  <c r="G691" i="1" s="1"/>
  <c r="E691" i="1"/>
  <c r="U692" i="1"/>
  <c r="F691" i="1"/>
  <c r="U693" i="1" l="1"/>
  <c r="E692" i="1"/>
  <c r="A692" i="1"/>
  <c r="B692" i="1"/>
  <c r="V692" i="1"/>
  <c r="G692" i="1" s="1"/>
  <c r="H692" i="1"/>
  <c r="F692" i="1"/>
  <c r="I692" i="1"/>
  <c r="V693" i="1" l="1"/>
  <c r="G693" i="1" s="1"/>
  <c r="F693" i="1"/>
  <c r="H693" i="1"/>
  <c r="I693" i="1"/>
  <c r="E693" i="1"/>
  <c r="U694" i="1"/>
  <c r="B693" i="1"/>
  <c r="A693" i="1"/>
  <c r="E694" i="1" l="1"/>
  <c r="B694" i="1"/>
  <c r="A694" i="1"/>
  <c r="U695" i="1"/>
  <c r="H694" i="1"/>
  <c r="I694" i="1"/>
  <c r="V694" i="1"/>
  <c r="G694" i="1" s="1"/>
  <c r="F694" i="1"/>
  <c r="E695" i="1" l="1"/>
  <c r="F695" i="1"/>
  <c r="H695" i="1"/>
  <c r="I695" i="1"/>
  <c r="U696" i="1"/>
  <c r="B695" i="1"/>
  <c r="V695" i="1"/>
  <c r="G695" i="1" s="1"/>
  <c r="A695" i="1"/>
  <c r="I696" i="1" l="1"/>
  <c r="V696" i="1"/>
  <c r="G696" i="1" s="1"/>
  <c r="A696" i="1"/>
  <c r="H696" i="1"/>
  <c r="B696" i="1"/>
  <c r="U697" i="1"/>
  <c r="F696" i="1"/>
  <c r="E696" i="1"/>
  <c r="U698" i="1" l="1"/>
  <c r="F697" i="1"/>
  <c r="H697" i="1"/>
  <c r="A697" i="1"/>
  <c r="B697" i="1"/>
  <c r="E697" i="1"/>
  <c r="V697" i="1"/>
  <c r="G697" i="1" s="1"/>
  <c r="I697" i="1"/>
  <c r="A698" i="1" l="1"/>
  <c r="F698" i="1"/>
  <c r="E698" i="1"/>
  <c r="I698" i="1"/>
  <c r="U699" i="1"/>
  <c r="H698" i="1"/>
  <c r="V698" i="1"/>
  <c r="G698" i="1" s="1"/>
  <c r="B698" i="1"/>
  <c r="A699" i="1" l="1"/>
  <c r="I699" i="1"/>
  <c r="H699" i="1"/>
  <c r="V699" i="1"/>
  <c r="G699" i="1" s="1"/>
  <c r="E699" i="1"/>
  <c r="U700" i="1"/>
  <c r="B699" i="1"/>
  <c r="F699" i="1"/>
  <c r="H700" i="1" l="1"/>
  <c r="A700" i="1"/>
  <c r="B700" i="1"/>
  <c r="U701" i="1"/>
  <c r="V700" i="1"/>
  <c r="G700" i="1" s="1"/>
  <c r="E700" i="1"/>
  <c r="F700" i="1"/>
  <c r="I700" i="1"/>
  <c r="F701" i="1" l="1"/>
  <c r="H701" i="1"/>
  <c r="I701" i="1"/>
  <c r="V701" i="1"/>
  <c r="G701" i="1" s="1"/>
  <c r="B701" i="1"/>
  <c r="A701" i="1"/>
  <c r="E701" i="1"/>
  <c r="U702" i="1"/>
  <c r="V702" i="1" l="1"/>
  <c r="G702" i="1" s="1"/>
  <c r="B702" i="1"/>
  <c r="E702" i="1"/>
  <c r="A702" i="1"/>
  <c r="H702" i="1"/>
  <c r="I702" i="1"/>
  <c r="U703" i="1"/>
  <c r="F702" i="1"/>
  <c r="H703" i="1" l="1"/>
  <c r="I703" i="1"/>
  <c r="A703" i="1"/>
  <c r="U704" i="1"/>
  <c r="B703" i="1"/>
  <c r="F703" i="1"/>
  <c r="V703" i="1"/>
  <c r="G703" i="1" s="1"/>
  <c r="E703" i="1"/>
  <c r="A704" i="1" l="1"/>
  <c r="H704" i="1"/>
  <c r="I704" i="1"/>
  <c r="V704" i="1"/>
  <c r="G704" i="1" s="1"/>
  <c r="B704" i="1"/>
  <c r="E704" i="1"/>
  <c r="U705" i="1"/>
  <c r="F704" i="1"/>
  <c r="A705" i="1" l="1"/>
  <c r="H705" i="1"/>
  <c r="U706" i="1"/>
  <c r="F705" i="1"/>
  <c r="B705" i="1"/>
  <c r="E705" i="1"/>
  <c r="I705" i="1"/>
  <c r="V705" i="1"/>
  <c r="G705" i="1" s="1"/>
  <c r="A706" i="1" l="1"/>
  <c r="B706" i="1"/>
  <c r="E706" i="1"/>
  <c r="F706" i="1"/>
  <c r="V706" i="1"/>
  <c r="G706" i="1" s="1"/>
  <c r="U707" i="1"/>
  <c r="H706" i="1"/>
  <c r="I706" i="1"/>
  <c r="B707" i="1" l="1"/>
  <c r="H707" i="1"/>
  <c r="I707" i="1"/>
  <c r="A707" i="1"/>
  <c r="E707" i="1"/>
  <c r="F707" i="1"/>
  <c r="V707" i="1"/>
  <c r="G707" i="1" s="1"/>
  <c r="U708" i="1"/>
  <c r="H708" i="1" l="1"/>
  <c r="I708" i="1"/>
  <c r="F708" i="1"/>
  <c r="E708" i="1"/>
  <c r="V708" i="1"/>
  <c r="G708" i="1" s="1"/>
  <c r="A708" i="1"/>
  <c r="U709" i="1"/>
  <c r="B708" i="1"/>
  <c r="H709" i="1" l="1"/>
  <c r="I709" i="1"/>
  <c r="V709" i="1"/>
  <c r="G709" i="1" s="1"/>
  <c r="F709" i="1"/>
  <c r="B709" i="1"/>
  <c r="E709" i="1"/>
  <c r="A709" i="1"/>
  <c r="U710" i="1"/>
  <c r="A710" i="1" l="1"/>
  <c r="B710" i="1"/>
  <c r="V710" i="1"/>
  <c r="G710" i="1" s="1"/>
  <c r="E710" i="1"/>
  <c r="H710" i="1"/>
  <c r="I710" i="1"/>
  <c r="U711" i="1"/>
  <c r="F710" i="1"/>
  <c r="F711" i="1" l="1"/>
  <c r="B711" i="1"/>
  <c r="E711" i="1"/>
  <c r="U712" i="1"/>
  <c r="V711" i="1"/>
  <c r="G711" i="1" s="1"/>
  <c r="H711" i="1"/>
  <c r="A711" i="1"/>
  <c r="I711" i="1"/>
  <c r="A712" i="1" l="1"/>
  <c r="V712" i="1"/>
  <c r="G712" i="1" s="1"/>
  <c r="H712" i="1"/>
  <c r="I712" i="1"/>
  <c r="B712" i="1"/>
  <c r="E712" i="1"/>
  <c r="U713" i="1"/>
  <c r="F712" i="1"/>
  <c r="H713" i="1" l="1"/>
  <c r="A713" i="1"/>
  <c r="F713" i="1"/>
  <c r="U714" i="1"/>
  <c r="B713" i="1"/>
  <c r="E713" i="1"/>
  <c r="V713" i="1"/>
  <c r="G713" i="1" s="1"/>
  <c r="I713" i="1"/>
  <c r="E714" i="1" l="1"/>
  <c r="F714" i="1"/>
  <c r="V714" i="1"/>
  <c r="G714" i="1" s="1"/>
  <c r="I714" i="1"/>
  <c r="A714" i="1"/>
  <c r="U715" i="1"/>
  <c r="H714" i="1"/>
  <c r="B714" i="1"/>
  <c r="I715" i="1" l="1"/>
  <c r="B715" i="1"/>
  <c r="A715" i="1"/>
  <c r="H715" i="1"/>
  <c r="E715" i="1"/>
  <c r="U716" i="1"/>
  <c r="V715" i="1"/>
  <c r="G715" i="1" s="1"/>
  <c r="F715" i="1"/>
  <c r="F716" i="1" l="1"/>
  <c r="H716" i="1"/>
  <c r="I716" i="1"/>
  <c r="U717" i="1"/>
  <c r="V716" i="1"/>
  <c r="G716" i="1" s="1"/>
  <c r="A716" i="1"/>
  <c r="B716" i="1"/>
  <c r="E716" i="1"/>
  <c r="V717" i="1" l="1"/>
  <c r="G717" i="1" s="1"/>
  <c r="F717" i="1"/>
  <c r="H717" i="1"/>
  <c r="I717" i="1"/>
  <c r="B717" i="1"/>
  <c r="A717" i="1"/>
  <c r="U718" i="1"/>
  <c r="E717" i="1"/>
  <c r="A718" i="1" l="1"/>
  <c r="B718" i="1"/>
  <c r="E718" i="1"/>
  <c r="U719" i="1"/>
  <c r="F718" i="1"/>
  <c r="V718" i="1"/>
  <c r="G718" i="1" s="1"/>
  <c r="H718" i="1"/>
  <c r="I718" i="1"/>
  <c r="H719" i="1" l="1"/>
  <c r="E719" i="1"/>
  <c r="A719" i="1"/>
  <c r="B719" i="1"/>
  <c r="F719" i="1"/>
  <c r="U720" i="1"/>
  <c r="V719" i="1"/>
  <c r="G719" i="1" s="1"/>
  <c r="I719" i="1"/>
  <c r="A720" i="1" l="1"/>
  <c r="I720" i="1"/>
  <c r="H720" i="1"/>
  <c r="V720" i="1"/>
  <c r="G720" i="1" s="1"/>
  <c r="B720" i="1"/>
  <c r="E720" i="1"/>
  <c r="F720" i="1"/>
  <c r="U721" i="1"/>
  <c r="U722" i="1" l="1"/>
  <c r="H721" i="1"/>
  <c r="A721" i="1"/>
  <c r="F721" i="1"/>
  <c r="B721" i="1"/>
  <c r="E721" i="1"/>
  <c r="V721" i="1"/>
  <c r="G721" i="1" s="1"/>
  <c r="I721" i="1"/>
  <c r="I722" i="1" l="1"/>
  <c r="H722" i="1"/>
  <c r="F722" i="1"/>
  <c r="V722" i="1"/>
  <c r="G722" i="1" s="1"/>
  <c r="B722" i="1"/>
  <c r="A722" i="1"/>
  <c r="U723" i="1"/>
  <c r="E722" i="1"/>
  <c r="A723" i="1" l="1"/>
  <c r="B723" i="1"/>
  <c r="H723" i="1"/>
  <c r="I723" i="1"/>
  <c r="V723" i="1"/>
  <c r="G723" i="1" s="1"/>
  <c r="E723" i="1"/>
  <c r="U724" i="1"/>
  <c r="F723" i="1"/>
  <c r="U725" i="1" l="1"/>
  <c r="E724" i="1"/>
  <c r="A724" i="1"/>
  <c r="B724" i="1"/>
  <c r="V724" i="1"/>
  <c r="G724" i="1" s="1"/>
  <c r="F724" i="1"/>
  <c r="I724" i="1"/>
  <c r="H724" i="1"/>
  <c r="V725" i="1" l="1"/>
  <c r="G725" i="1" s="1"/>
  <c r="H725" i="1"/>
  <c r="I725" i="1"/>
  <c r="F725" i="1"/>
  <c r="E725" i="1"/>
  <c r="B725" i="1"/>
  <c r="U726" i="1"/>
  <c r="A725" i="1"/>
  <c r="E726" i="1" l="1"/>
  <c r="B726" i="1"/>
  <c r="A726" i="1"/>
  <c r="U727" i="1"/>
  <c r="H726" i="1"/>
  <c r="V726" i="1"/>
  <c r="G726" i="1" s="1"/>
  <c r="F726" i="1"/>
  <c r="I726" i="1"/>
  <c r="E727" i="1" l="1"/>
  <c r="H727" i="1"/>
  <c r="I727" i="1"/>
  <c r="F727" i="1"/>
  <c r="A727" i="1"/>
  <c r="V727" i="1"/>
  <c r="G727" i="1" s="1"/>
  <c r="U728" i="1"/>
  <c r="B727" i="1"/>
  <c r="I728" i="1" l="1"/>
  <c r="V728" i="1"/>
  <c r="G728" i="1" s="1"/>
  <c r="H728" i="1"/>
  <c r="A728" i="1"/>
  <c r="B728" i="1"/>
  <c r="E728" i="1"/>
  <c r="F728" i="1"/>
  <c r="U729" i="1"/>
  <c r="U730" i="1" l="1"/>
  <c r="A729" i="1"/>
  <c r="F729" i="1"/>
  <c r="H729" i="1"/>
  <c r="I729" i="1"/>
  <c r="B729" i="1"/>
  <c r="E729" i="1"/>
  <c r="V729" i="1"/>
  <c r="G729" i="1" s="1"/>
  <c r="A730" i="1" l="1"/>
  <c r="F730" i="1"/>
  <c r="I730" i="1"/>
  <c r="E730" i="1"/>
  <c r="U731" i="1"/>
  <c r="H730" i="1"/>
  <c r="V730" i="1"/>
  <c r="G730" i="1" s="1"/>
  <c r="B730" i="1"/>
  <c r="A731" i="1" l="1"/>
  <c r="B731" i="1"/>
  <c r="H731" i="1"/>
  <c r="I731" i="1"/>
  <c r="V731" i="1"/>
  <c r="G731" i="1" s="1"/>
  <c r="E731" i="1"/>
  <c r="U732" i="1"/>
  <c r="F731" i="1"/>
  <c r="H732" i="1" l="1"/>
  <c r="U733" i="1"/>
  <c r="A732" i="1"/>
  <c r="B732" i="1"/>
  <c r="V732" i="1"/>
  <c r="G732" i="1" s="1"/>
  <c r="I732" i="1"/>
  <c r="E732" i="1"/>
  <c r="F732" i="1"/>
  <c r="F733" i="1" l="1"/>
  <c r="H733" i="1"/>
  <c r="I733" i="1"/>
  <c r="V733" i="1"/>
  <c r="G733" i="1" s="1"/>
  <c r="E733" i="1"/>
  <c r="U734" i="1"/>
  <c r="B733" i="1"/>
  <c r="A733" i="1"/>
  <c r="V734" i="1" l="1"/>
  <c r="G734" i="1" s="1"/>
  <c r="B734" i="1"/>
  <c r="A734" i="1"/>
  <c r="E734" i="1"/>
  <c r="H734" i="1"/>
  <c r="I734" i="1"/>
  <c r="U735" i="1"/>
  <c r="F734" i="1"/>
  <c r="H735" i="1" l="1"/>
  <c r="I735" i="1"/>
  <c r="U736" i="1"/>
  <c r="V735" i="1"/>
  <c r="G735" i="1" s="1"/>
  <c r="B735" i="1"/>
  <c r="E735" i="1"/>
  <c r="A735" i="1"/>
  <c r="F735" i="1"/>
  <c r="H736" i="1" l="1"/>
  <c r="A736" i="1"/>
  <c r="I736" i="1"/>
  <c r="V736" i="1"/>
  <c r="G736" i="1" s="1"/>
  <c r="B736" i="1"/>
  <c r="E736" i="1"/>
  <c r="F736" i="1"/>
  <c r="U737" i="1"/>
  <c r="A737" i="1" l="1"/>
  <c r="F737" i="1"/>
  <c r="H737" i="1"/>
  <c r="U738" i="1"/>
  <c r="E737" i="1"/>
  <c r="V737" i="1"/>
  <c r="G737" i="1" s="1"/>
  <c r="I737" i="1"/>
  <c r="B737" i="1"/>
  <c r="E738" i="1" l="1"/>
  <c r="A738" i="1"/>
  <c r="B738" i="1"/>
  <c r="F738" i="1"/>
  <c r="U739" i="1"/>
  <c r="I738" i="1"/>
  <c r="V738" i="1"/>
  <c r="G738" i="1" s="1"/>
  <c r="H738" i="1"/>
  <c r="B739" i="1" l="1"/>
  <c r="I739" i="1"/>
  <c r="A739" i="1"/>
  <c r="H739" i="1"/>
  <c r="V739" i="1"/>
  <c r="G739" i="1" s="1"/>
  <c r="E739" i="1"/>
  <c r="U740" i="1"/>
  <c r="F739" i="1"/>
  <c r="H740" i="1" l="1"/>
  <c r="F740" i="1"/>
  <c r="I740" i="1"/>
  <c r="V740" i="1"/>
  <c r="G740" i="1" s="1"/>
  <c r="A740" i="1"/>
  <c r="U741" i="1"/>
  <c r="E740" i="1"/>
  <c r="B740" i="1"/>
  <c r="H741" i="1" l="1"/>
  <c r="I741" i="1"/>
  <c r="V741" i="1"/>
  <c r="G741" i="1" s="1"/>
  <c r="F741" i="1"/>
  <c r="A741" i="1"/>
  <c r="B741" i="1"/>
  <c r="E741" i="1"/>
  <c r="U742" i="1"/>
  <c r="A742" i="1" l="1"/>
  <c r="B742" i="1"/>
  <c r="E742" i="1"/>
  <c r="V742" i="1"/>
  <c r="G742" i="1" s="1"/>
  <c r="U743" i="1"/>
  <c r="F742" i="1"/>
  <c r="I742" i="1"/>
  <c r="H742" i="1"/>
  <c r="B743" i="1" l="1"/>
  <c r="F743" i="1"/>
  <c r="E743" i="1"/>
  <c r="U744" i="1"/>
  <c r="V743" i="1"/>
  <c r="G743" i="1" s="1"/>
  <c r="H743" i="1"/>
  <c r="I743" i="1"/>
  <c r="A743" i="1"/>
  <c r="A744" i="1" l="1"/>
  <c r="V744" i="1"/>
  <c r="G744" i="1" s="1"/>
  <c r="H744" i="1"/>
  <c r="I744" i="1"/>
  <c r="E744" i="1"/>
  <c r="U745" i="1"/>
  <c r="B744" i="1"/>
  <c r="F744" i="1"/>
  <c r="H745" i="1" l="1"/>
  <c r="A745" i="1"/>
  <c r="F745" i="1"/>
  <c r="U746" i="1"/>
  <c r="E745" i="1"/>
  <c r="V745" i="1"/>
  <c r="G745" i="1" s="1"/>
  <c r="B745" i="1"/>
  <c r="I745" i="1"/>
  <c r="B746" i="1" l="1"/>
  <c r="F746" i="1"/>
  <c r="I746" i="1"/>
  <c r="V746" i="1"/>
  <c r="G746" i="1" s="1"/>
  <c r="H746" i="1"/>
  <c r="E746" i="1"/>
  <c r="U747" i="1"/>
  <c r="A746" i="1"/>
  <c r="A747" i="1" l="1"/>
  <c r="B747" i="1"/>
  <c r="I747" i="1"/>
  <c r="H747" i="1"/>
  <c r="V747" i="1"/>
  <c r="G747" i="1" s="1"/>
  <c r="U748" i="1"/>
  <c r="F747" i="1"/>
  <c r="E747" i="1"/>
  <c r="E748" i="1" l="1"/>
  <c r="I748" i="1"/>
  <c r="U749" i="1"/>
  <c r="H748" i="1"/>
  <c r="V748" i="1"/>
  <c r="G748" i="1" s="1"/>
  <c r="F748" i="1"/>
  <c r="B748" i="1"/>
  <c r="A748" i="1"/>
  <c r="V749" i="1" l="1"/>
  <c r="G749" i="1" s="1"/>
  <c r="F749" i="1"/>
  <c r="H749" i="1"/>
  <c r="I749" i="1"/>
  <c r="E749" i="1"/>
  <c r="A749" i="1"/>
  <c r="B749" i="1"/>
  <c r="U750" i="1"/>
  <c r="A750" i="1" l="1"/>
  <c r="B750" i="1"/>
  <c r="E750" i="1"/>
  <c r="V750" i="1"/>
  <c r="G750" i="1" s="1"/>
  <c r="U751" i="1"/>
  <c r="F750" i="1"/>
  <c r="H750" i="1"/>
  <c r="I750" i="1"/>
  <c r="U752" i="1" l="1"/>
  <c r="B751" i="1"/>
  <c r="E751" i="1"/>
  <c r="A751" i="1"/>
  <c r="V751" i="1"/>
  <c r="G751" i="1" s="1"/>
  <c r="F751" i="1"/>
  <c r="I751" i="1"/>
  <c r="H751" i="1"/>
  <c r="A752" i="1" l="1"/>
  <c r="H752" i="1"/>
  <c r="I752" i="1"/>
  <c r="V752" i="1"/>
  <c r="G752" i="1" s="1"/>
  <c r="B752" i="1"/>
  <c r="U753" i="1"/>
  <c r="F752" i="1"/>
  <c r="E752" i="1"/>
  <c r="U754" i="1" l="1"/>
  <c r="F753" i="1"/>
  <c r="H753" i="1"/>
  <c r="A753" i="1"/>
  <c r="B753" i="1"/>
  <c r="E753" i="1"/>
  <c r="V753" i="1"/>
  <c r="G753" i="1" s="1"/>
  <c r="I753" i="1"/>
  <c r="I754" i="1" l="1"/>
  <c r="A754" i="1"/>
  <c r="B754" i="1"/>
  <c r="E754" i="1"/>
  <c r="V754" i="1"/>
  <c r="G754" i="1" s="1"/>
  <c r="H754" i="1"/>
  <c r="U755" i="1"/>
  <c r="F754" i="1"/>
  <c r="A755" i="1" l="1"/>
  <c r="I755" i="1"/>
  <c r="B755" i="1"/>
  <c r="H755" i="1"/>
  <c r="V755" i="1"/>
  <c r="G755" i="1" s="1"/>
  <c r="E755" i="1"/>
  <c r="U756" i="1"/>
  <c r="F755" i="1"/>
  <c r="U757" i="1" l="1"/>
  <c r="B756" i="1"/>
  <c r="E756" i="1"/>
  <c r="A756" i="1"/>
  <c r="V756" i="1"/>
  <c r="G756" i="1" s="1"/>
  <c r="I756" i="1"/>
  <c r="H756" i="1"/>
  <c r="F756" i="1"/>
  <c r="V757" i="1" l="1"/>
  <c r="G757" i="1" s="1"/>
  <c r="H757" i="1"/>
  <c r="I757" i="1"/>
  <c r="F757" i="1"/>
  <c r="B757" i="1"/>
  <c r="A757" i="1"/>
  <c r="U758" i="1"/>
  <c r="E757" i="1"/>
  <c r="E758" i="1" l="1"/>
  <c r="V758" i="1"/>
  <c r="G758" i="1" s="1"/>
  <c r="B758" i="1"/>
  <c r="A758" i="1"/>
  <c r="U759" i="1"/>
  <c r="H758" i="1"/>
  <c r="F758" i="1"/>
  <c r="I758" i="1"/>
  <c r="E759" i="1" l="1"/>
  <c r="I759" i="1"/>
  <c r="F759" i="1"/>
  <c r="H759" i="1"/>
  <c r="U760" i="1"/>
  <c r="B759" i="1"/>
  <c r="V759" i="1"/>
  <c r="G759" i="1" s="1"/>
  <c r="A759" i="1"/>
  <c r="I760" i="1" l="1"/>
  <c r="V760" i="1"/>
  <c r="G760" i="1" s="1"/>
  <c r="A760" i="1"/>
  <c r="H760" i="1"/>
  <c r="B760" i="1"/>
  <c r="E760" i="1"/>
  <c r="F760" i="1"/>
  <c r="U761" i="1"/>
  <c r="U762" i="1" l="1"/>
  <c r="A761" i="1"/>
  <c r="F761" i="1"/>
  <c r="H761" i="1"/>
  <c r="E761" i="1"/>
  <c r="I761" i="1"/>
  <c r="V761" i="1"/>
  <c r="G761" i="1" s="1"/>
  <c r="B761" i="1"/>
  <c r="A762" i="1" l="1"/>
  <c r="I762" i="1"/>
  <c r="U763" i="1"/>
  <c r="V762" i="1"/>
  <c r="G762" i="1" s="1"/>
  <c r="F762" i="1"/>
  <c r="E762" i="1"/>
  <c r="H762" i="1"/>
  <c r="B762" i="1"/>
  <c r="A763" i="1" l="1"/>
  <c r="B763" i="1"/>
  <c r="H763" i="1"/>
  <c r="I763" i="1"/>
  <c r="V763" i="1"/>
  <c r="G763" i="1" s="1"/>
  <c r="F763" i="1"/>
  <c r="U764" i="1"/>
  <c r="E763" i="1"/>
  <c r="H764" i="1" l="1"/>
  <c r="A764" i="1"/>
  <c r="B764" i="1"/>
  <c r="V764" i="1"/>
  <c r="G764" i="1" s="1"/>
  <c r="E764" i="1"/>
  <c r="U765" i="1"/>
  <c r="I764" i="1"/>
  <c r="F764" i="1"/>
  <c r="H765" i="1" l="1"/>
  <c r="I765" i="1"/>
  <c r="V765" i="1"/>
  <c r="G765" i="1" s="1"/>
  <c r="U766" i="1"/>
  <c r="B765" i="1"/>
  <c r="E765" i="1"/>
  <c r="A765" i="1"/>
  <c r="F765" i="1"/>
  <c r="V766" i="1" l="1"/>
  <c r="G766" i="1" s="1"/>
  <c r="I766" i="1"/>
  <c r="B766" i="1"/>
  <c r="F766" i="1"/>
  <c r="A766" i="1"/>
  <c r="E766" i="1"/>
  <c r="H766" i="1"/>
  <c r="U767" i="1"/>
  <c r="U768" i="1" l="1"/>
  <c r="B767" i="1"/>
  <c r="F767" i="1"/>
  <c r="H767" i="1"/>
  <c r="I767" i="1"/>
  <c r="V767" i="1"/>
  <c r="G767" i="1" s="1"/>
  <c r="A767" i="1"/>
  <c r="E767" i="1"/>
  <c r="B768" i="1" l="1"/>
  <c r="H768" i="1"/>
  <c r="U769" i="1"/>
  <c r="F768" i="1"/>
  <c r="I768" i="1"/>
  <c r="E768" i="1"/>
  <c r="A768" i="1"/>
  <c r="V768" i="1"/>
  <c r="G768" i="1" s="1"/>
  <c r="A769" i="1" l="1"/>
  <c r="I769" i="1"/>
  <c r="H769" i="1"/>
  <c r="B769" i="1"/>
  <c r="E769" i="1"/>
  <c r="F769" i="1"/>
  <c r="V769" i="1"/>
  <c r="G769" i="1" s="1"/>
  <c r="U770" i="1"/>
  <c r="A770" i="1" l="1"/>
  <c r="B770" i="1"/>
  <c r="E770" i="1"/>
  <c r="F770" i="1"/>
  <c r="U771" i="1"/>
  <c r="I770" i="1"/>
  <c r="V770" i="1"/>
  <c r="G770" i="1" s="1"/>
  <c r="H770" i="1"/>
  <c r="F771" i="1" l="1"/>
  <c r="I771" i="1"/>
  <c r="U772" i="1"/>
  <c r="B771" i="1"/>
  <c r="H771" i="1"/>
  <c r="V771" i="1"/>
  <c r="G771" i="1" s="1"/>
  <c r="A771" i="1"/>
  <c r="E771" i="1"/>
  <c r="I772" i="1" l="1"/>
  <c r="V772" i="1"/>
  <c r="G772" i="1" s="1"/>
  <c r="H772" i="1"/>
  <c r="A772" i="1"/>
  <c r="F772" i="1"/>
  <c r="B772" i="1"/>
  <c r="E772" i="1"/>
  <c r="U773" i="1"/>
  <c r="U774" i="1" l="1"/>
  <c r="E773" i="1"/>
  <c r="F773" i="1"/>
  <c r="I773" i="1"/>
  <c r="V773" i="1"/>
  <c r="G773" i="1" s="1"/>
  <c r="H773" i="1"/>
  <c r="A773" i="1"/>
  <c r="B773" i="1"/>
  <c r="A774" i="1" l="1"/>
  <c r="F774" i="1"/>
  <c r="E774" i="1"/>
  <c r="U775" i="1"/>
  <c r="H774" i="1"/>
  <c r="B774" i="1"/>
  <c r="V774" i="1"/>
  <c r="G774" i="1" s="1"/>
  <c r="I774" i="1"/>
  <c r="V775" i="1" l="1"/>
  <c r="G775" i="1" s="1"/>
  <c r="H775" i="1"/>
  <c r="F775" i="1"/>
  <c r="A775" i="1"/>
  <c r="U776" i="1"/>
  <c r="I775" i="1"/>
  <c r="E775" i="1"/>
  <c r="B775" i="1"/>
  <c r="A776" i="1" l="1"/>
  <c r="B776" i="1"/>
  <c r="E776" i="1"/>
  <c r="U777" i="1"/>
  <c r="H776" i="1"/>
  <c r="I776" i="1"/>
  <c r="V776" i="1"/>
  <c r="G776" i="1" s="1"/>
  <c r="F776" i="1"/>
  <c r="E777" i="1" l="1"/>
  <c r="H777" i="1"/>
  <c r="I777" i="1"/>
  <c r="F777" i="1"/>
  <c r="B777" i="1"/>
  <c r="V777" i="1"/>
  <c r="G777" i="1" s="1"/>
  <c r="U778" i="1"/>
  <c r="A777" i="1"/>
  <c r="V778" i="1" l="1"/>
  <c r="G778" i="1" s="1"/>
  <c r="E778" i="1"/>
  <c r="F778" i="1"/>
  <c r="I778" i="1"/>
  <c r="A778" i="1"/>
  <c r="H778" i="1"/>
  <c r="U779" i="1"/>
  <c r="B778" i="1"/>
  <c r="B779" i="1" l="1"/>
  <c r="I779" i="1"/>
  <c r="E779" i="1"/>
  <c r="V779" i="1"/>
  <c r="G779" i="1" s="1"/>
  <c r="F779" i="1"/>
  <c r="U780" i="1"/>
  <c r="A779" i="1"/>
  <c r="H779" i="1"/>
  <c r="U781" i="1" l="1"/>
  <c r="A780" i="1"/>
  <c r="F780" i="1"/>
  <c r="I780" i="1"/>
  <c r="B780" i="1"/>
  <c r="E780" i="1"/>
  <c r="V780" i="1"/>
  <c r="G780" i="1" s="1"/>
  <c r="H780" i="1"/>
  <c r="V781" i="1" l="1"/>
  <c r="G781" i="1" s="1"/>
  <c r="H781" i="1"/>
  <c r="F781" i="1"/>
  <c r="E781" i="1"/>
  <c r="B781" i="1"/>
  <c r="A781" i="1"/>
  <c r="I781" i="1"/>
  <c r="U782" i="1"/>
  <c r="B782" i="1" l="1"/>
  <c r="I782" i="1"/>
  <c r="A782" i="1"/>
  <c r="U783" i="1"/>
  <c r="E782" i="1"/>
  <c r="H782" i="1"/>
  <c r="V782" i="1"/>
  <c r="G782" i="1" s="1"/>
  <c r="F782" i="1"/>
  <c r="E783" i="1" l="1"/>
  <c r="H783" i="1"/>
  <c r="F783" i="1"/>
  <c r="B783" i="1"/>
  <c r="U784" i="1"/>
  <c r="I783" i="1"/>
  <c r="V783" i="1"/>
  <c r="G783" i="1" s="1"/>
  <c r="A783" i="1"/>
  <c r="V784" i="1" l="1"/>
  <c r="G784" i="1" s="1"/>
  <c r="B784" i="1"/>
  <c r="E784" i="1"/>
  <c r="U785" i="1"/>
  <c r="A784" i="1"/>
  <c r="F784" i="1"/>
  <c r="I784" i="1"/>
  <c r="H784" i="1"/>
  <c r="I785" i="1" l="1"/>
  <c r="H785" i="1"/>
  <c r="V785" i="1"/>
  <c r="G785" i="1" s="1"/>
  <c r="F785" i="1"/>
  <c r="A785" i="1"/>
  <c r="B785" i="1"/>
  <c r="U786" i="1"/>
  <c r="E785" i="1"/>
  <c r="E786" i="1" l="1"/>
  <c r="H786" i="1"/>
  <c r="F786" i="1"/>
  <c r="A786" i="1"/>
  <c r="U787" i="1"/>
  <c r="I786" i="1"/>
  <c r="V786" i="1"/>
  <c r="G786" i="1" s="1"/>
  <c r="B786" i="1"/>
  <c r="F787" i="1" l="1"/>
  <c r="B787" i="1"/>
  <c r="E787" i="1"/>
  <c r="A787" i="1"/>
  <c r="H787" i="1"/>
  <c r="U788" i="1"/>
  <c r="I787" i="1"/>
  <c r="V787" i="1"/>
  <c r="G787" i="1" s="1"/>
  <c r="A788" i="1" l="1"/>
  <c r="I788" i="1"/>
  <c r="H788" i="1"/>
  <c r="V788" i="1"/>
  <c r="G788" i="1" s="1"/>
  <c r="F788" i="1"/>
  <c r="B788" i="1"/>
  <c r="E788" i="1"/>
  <c r="U789" i="1"/>
  <c r="F789" i="1" l="1"/>
  <c r="A789" i="1"/>
  <c r="E789" i="1"/>
  <c r="V789" i="1"/>
  <c r="G789" i="1" s="1"/>
  <c r="B789" i="1"/>
  <c r="H789" i="1"/>
  <c r="I789" i="1"/>
  <c r="U790" i="1"/>
  <c r="F790" i="1" l="1"/>
  <c r="I790" i="1"/>
  <c r="V790" i="1"/>
  <c r="G790" i="1" s="1"/>
  <c r="A790" i="1"/>
  <c r="B790" i="1"/>
  <c r="E790" i="1"/>
  <c r="U791" i="1"/>
  <c r="H790" i="1"/>
  <c r="V791" i="1" l="1"/>
  <c r="G791" i="1" s="1"/>
  <c r="H791" i="1"/>
  <c r="I791" i="1"/>
  <c r="U792" i="1"/>
  <c r="A791" i="1"/>
  <c r="F791" i="1"/>
  <c r="E791" i="1"/>
  <c r="B791" i="1"/>
  <c r="B792" i="1" l="1"/>
  <c r="E792" i="1"/>
  <c r="F792" i="1"/>
  <c r="V792" i="1"/>
  <c r="G792" i="1" s="1"/>
  <c r="H792" i="1"/>
  <c r="A792" i="1"/>
  <c r="U793" i="1"/>
  <c r="I792" i="1"/>
  <c r="H793" i="1" l="1"/>
  <c r="U794" i="1"/>
  <c r="A793" i="1"/>
  <c r="B793" i="1"/>
  <c r="E793" i="1"/>
  <c r="V793" i="1"/>
  <c r="G793" i="1" s="1"/>
  <c r="I793" i="1"/>
  <c r="F793" i="1"/>
  <c r="F794" i="1" l="1"/>
  <c r="I794" i="1"/>
  <c r="H794" i="1"/>
  <c r="V794" i="1"/>
  <c r="G794" i="1" s="1"/>
  <c r="A794" i="1"/>
  <c r="E794" i="1"/>
  <c r="B794" i="1"/>
  <c r="U795" i="1"/>
  <c r="V795" i="1" l="1"/>
  <c r="G795" i="1" s="1"/>
  <c r="U796" i="1"/>
  <c r="A795" i="1"/>
  <c r="F795" i="1"/>
  <c r="B795" i="1"/>
  <c r="E795" i="1"/>
  <c r="I795" i="1"/>
  <c r="H795" i="1"/>
  <c r="B796" i="1" l="1"/>
  <c r="A796" i="1"/>
  <c r="E796" i="1"/>
  <c r="I796" i="1"/>
  <c r="V796" i="1"/>
  <c r="G796" i="1" s="1"/>
  <c r="U797" i="1"/>
  <c r="H796" i="1"/>
  <c r="F796" i="1"/>
  <c r="E797" i="1" l="1"/>
  <c r="U798" i="1"/>
  <c r="H797" i="1"/>
  <c r="I797" i="1"/>
  <c r="V797" i="1"/>
  <c r="G797" i="1" s="1"/>
  <c r="F797" i="1"/>
  <c r="A797" i="1"/>
  <c r="B797" i="1"/>
  <c r="E798" i="1" l="1"/>
  <c r="F798" i="1"/>
  <c r="A798" i="1"/>
  <c r="U799" i="1"/>
  <c r="H798" i="1"/>
  <c r="I798" i="1"/>
  <c r="V798" i="1"/>
  <c r="G798" i="1" s="1"/>
  <c r="B798" i="1"/>
  <c r="F799" i="1" l="1"/>
  <c r="V799" i="1"/>
  <c r="G799" i="1" s="1"/>
  <c r="H799" i="1"/>
  <c r="I799" i="1"/>
  <c r="E799" i="1"/>
  <c r="A799" i="1"/>
  <c r="B799" i="1"/>
  <c r="U800" i="1"/>
  <c r="F800" i="1" l="1"/>
  <c r="A800" i="1"/>
  <c r="I800" i="1"/>
  <c r="V800" i="1"/>
  <c r="G800" i="1" s="1"/>
  <c r="U801" i="1"/>
  <c r="H800" i="1"/>
  <c r="B800" i="1"/>
  <c r="E800" i="1"/>
  <c r="A801" i="1" l="1"/>
  <c r="F801" i="1"/>
  <c r="H801" i="1"/>
  <c r="E801" i="1"/>
  <c r="V801" i="1"/>
  <c r="G801" i="1" s="1"/>
  <c r="I801" i="1"/>
  <c r="B801" i="1"/>
  <c r="U802" i="1"/>
  <c r="V802" i="1" l="1"/>
  <c r="G802" i="1" s="1"/>
  <c r="H802" i="1"/>
  <c r="F802" i="1"/>
  <c r="I802" i="1"/>
  <c r="E802" i="1"/>
  <c r="U803" i="1"/>
  <c r="B802" i="1"/>
  <c r="A802" i="1"/>
  <c r="V803" i="1" l="1"/>
  <c r="G803" i="1" s="1"/>
  <c r="A803" i="1"/>
  <c r="F803" i="1"/>
  <c r="U804" i="1"/>
  <c r="B803" i="1"/>
  <c r="E803" i="1"/>
  <c r="H803" i="1"/>
  <c r="I803" i="1"/>
  <c r="I804" i="1" l="1"/>
  <c r="B804" i="1"/>
  <c r="E804" i="1"/>
  <c r="A804" i="1"/>
  <c r="U805" i="1"/>
  <c r="H804" i="1"/>
  <c r="V804" i="1"/>
  <c r="G804" i="1" s="1"/>
  <c r="F804" i="1"/>
  <c r="U806" i="1" l="1"/>
  <c r="F805" i="1"/>
  <c r="H805" i="1"/>
  <c r="I805" i="1"/>
  <c r="A805" i="1"/>
  <c r="B805" i="1"/>
  <c r="V805" i="1"/>
  <c r="G805" i="1" s="1"/>
  <c r="E805" i="1"/>
  <c r="U807" i="1" l="1"/>
  <c r="A806" i="1"/>
  <c r="F806" i="1"/>
  <c r="E806" i="1"/>
  <c r="H806" i="1"/>
  <c r="V806" i="1"/>
  <c r="G806" i="1" s="1"/>
  <c r="B806" i="1"/>
  <c r="I806" i="1"/>
  <c r="U808" i="1" l="1"/>
  <c r="H807" i="1"/>
  <c r="F807" i="1"/>
  <c r="A807" i="1"/>
  <c r="B807" i="1"/>
  <c r="E807" i="1"/>
  <c r="I807" i="1"/>
  <c r="V807" i="1"/>
  <c r="G807" i="1" s="1"/>
  <c r="F808" i="1" l="1"/>
  <c r="V808" i="1"/>
  <c r="G808" i="1" s="1"/>
  <c r="I808" i="1"/>
  <c r="A808" i="1"/>
  <c r="U809" i="1"/>
  <c r="H808" i="1"/>
  <c r="B808" i="1"/>
  <c r="E808" i="1"/>
  <c r="F809" i="1" l="1"/>
  <c r="H809" i="1"/>
  <c r="A809" i="1"/>
  <c r="B809" i="1"/>
  <c r="V809" i="1"/>
  <c r="G809" i="1" s="1"/>
  <c r="I809" i="1"/>
  <c r="U810" i="1"/>
  <c r="E809" i="1"/>
  <c r="F810" i="1" l="1"/>
  <c r="I810" i="1"/>
  <c r="H810" i="1"/>
  <c r="V810" i="1"/>
  <c r="G810" i="1" s="1"/>
  <c r="U811" i="1"/>
  <c r="A810" i="1"/>
  <c r="E810" i="1"/>
  <c r="B810" i="1"/>
  <c r="U812" i="1" l="1"/>
  <c r="F811" i="1"/>
  <c r="V811" i="1"/>
  <c r="G811" i="1" s="1"/>
  <c r="A811" i="1"/>
  <c r="B811" i="1"/>
  <c r="H811" i="1"/>
  <c r="I811" i="1"/>
  <c r="E811" i="1"/>
  <c r="I812" i="1" l="1"/>
  <c r="A812" i="1"/>
  <c r="B812" i="1"/>
  <c r="U813" i="1"/>
  <c r="F812" i="1"/>
  <c r="E812" i="1"/>
  <c r="H812" i="1"/>
  <c r="V812" i="1"/>
  <c r="G812" i="1" s="1"/>
  <c r="U814" i="1" l="1"/>
  <c r="F813" i="1"/>
  <c r="H813" i="1"/>
  <c r="I813" i="1"/>
  <c r="V813" i="1"/>
  <c r="G813" i="1" s="1"/>
  <c r="A813" i="1"/>
  <c r="E813" i="1"/>
  <c r="B813" i="1"/>
  <c r="F814" i="1" l="1"/>
  <c r="E814" i="1"/>
  <c r="U815" i="1"/>
  <c r="B814" i="1"/>
  <c r="A814" i="1"/>
  <c r="V814" i="1"/>
  <c r="G814" i="1" s="1"/>
  <c r="H814" i="1"/>
  <c r="I814" i="1"/>
  <c r="F815" i="1" l="1"/>
  <c r="I815" i="1"/>
  <c r="U816" i="1"/>
  <c r="V815" i="1"/>
  <c r="G815" i="1" s="1"/>
  <c r="H815" i="1"/>
  <c r="B815" i="1"/>
  <c r="E815" i="1"/>
  <c r="A815" i="1"/>
  <c r="F816" i="1" l="1"/>
  <c r="I816" i="1"/>
  <c r="A816" i="1"/>
  <c r="V816" i="1"/>
  <c r="G816" i="1" s="1"/>
  <c r="E816" i="1"/>
  <c r="U817" i="1"/>
  <c r="B816" i="1"/>
  <c r="H816" i="1"/>
  <c r="F817" i="1" l="1"/>
  <c r="A817" i="1"/>
  <c r="U818" i="1"/>
  <c r="I817" i="1"/>
  <c r="H817" i="1"/>
  <c r="B817" i="1"/>
  <c r="V817" i="1"/>
  <c r="G817" i="1" s="1"/>
  <c r="E817" i="1"/>
  <c r="F818" i="1" l="1"/>
  <c r="I818" i="1"/>
  <c r="V818" i="1"/>
  <c r="G818" i="1" s="1"/>
  <c r="E818" i="1"/>
  <c r="H818" i="1"/>
  <c r="U819" i="1"/>
  <c r="A818" i="1"/>
  <c r="B818" i="1"/>
  <c r="F819" i="1" l="1"/>
  <c r="V819" i="1"/>
  <c r="G819" i="1" s="1"/>
  <c r="U820" i="1"/>
  <c r="A819" i="1"/>
  <c r="B819" i="1"/>
  <c r="E819" i="1"/>
  <c r="H819" i="1"/>
  <c r="I819" i="1"/>
  <c r="A820" i="1" l="1"/>
  <c r="V820" i="1"/>
  <c r="G820" i="1" s="1"/>
  <c r="F820" i="1"/>
  <c r="I820" i="1"/>
  <c r="H820" i="1"/>
  <c r="B820" i="1"/>
  <c r="U821" i="1"/>
  <c r="E820" i="1"/>
  <c r="U822" i="1" l="1"/>
  <c r="I821" i="1"/>
  <c r="F821" i="1"/>
  <c r="H821" i="1"/>
  <c r="A821" i="1"/>
  <c r="E821" i="1"/>
  <c r="V821" i="1"/>
  <c r="G821" i="1" s="1"/>
  <c r="B821" i="1"/>
  <c r="F822" i="1" l="1"/>
  <c r="A822" i="1"/>
  <c r="B822" i="1"/>
  <c r="V822" i="1"/>
  <c r="G822" i="1" s="1"/>
  <c r="H822" i="1"/>
  <c r="U823" i="1"/>
  <c r="I822" i="1"/>
  <c r="E822" i="1"/>
  <c r="F823" i="1" l="1"/>
  <c r="A823" i="1"/>
  <c r="H823" i="1"/>
  <c r="I823" i="1"/>
  <c r="B823" i="1"/>
  <c r="U824" i="1"/>
  <c r="V823" i="1"/>
  <c r="G823" i="1" s="1"/>
  <c r="E823" i="1"/>
  <c r="F824" i="1" l="1"/>
  <c r="A824" i="1"/>
  <c r="I824" i="1"/>
  <c r="V824" i="1"/>
  <c r="G824" i="1" s="1"/>
  <c r="U825" i="1"/>
  <c r="H824" i="1"/>
  <c r="E824" i="1"/>
  <c r="B824" i="1"/>
  <c r="H825" i="1" l="1"/>
  <c r="F825" i="1"/>
  <c r="U826" i="1"/>
  <c r="A825" i="1"/>
  <c r="V825" i="1"/>
  <c r="G825" i="1" s="1"/>
  <c r="I825" i="1"/>
  <c r="B825" i="1"/>
  <c r="E825" i="1"/>
  <c r="H826" i="1" l="1"/>
  <c r="I826" i="1"/>
  <c r="V826" i="1"/>
  <c r="G826" i="1" s="1"/>
  <c r="U827" i="1"/>
  <c r="B826" i="1"/>
  <c r="F826" i="1"/>
  <c r="A826" i="1"/>
  <c r="E826" i="1"/>
  <c r="U828" i="1" l="1"/>
  <c r="V827" i="1"/>
  <c r="G827" i="1" s="1"/>
  <c r="A827" i="1"/>
  <c r="F827" i="1"/>
  <c r="H827" i="1"/>
  <c r="I827" i="1"/>
  <c r="B827" i="1"/>
  <c r="E827" i="1"/>
  <c r="F828" i="1" l="1"/>
  <c r="I828" i="1"/>
  <c r="V828" i="1"/>
  <c r="G828" i="1" s="1"/>
  <c r="U829" i="1"/>
  <c r="H828" i="1"/>
  <c r="A828" i="1"/>
  <c r="E828" i="1"/>
  <c r="B828" i="1"/>
  <c r="U830" i="1" l="1"/>
  <c r="F829" i="1"/>
  <c r="H829" i="1"/>
  <c r="I829" i="1"/>
  <c r="B829" i="1"/>
  <c r="V829" i="1"/>
  <c r="G829" i="1" s="1"/>
  <c r="E829" i="1"/>
  <c r="A829" i="1"/>
  <c r="F830" i="1" l="1"/>
  <c r="A830" i="1"/>
  <c r="B830" i="1"/>
  <c r="U831" i="1"/>
  <c r="H830" i="1"/>
  <c r="I830" i="1"/>
  <c r="V830" i="1"/>
  <c r="G830" i="1" s="1"/>
  <c r="E830" i="1"/>
  <c r="V831" i="1" l="1"/>
  <c r="G831" i="1" s="1"/>
  <c r="I831" i="1"/>
  <c r="F831" i="1"/>
  <c r="H831" i="1"/>
  <c r="B831" i="1"/>
  <c r="E831" i="1"/>
  <c r="U832" i="1"/>
  <c r="A831" i="1"/>
  <c r="F832" i="1" l="1"/>
  <c r="I832" i="1"/>
  <c r="V832" i="1"/>
  <c r="G832" i="1" s="1"/>
  <c r="A832" i="1"/>
  <c r="U833" i="1"/>
  <c r="H832" i="1"/>
  <c r="B832" i="1"/>
  <c r="E832" i="1"/>
  <c r="A833" i="1" l="1"/>
  <c r="H833" i="1"/>
  <c r="E833" i="1"/>
  <c r="V833" i="1"/>
  <c r="G833" i="1" s="1"/>
  <c r="I833" i="1"/>
  <c r="F833" i="1"/>
  <c r="B833" i="1"/>
  <c r="U834" i="1"/>
  <c r="V834" i="1" l="1"/>
  <c r="G834" i="1" s="1"/>
  <c r="U835" i="1"/>
  <c r="F834" i="1"/>
  <c r="B834" i="1"/>
  <c r="H834" i="1"/>
  <c r="E834" i="1"/>
  <c r="A834" i="1"/>
  <c r="I834" i="1"/>
  <c r="U836" i="1" l="1"/>
  <c r="V835" i="1"/>
  <c r="G835" i="1" s="1"/>
  <c r="F835" i="1"/>
  <c r="B835" i="1"/>
  <c r="E835" i="1"/>
  <c r="H835" i="1"/>
  <c r="I835" i="1"/>
  <c r="A835" i="1"/>
  <c r="A836" i="1" l="1"/>
  <c r="E836" i="1"/>
  <c r="F836" i="1"/>
  <c r="V836" i="1"/>
  <c r="G836" i="1" s="1"/>
  <c r="B836" i="1"/>
  <c r="U837" i="1"/>
  <c r="H836" i="1"/>
  <c r="I836" i="1"/>
  <c r="U838" i="1" l="1"/>
  <c r="F837" i="1"/>
  <c r="I837" i="1"/>
  <c r="H837" i="1"/>
  <c r="A837" i="1"/>
  <c r="B837" i="1"/>
  <c r="E837" i="1"/>
  <c r="V837" i="1"/>
  <c r="G837" i="1" s="1"/>
  <c r="A838" i="1" l="1"/>
  <c r="E838" i="1"/>
  <c r="F838" i="1"/>
  <c r="B838" i="1"/>
  <c r="H838" i="1"/>
  <c r="I838" i="1"/>
  <c r="V838" i="1"/>
  <c r="G838" i="1" s="1"/>
  <c r="U839" i="1"/>
  <c r="F839" i="1" l="1"/>
  <c r="U840" i="1"/>
  <c r="V839" i="1"/>
  <c r="G839" i="1" s="1"/>
  <c r="I839" i="1"/>
  <c r="A839" i="1"/>
  <c r="B839" i="1"/>
  <c r="E839" i="1"/>
  <c r="H839" i="1"/>
  <c r="F840" i="1" l="1"/>
  <c r="I840" i="1"/>
  <c r="V840" i="1"/>
  <c r="G840" i="1" s="1"/>
  <c r="A840" i="1"/>
  <c r="H840" i="1"/>
  <c r="B840" i="1"/>
  <c r="U841" i="1"/>
  <c r="E840" i="1"/>
  <c r="E841" i="1" l="1"/>
  <c r="U842" i="1"/>
  <c r="H841" i="1"/>
  <c r="A841" i="1"/>
  <c r="F841" i="1"/>
  <c r="V841" i="1"/>
  <c r="G841" i="1" s="1"/>
  <c r="I841" i="1"/>
  <c r="B841" i="1"/>
  <c r="H842" i="1" l="1"/>
  <c r="I842" i="1"/>
  <c r="E842" i="1"/>
  <c r="F842" i="1"/>
  <c r="U843" i="1"/>
  <c r="V842" i="1"/>
  <c r="G842" i="1" s="1"/>
  <c r="A842" i="1"/>
  <c r="B842" i="1"/>
  <c r="A843" i="1" l="1"/>
  <c r="V843" i="1"/>
  <c r="G843" i="1" s="1"/>
  <c r="F843" i="1"/>
  <c r="U844" i="1"/>
  <c r="B843" i="1"/>
  <c r="H843" i="1"/>
  <c r="I843" i="1"/>
  <c r="E843" i="1"/>
  <c r="F844" i="1" l="1"/>
  <c r="B844" i="1"/>
  <c r="E844" i="1"/>
  <c r="V844" i="1"/>
  <c r="G844" i="1" s="1"/>
  <c r="U845" i="1"/>
  <c r="H844" i="1"/>
  <c r="I844" i="1"/>
  <c r="A844" i="1"/>
  <c r="U846" i="1" l="1"/>
  <c r="F845" i="1"/>
  <c r="I845" i="1"/>
  <c r="H845" i="1"/>
  <c r="A845" i="1"/>
  <c r="E845" i="1"/>
  <c r="V845" i="1"/>
  <c r="G845" i="1" s="1"/>
  <c r="B845" i="1"/>
  <c r="E846" i="1" l="1"/>
  <c r="A846" i="1"/>
  <c r="B846" i="1"/>
  <c r="F846" i="1"/>
  <c r="H846" i="1"/>
  <c r="I846" i="1"/>
  <c r="V846" i="1"/>
  <c r="G846" i="1" s="1"/>
  <c r="U847" i="1"/>
  <c r="F847" i="1" l="1"/>
  <c r="A847" i="1"/>
  <c r="V847" i="1"/>
  <c r="G847" i="1" s="1"/>
  <c r="U848" i="1"/>
  <c r="H847" i="1"/>
  <c r="I847" i="1"/>
  <c r="B847" i="1"/>
  <c r="E847" i="1"/>
  <c r="F848" i="1" l="1"/>
  <c r="I848" i="1"/>
  <c r="A848" i="1"/>
  <c r="V848" i="1"/>
  <c r="G848" i="1" s="1"/>
  <c r="U849" i="1"/>
  <c r="H848" i="1"/>
  <c r="B848" i="1"/>
  <c r="E848" i="1"/>
  <c r="U850" i="1" l="1"/>
  <c r="B849" i="1"/>
  <c r="A849" i="1"/>
  <c r="E849" i="1"/>
  <c r="F849" i="1"/>
  <c r="V849" i="1"/>
  <c r="G849" i="1" s="1"/>
  <c r="I849" i="1"/>
  <c r="H849" i="1"/>
  <c r="F850" i="1" l="1"/>
  <c r="V850" i="1"/>
  <c r="G850" i="1" s="1"/>
  <c r="H850" i="1"/>
  <c r="I850" i="1"/>
  <c r="B850" i="1"/>
  <c r="E850" i="1"/>
  <c r="A850" i="1"/>
  <c r="U851" i="1"/>
  <c r="V851" i="1" l="1"/>
  <c r="G851" i="1" s="1"/>
  <c r="U852" i="1"/>
  <c r="F851" i="1"/>
  <c r="E851" i="1"/>
  <c r="H851" i="1"/>
  <c r="I851" i="1"/>
  <c r="A851" i="1"/>
  <c r="B851" i="1"/>
  <c r="V852" i="1" l="1"/>
  <c r="G852" i="1" s="1"/>
  <c r="I852" i="1"/>
  <c r="F852" i="1"/>
  <c r="E852" i="1"/>
  <c r="H852" i="1"/>
  <c r="U853" i="1"/>
  <c r="B852" i="1"/>
  <c r="A852" i="1"/>
  <c r="V853" i="1" l="1"/>
  <c r="G853" i="1" s="1"/>
  <c r="F853" i="1"/>
  <c r="H853" i="1"/>
  <c r="U854" i="1"/>
  <c r="B853" i="1"/>
  <c r="E853" i="1"/>
  <c r="A853" i="1"/>
  <c r="I853" i="1"/>
  <c r="B854" i="1" l="1"/>
  <c r="E854" i="1"/>
  <c r="V854" i="1"/>
  <c r="G854" i="1" s="1"/>
  <c r="F854" i="1"/>
  <c r="A854" i="1"/>
  <c r="H854" i="1"/>
  <c r="I854" i="1"/>
  <c r="U855" i="1"/>
  <c r="U856" i="1" l="1"/>
  <c r="F855" i="1"/>
  <c r="A855" i="1"/>
  <c r="E855" i="1"/>
  <c r="B855" i="1"/>
  <c r="V855" i="1"/>
  <c r="G855" i="1" s="1"/>
  <c r="I855" i="1"/>
  <c r="H855" i="1"/>
  <c r="F856" i="1" l="1"/>
  <c r="V856" i="1"/>
  <c r="G856" i="1" s="1"/>
  <c r="H856" i="1"/>
  <c r="I856" i="1"/>
  <c r="U857" i="1"/>
  <c r="A856" i="1"/>
  <c r="B856" i="1"/>
  <c r="E856" i="1"/>
  <c r="V857" i="1" l="1"/>
  <c r="G857" i="1" s="1"/>
  <c r="A857" i="1"/>
  <c r="E857" i="1"/>
  <c r="B857" i="1"/>
  <c r="I857" i="1"/>
  <c r="F857" i="1"/>
  <c r="U858" i="1"/>
  <c r="H857" i="1"/>
  <c r="I858" i="1" l="1"/>
  <c r="F858" i="1"/>
  <c r="H858" i="1"/>
  <c r="E858" i="1"/>
  <c r="V858" i="1"/>
  <c r="G858" i="1" s="1"/>
  <c r="B858" i="1"/>
  <c r="A858" i="1"/>
  <c r="U859" i="1"/>
  <c r="I859" i="1" l="1"/>
  <c r="E859" i="1"/>
  <c r="F859" i="1"/>
  <c r="U860" i="1"/>
  <c r="B859" i="1"/>
  <c r="V859" i="1"/>
  <c r="G859" i="1" s="1"/>
  <c r="H859" i="1"/>
  <c r="A859" i="1"/>
  <c r="B860" i="1" l="1"/>
  <c r="A860" i="1"/>
  <c r="I860" i="1"/>
  <c r="V860" i="1"/>
  <c r="G860" i="1" s="1"/>
  <c r="E860" i="1"/>
  <c r="H860" i="1"/>
  <c r="U861" i="1"/>
  <c r="F860" i="1"/>
  <c r="U862" i="1" l="1"/>
  <c r="B861" i="1"/>
  <c r="E861" i="1"/>
  <c r="A861" i="1"/>
  <c r="I861" i="1"/>
  <c r="H861" i="1"/>
  <c r="F861" i="1"/>
  <c r="V861" i="1"/>
  <c r="G861" i="1" s="1"/>
  <c r="F862" i="1" l="1"/>
  <c r="H862" i="1"/>
  <c r="V862" i="1"/>
  <c r="G862" i="1" s="1"/>
  <c r="I862" i="1"/>
  <c r="A862" i="1"/>
  <c r="U863" i="1"/>
  <c r="B862" i="1"/>
  <c r="E862" i="1"/>
  <c r="H863" i="1" l="1"/>
  <c r="I863" i="1"/>
  <c r="V863" i="1"/>
  <c r="G863" i="1" s="1"/>
  <c r="A863" i="1"/>
  <c r="B863" i="1"/>
  <c r="E863" i="1"/>
  <c r="F863" i="1"/>
  <c r="U864" i="1"/>
  <c r="E864" i="1" l="1"/>
  <c r="A864" i="1"/>
  <c r="F864" i="1"/>
  <c r="B864" i="1"/>
  <c r="U865" i="1"/>
  <c r="I864" i="1"/>
  <c r="V864" i="1"/>
  <c r="G864" i="1" s="1"/>
  <c r="H864" i="1"/>
  <c r="V865" i="1" l="1"/>
  <c r="G865" i="1" s="1"/>
  <c r="E865" i="1"/>
  <c r="U866" i="1"/>
  <c r="F865" i="1"/>
  <c r="I865" i="1"/>
  <c r="H865" i="1"/>
  <c r="B865" i="1"/>
  <c r="A865" i="1"/>
  <c r="A866" i="1" l="1"/>
  <c r="H866" i="1"/>
  <c r="I866" i="1"/>
  <c r="F866" i="1"/>
  <c r="V866" i="1"/>
  <c r="G866" i="1" s="1"/>
  <c r="E866" i="1"/>
  <c r="U867" i="1"/>
  <c r="B866" i="1"/>
  <c r="F867" i="1" l="1"/>
  <c r="U868" i="1"/>
  <c r="A867" i="1"/>
  <c r="E867" i="1"/>
  <c r="V867" i="1"/>
  <c r="G867" i="1" s="1"/>
  <c r="B867" i="1"/>
  <c r="H867" i="1"/>
  <c r="I867" i="1"/>
  <c r="H868" i="1" l="1"/>
  <c r="I868" i="1"/>
  <c r="E868" i="1"/>
  <c r="V868" i="1"/>
  <c r="G868" i="1" s="1"/>
  <c r="U869" i="1"/>
  <c r="B868" i="1"/>
  <c r="F868" i="1"/>
  <c r="A868" i="1"/>
  <c r="H869" i="1" l="1"/>
  <c r="I869" i="1"/>
  <c r="U870" i="1"/>
  <c r="V869" i="1"/>
  <c r="G869" i="1" s="1"/>
  <c r="A869" i="1"/>
  <c r="B869" i="1"/>
  <c r="F869" i="1"/>
  <c r="E869" i="1"/>
  <c r="V870" i="1" l="1"/>
  <c r="G870" i="1" s="1"/>
  <c r="E870" i="1"/>
  <c r="B870" i="1"/>
  <c r="A870" i="1"/>
  <c r="H870" i="1"/>
  <c r="I870" i="1"/>
  <c r="F870" i="1"/>
  <c r="U871" i="1"/>
  <c r="F871" i="1" l="1"/>
  <c r="A871" i="1"/>
  <c r="I871" i="1"/>
  <c r="U872" i="1"/>
  <c r="V871" i="1"/>
  <c r="G871" i="1" s="1"/>
  <c r="H871" i="1"/>
  <c r="B871" i="1"/>
  <c r="E871" i="1"/>
  <c r="F872" i="1" l="1"/>
  <c r="H872" i="1"/>
  <c r="I872" i="1"/>
  <c r="V872" i="1"/>
  <c r="G872" i="1" s="1"/>
  <c r="E872" i="1"/>
  <c r="B872" i="1"/>
  <c r="U873" i="1"/>
  <c r="A872" i="1"/>
  <c r="B873" i="1" l="1"/>
  <c r="E873" i="1"/>
  <c r="V873" i="1"/>
  <c r="G873" i="1" s="1"/>
  <c r="F873" i="1"/>
  <c r="H873" i="1"/>
  <c r="I873" i="1"/>
  <c r="U874" i="1"/>
  <c r="A873" i="1"/>
  <c r="H874" i="1" l="1"/>
  <c r="B874" i="1"/>
  <c r="U875" i="1"/>
  <c r="I874" i="1"/>
  <c r="A874" i="1"/>
  <c r="F874" i="1"/>
  <c r="V874" i="1"/>
  <c r="G874" i="1" s="1"/>
  <c r="E874" i="1"/>
  <c r="F875" i="1" l="1"/>
  <c r="V875" i="1"/>
  <c r="G875" i="1" s="1"/>
  <c r="U876" i="1"/>
  <c r="I875" i="1"/>
  <c r="B875" i="1"/>
  <c r="A875" i="1"/>
  <c r="E875" i="1"/>
  <c r="H875" i="1"/>
  <c r="B876" i="1" l="1"/>
  <c r="I876" i="1"/>
  <c r="V876" i="1"/>
  <c r="G876" i="1" s="1"/>
  <c r="A876" i="1"/>
  <c r="E876" i="1"/>
  <c r="F876" i="1"/>
  <c r="H876" i="1"/>
  <c r="U877" i="1"/>
  <c r="B877" i="1" l="1"/>
  <c r="E877" i="1"/>
  <c r="F877" i="1"/>
  <c r="I877" i="1"/>
  <c r="V877" i="1"/>
  <c r="G877" i="1" s="1"/>
  <c r="U878" i="1"/>
  <c r="H877" i="1"/>
  <c r="A877" i="1"/>
  <c r="H878" i="1" l="1"/>
  <c r="E878" i="1"/>
  <c r="F878" i="1"/>
  <c r="I878" i="1"/>
  <c r="V878" i="1"/>
  <c r="G878" i="1" s="1"/>
  <c r="A878" i="1"/>
  <c r="U879" i="1"/>
  <c r="B878" i="1"/>
  <c r="H879" i="1" l="1"/>
  <c r="I879" i="1"/>
  <c r="B879" i="1"/>
  <c r="F879" i="1"/>
  <c r="A879" i="1"/>
  <c r="V879" i="1"/>
  <c r="G879" i="1" s="1"/>
  <c r="E879" i="1"/>
  <c r="U880" i="1"/>
  <c r="A880" i="1" l="1"/>
  <c r="B880" i="1"/>
  <c r="F880" i="1"/>
  <c r="H880" i="1"/>
  <c r="I880" i="1"/>
  <c r="E880" i="1"/>
  <c r="U881" i="1"/>
  <c r="V880" i="1"/>
  <c r="G880" i="1" s="1"/>
  <c r="E881" i="1" l="1"/>
  <c r="V881" i="1"/>
  <c r="G881" i="1" s="1"/>
  <c r="H881" i="1"/>
  <c r="A881" i="1"/>
  <c r="F881" i="1"/>
  <c r="I881" i="1"/>
  <c r="U882" i="1"/>
  <c r="B881" i="1"/>
  <c r="V882" i="1" l="1"/>
  <c r="G882" i="1" s="1"/>
  <c r="A882" i="1"/>
  <c r="I882" i="1"/>
  <c r="H882" i="1"/>
  <c r="B882" i="1"/>
  <c r="F882" i="1"/>
  <c r="E882" i="1"/>
  <c r="U883" i="1"/>
  <c r="E883" i="1" l="1"/>
  <c r="A883" i="1"/>
  <c r="V883" i="1"/>
  <c r="G883" i="1" s="1"/>
  <c r="F883" i="1"/>
  <c r="H883" i="1"/>
  <c r="I883" i="1"/>
  <c r="B883" i="1"/>
  <c r="U884" i="1"/>
  <c r="A884" i="1" l="1"/>
  <c r="E884" i="1"/>
  <c r="B884" i="1"/>
  <c r="H884" i="1"/>
  <c r="U885" i="1"/>
  <c r="I884" i="1"/>
  <c r="V884" i="1"/>
  <c r="G884" i="1" s="1"/>
  <c r="F884" i="1"/>
  <c r="F885" i="1" l="1"/>
  <c r="H885" i="1"/>
  <c r="I885" i="1"/>
  <c r="V885" i="1"/>
  <c r="G885" i="1" s="1"/>
  <c r="B885" i="1"/>
  <c r="U886" i="1"/>
  <c r="E885" i="1"/>
  <c r="A885" i="1"/>
  <c r="B886" i="1" l="1"/>
  <c r="A886" i="1"/>
  <c r="E886" i="1"/>
  <c r="F886" i="1"/>
  <c r="H886" i="1"/>
  <c r="I886" i="1"/>
  <c r="V886" i="1"/>
  <c r="G886" i="1" s="1"/>
  <c r="U887" i="1"/>
  <c r="A887" i="1" l="1"/>
  <c r="I887" i="1"/>
  <c r="V887" i="1"/>
  <c r="G887" i="1" s="1"/>
  <c r="U888" i="1"/>
  <c r="H887" i="1"/>
  <c r="F887" i="1"/>
  <c r="B887" i="1"/>
  <c r="E887" i="1"/>
  <c r="V888" i="1" l="1"/>
  <c r="G888" i="1" s="1"/>
  <c r="E888" i="1"/>
  <c r="H888" i="1"/>
  <c r="F888" i="1"/>
  <c r="A888" i="1"/>
  <c r="I888" i="1"/>
  <c r="U889" i="1"/>
  <c r="B888" i="1"/>
  <c r="I889" i="1" l="1"/>
  <c r="E889" i="1"/>
  <c r="B889" i="1"/>
  <c r="V889" i="1"/>
  <c r="G889" i="1" s="1"/>
  <c r="U890" i="1"/>
  <c r="A889" i="1"/>
  <c r="F889" i="1"/>
  <c r="H889" i="1"/>
  <c r="E890" i="1" l="1"/>
  <c r="A890" i="1"/>
  <c r="B890" i="1"/>
  <c r="F890" i="1"/>
  <c r="H890" i="1"/>
  <c r="I890" i="1"/>
  <c r="V890" i="1"/>
  <c r="G890" i="1" s="1"/>
  <c r="U891" i="1"/>
  <c r="F891" i="1" l="1"/>
  <c r="H891" i="1"/>
  <c r="I891" i="1"/>
  <c r="A891" i="1"/>
  <c r="E891" i="1"/>
  <c r="V891" i="1"/>
  <c r="G891" i="1" s="1"/>
  <c r="B891" i="1"/>
  <c r="U892" i="1"/>
  <c r="I892" i="1" l="1"/>
  <c r="V892" i="1"/>
  <c r="G892" i="1" s="1"/>
  <c r="A892" i="1"/>
  <c r="B892" i="1"/>
  <c r="U893" i="1"/>
  <c r="F892" i="1"/>
  <c r="E892" i="1"/>
  <c r="H892" i="1"/>
  <c r="H893" i="1" l="1"/>
  <c r="F893" i="1"/>
  <c r="B893" i="1"/>
  <c r="E893" i="1"/>
  <c r="A893" i="1"/>
  <c r="I893" i="1"/>
  <c r="V893" i="1"/>
  <c r="G893" i="1" s="1"/>
  <c r="U894" i="1"/>
  <c r="F894" i="1" l="1"/>
  <c r="E894" i="1"/>
  <c r="V894" i="1"/>
  <c r="G894" i="1" s="1"/>
  <c r="U895" i="1"/>
  <c r="A894" i="1"/>
  <c r="I894" i="1"/>
  <c r="B894" i="1"/>
  <c r="H894" i="1"/>
  <c r="A895" i="1" l="1"/>
  <c r="I895" i="1"/>
  <c r="B895" i="1"/>
  <c r="E895" i="1"/>
  <c r="F895" i="1"/>
  <c r="H895" i="1"/>
  <c r="V895" i="1"/>
  <c r="G895" i="1" s="1"/>
  <c r="U896" i="1"/>
  <c r="F896" i="1" l="1"/>
  <c r="A896" i="1"/>
  <c r="B896" i="1"/>
  <c r="U897" i="1"/>
  <c r="I896" i="1"/>
  <c r="V896" i="1"/>
  <c r="G896" i="1" s="1"/>
  <c r="H896" i="1"/>
  <c r="E896" i="1"/>
  <c r="E897" i="1" l="1"/>
  <c r="F897" i="1"/>
  <c r="H897" i="1"/>
  <c r="U898" i="1"/>
  <c r="A897" i="1"/>
  <c r="B897" i="1"/>
  <c r="V897" i="1"/>
  <c r="G897" i="1" s="1"/>
  <c r="I897" i="1"/>
  <c r="F898" i="1" l="1"/>
  <c r="U899" i="1"/>
  <c r="V898" i="1"/>
  <c r="G898" i="1" s="1"/>
  <c r="I898" i="1"/>
  <c r="A898" i="1"/>
  <c r="B898" i="1"/>
  <c r="H898" i="1"/>
  <c r="E898" i="1"/>
  <c r="B899" i="1" l="1"/>
  <c r="I899" i="1"/>
  <c r="A899" i="1"/>
  <c r="F899" i="1"/>
  <c r="U900" i="1"/>
  <c r="H899" i="1"/>
  <c r="E899" i="1"/>
  <c r="V899" i="1"/>
  <c r="G899" i="1" s="1"/>
  <c r="B900" i="1" l="1"/>
  <c r="U901" i="1"/>
  <c r="V900" i="1"/>
  <c r="G900" i="1" s="1"/>
  <c r="F900" i="1"/>
  <c r="I900" i="1"/>
  <c r="E900" i="1"/>
  <c r="H900" i="1"/>
  <c r="A900" i="1"/>
  <c r="F901" i="1" l="1"/>
  <c r="A901" i="1"/>
  <c r="E901" i="1"/>
  <c r="B901" i="1"/>
  <c r="V901" i="1"/>
  <c r="G901" i="1" s="1"/>
  <c r="H901" i="1"/>
  <c r="U902" i="1"/>
  <c r="I901" i="1"/>
  <c r="F902" i="1" l="1"/>
  <c r="I902" i="1"/>
  <c r="V902" i="1"/>
  <c r="G902" i="1" s="1"/>
  <c r="E902" i="1"/>
  <c r="A902" i="1"/>
  <c r="B902" i="1"/>
  <c r="U903" i="1"/>
  <c r="H902" i="1"/>
  <c r="V903" i="1" l="1"/>
  <c r="G903" i="1" s="1"/>
  <c r="I903" i="1"/>
  <c r="A903" i="1"/>
  <c r="B903" i="1"/>
  <c r="E903" i="1"/>
  <c r="H903" i="1"/>
  <c r="F903" i="1"/>
  <c r="U904" i="1"/>
  <c r="E904" i="1" l="1"/>
  <c r="F904" i="1"/>
  <c r="A904" i="1"/>
  <c r="B904" i="1"/>
  <c r="H904" i="1"/>
  <c r="U905" i="1"/>
  <c r="I904" i="1"/>
  <c r="V904" i="1"/>
  <c r="G904" i="1" s="1"/>
  <c r="I905" i="1" l="1"/>
  <c r="A905" i="1"/>
  <c r="B905" i="1"/>
  <c r="U906" i="1"/>
  <c r="F905" i="1"/>
  <c r="E905" i="1"/>
  <c r="V905" i="1"/>
  <c r="G905" i="1" s="1"/>
  <c r="H905" i="1"/>
  <c r="E906" i="1" l="1"/>
  <c r="I906" i="1"/>
  <c r="F906" i="1"/>
  <c r="H906" i="1"/>
  <c r="A906" i="1"/>
  <c r="B906" i="1"/>
  <c r="U907" i="1"/>
  <c r="V906" i="1"/>
  <c r="G906" i="1" s="1"/>
  <c r="A907" i="1" l="1"/>
  <c r="B907" i="1"/>
  <c r="I907" i="1"/>
  <c r="V907" i="1"/>
  <c r="G907" i="1" s="1"/>
  <c r="H907" i="1"/>
  <c r="F907" i="1"/>
  <c r="E907" i="1"/>
  <c r="U908" i="1"/>
  <c r="F908" i="1" l="1"/>
  <c r="E908" i="1"/>
  <c r="A908" i="1"/>
  <c r="B908" i="1"/>
  <c r="U909" i="1"/>
  <c r="H908" i="1"/>
  <c r="I908" i="1"/>
  <c r="V908" i="1"/>
  <c r="G908" i="1" s="1"/>
  <c r="E909" i="1" l="1"/>
  <c r="H909" i="1"/>
  <c r="F909" i="1"/>
  <c r="I909" i="1"/>
  <c r="A909" i="1"/>
  <c r="B909" i="1"/>
  <c r="V909" i="1"/>
  <c r="G909" i="1" s="1"/>
  <c r="U910" i="1"/>
  <c r="I910" i="1" l="1"/>
  <c r="E910" i="1"/>
  <c r="F910" i="1"/>
  <c r="U911" i="1"/>
  <c r="H910" i="1"/>
  <c r="A910" i="1"/>
  <c r="B910" i="1"/>
  <c r="V910" i="1"/>
  <c r="G910" i="1" s="1"/>
  <c r="A911" i="1" l="1"/>
  <c r="I911" i="1"/>
  <c r="V911" i="1"/>
  <c r="G911" i="1" s="1"/>
  <c r="E911" i="1"/>
  <c r="U912" i="1"/>
  <c r="H911" i="1"/>
  <c r="F911" i="1"/>
  <c r="B911" i="1"/>
  <c r="V912" i="1" l="1"/>
  <c r="G912" i="1" s="1"/>
  <c r="A912" i="1"/>
  <c r="B912" i="1"/>
  <c r="U913" i="1"/>
  <c r="I912" i="1"/>
  <c r="F912" i="1"/>
  <c r="H912" i="1"/>
  <c r="E912" i="1"/>
  <c r="H913" i="1" l="1"/>
  <c r="I913" i="1"/>
  <c r="U914" i="1"/>
  <c r="V913" i="1"/>
  <c r="G913" i="1" s="1"/>
  <c r="A913" i="1"/>
  <c r="B913" i="1"/>
  <c r="E913" i="1"/>
  <c r="F913" i="1"/>
  <c r="H914" i="1" l="1"/>
  <c r="V914" i="1"/>
  <c r="G914" i="1" s="1"/>
  <c r="I914" i="1"/>
  <c r="B914" i="1"/>
  <c r="U915" i="1"/>
  <c r="E914" i="1"/>
  <c r="F914" i="1"/>
  <c r="A914" i="1"/>
  <c r="B915" i="1" l="1"/>
  <c r="H915" i="1"/>
  <c r="I915" i="1"/>
  <c r="E915" i="1"/>
  <c r="F915" i="1"/>
  <c r="U916" i="1"/>
  <c r="A915" i="1"/>
  <c r="V915" i="1"/>
  <c r="G915" i="1" s="1"/>
  <c r="B916" i="1" l="1"/>
  <c r="U917" i="1"/>
  <c r="V916" i="1"/>
  <c r="G916" i="1" s="1"/>
  <c r="F916" i="1"/>
  <c r="A916" i="1"/>
  <c r="E916" i="1"/>
  <c r="H916" i="1"/>
  <c r="I916" i="1"/>
  <c r="F917" i="1" l="1"/>
  <c r="A917" i="1"/>
  <c r="E917" i="1"/>
  <c r="V917" i="1"/>
  <c r="G917" i="1" s="1"/>
  <c r="I917" i="1"/>
  <c r="B917" i="1"/>
  <c r="H917" i="1"/>
  <c r="U918" i="1"/>
  <c r="F918" i="1" l="1"/>
  <c r="V918" i="1"/>
  <c r="G918" i="1" s="1"/>
  <c r="H918" i="1"/>
  <c r="I918" i="1"/>
  <c r="A918" i="1"/>
  <c r="B918" i="1"/>
  <c r="U919" i="1"/>
  <c r="E918" i="1"/>
  <c r="I919" i="1" l="1"/>
  <c r="V919" i="1"/>
  <c r="G919" i="1" s="1"/>
  <c r="A919" i="1"/>
  <c r="B919" i="1"/>
  <c r="E919" i="1"/>
  <c r="F919" i="1"/>
  <c r="U920" i="1"/>
  <c r="H919" i="1"/>
  <c r="E920" i="1" l="1"/>
  <c r="B920" i="1"/>
  <c r="A920" i="1"/>
  <c r="F920" i="1"/>
  <c r="I920" i="1"/>
  <c r="V920" i="1"/>
  <c r="G920" i="1" s="1"/>
  <c r="H920" i="1"/>
  <c r="U921" i="1"/>
  <c r="B921" i="1" l="1"/>
  <c r="I921" i="1"/>
  <c r="A921" i="1"/>
  <c r="U922" i="1"/>
  <c r="V921" i="1"/>
  <c r="G921" i="1" s="1"/>
  <c r="F921" i="1"/>
  <c r="E921" i="1"/>
  <c r="H921" i="1"/>
  <c r="E922" i="1" l="1"/>
  <c r="I922" i="1"/>
  <c r="F922" i="1"/>
  <c r="H922" i="1"/>
  <c r="A922" i="1"/>
  <c r="B922" i="1"/>
  <c r="U923" i="1"/>
  <c r="V922" i="1"/>
  <c r="G922" i="1" s="1"/>
  <c r="A923" i="1" l="1"/>
  <c r="B923" i="1"/>
  <c r="I923" i="1"/>
  <c r="V923" i="1"/>
  <c r="G923" i="1" s="1"/>
  <c r="E923" i="1"/>
  <c r="U924" i="1"/>
  <c r="F923" i="1"/>
  <c r="H923" i="1"/>
  <c r="E924" i="1" l="1"/>
  <c r="F924" i="1"/>
  <c r="A924" i="1"/>
  <c r="B924" i="1"/>
  <c r="H924" i="1"/>
  <c r="V924" i="1"/>
  <c r="G924" i="1" s="1"/>
  <c r="U925" i="1"/>
  <c r="I924" i="1"/>
  <c r="E925" i="1" l="1"/>
  <c r="H925" i="1"/>
  <c r="F925" i="1"/>
  <c r="I925" i="1"/>
  <c r="V925" i="1"/>
  <c r="G925" i="1" s="1"/>
  <c r="B925" i="1"/>
  <c r="U926" i="1"/>
  <c r="A925" i="1"/>
  <c r="V926" i="1" l="1"/>
  <c r="G926" i="1" s="1"/>
  <c r="E926" i="1"/>
  <c r="F926" i="1"/>
  <c r="U927" i="1"/>
  <c r="H926" i="1"/>
  <c r="B926" i="1"/>
  <c r="A926" i="1"/>
  <c r="I926" i="1"/>
  <c r="A927" i="1" l="1"/>
  <c r="I927" i="1"/>
  <c r="V927" i="1"/>
  <c r="G927" i="1" s="1"/>
  <c r="E927" i="1"/>
  <c r="F927" i="1"/>
  <c r="U928" i="1"/>
  <c r="H927" i="1"/>
  <c r="B927" i="1"/>
  <c r="F928" i="1" l="1"/>
  <c r="B928" i="1"/>
  <c r="U929" i="1"/>
  <c r="H928" i="1"/>
  <c r="E928" i="1"/>
  <c r="A928" i="1"/>
  <c r="I928" i="1"/>
  <c r="V928" i="1"/>
  <c r="G928" i="1" s="1"/>
  <c r="E929" i="1" l="1"/>
  <c r="I929" i="1"/>
  <c r="U930" i="1"/>
  <c r="H929" i="1"/>
  <c r="V929" i="1"/>
  <c r="G929" i="1" s="1"/>
  <c r="A929" i="1"/>
  <c r="B929" i="1"/>
  <c r="F929" i="1"/>
  <c r="H930" i="1" l="1"/>
  <c r="U931" i="1"/>
  <c r="V930" i="1"/>
  <c r="G930" i="1" s="1"/>
  <c r="I930" i="1"/>
  <c r="A930" i="1"/>
  <c r="F930" i="1"/>
  <c r="B930" i="1"/>
  <c r="E930" i="1"/>
  <c r="B931" i="1" l="1"/>
  <c r="I931" i="1"/>
  <c r="A931" i="1"/>
  <c r="U932" i="1"/>
  <c r="H931" i="1"/>
  <c r="V931" i="1"/>
  <c r="G931" i="1" s="1"/>
  <c r="E931" i="1"/>
  <c r="F931" i="1"/>
  <c r="B932" i="1" l="1"/>
  <c r="U933" i="1"/>
  <c r="V932" i="1"/>
  <c r="G932" i="1" s="1"/>
  <c r="F932" i="1"/>
  <c r="A932" i="1"/>
  <c r="I932" i="1"/>
  <c r="H932" i="1"/>
  <c r="E932" i="1"/>
  <c r="F933" i="1" l="1"/>
  <c r="E933" i="1"/>
  <c r="B933" i="1"/>
  <c r="V933" i="1"/>
  <c r="G933" i="1" s="1"/>
  <c r="H933" i="1"/>
  <c r="I933" i="1"/>
  <c r="A933" i="1"/>
  <c r="U934" i="1"/>
  <c r="F934" i="1" l="1"/>
  <c r="I934" i="1"/>
  <c r="V934" i="1"/>
  <c r="G934" i="1" s="1"/>
  <c r="H934" i="1"/>
  <c r="A934" i="1"/>
  <c r="B934" i="1"/>
  <c r="U935" i="1"/>
  <c r="E934" i="1"/>
  <c r="V935" i="1" l="1"/>
  <c r="G935" i="1" s="1"/>
  <c r="I935" i="1"/>
  <c r="A935" i="1"/>
  <c r="B935" i="1"/>
  <c r="U936" i="1"/>
  <c r="H935" i="1"/>
  <c r="E935" i="1"/>
  <c r="F935" i="1"/>
  <c r="E936" i="1" l="1"/>
  <c r="F936" i="1"/>
  <c r="A936" i="1"/>
  <c r="B936" i="1"/>
  <c r="H936" i="1"/>
  <c r="I936" i="1"/>
  <c r="V936" i="1"/>
  <c r="G936" i="1" s="1"/>
  <c r="U937" i="1"/>
  <c r="B937" i="1" l="1"/>
  <c r="I937" i="1"/>
  <c r="A937" i="1"/>
  <c r="U938" i="1"/>
  <c r="E937" i="1"/>
  <c r="H937" i="1"/>
  <c r="V937" i="1"/>
  <c r="G937" i="1" s="1"/>
  <c r="F937" i="1"/>
  <c r="E938" i="1" l="1"/>
  <c r="I938" i="1"/>
  <c r="F938" i="1"/>
  <c r="H938" i="1"/>
  <c r="A938" i="1"/>
  <c r="B938" i="1"/>
  <c r="V938" i="1"/>
  <c r="G938" i="1" s="1"/>
  <c r="U939" i="1"/>
  <c r="B939" i="1" l="1"/>
  <c r="I939" i="1"/>
  <c r="V939" i="1"/>
  <c r="G939" i="1" s="1"/>
  <c r="H939" i="1"/>
  <c r="U940" i="1"/>
  <c r="F939" i="1"/>
  <c r="E939" i="1"/>
  <c r="A939" i="1"/>
  <c r="E940" i="1" l="1"/>
  <c r="A940" i="1"/>
  <c r="I940" i="1"/>
  <c r="F940" i="1"/>
  <c r="B940" i="1"/>
  <c r="H940" i="1"/>
  <c r="V940" i="1"/>
  <c r="G940" i="1" s="1"/>
  <c r="U941" i="1"/>
  <c r="U942" i="1" l="1"/>
  <c r="F941" i="1"/>
  <c r="I941" i="1"/>
  <c r="V941" i="1"/>
  <c r="G941" i="1" s="1"/>
  <c r="E941" i="1"/>
  <c r="B941" i="1"/>
  <c r="H941" i="1"/>
  <c r="A941" i="1"/>
  <c r="V942" i="1" l="1"/>
  <c r="G942" i="1" s="1"/>
  <c r="E942" i="1"/>
  <c r="F942" i="1"/>
  <c r="U943" i="1"/>
  <c r="A942" i="1"/>
  <c r="I942" i="1"/>
  <c r="B942" i="1"/>
  <c r="H942" i="1"/>
  <c r="B943" i="1" l="1"/>
  <c r="H943" i="1"/>
  <c r="I943" i="1"/>
  <c r="V943" i="1"/>
  <c r="G943" i="1" s="1"/>
  <c r="U944" i="1"/>
  <c r="F943" i="1"/>
  <c r="E943" i="1"/>
  <c r="A943" i="1"/>
  <c r="F944" i="1" l="1"/>
  <c r="B944" i="1"/>
  <c r="U945" i="1"/>
  <c r="I944" i="1"/>
  <c r="A944" i="1"/>
  <c r="V944" i="1"/>
  <c r="G944" i="1" s="1"/>
  <c r="H944" i="1"/>
  <c r="E944" i="1"/>
  <c r="E945" i="1" l="1"/>
  <c r="I945" i="1"/>
  <c r="U946" i="1"/>
  <c r="V945" i="1"/>
  <c r="G945" i="1" s="1"/>
  <c r="A945" i="1"/>
  <c r="H945" i="1"/>
  <c r="F945" i="1"/>
  <c r="B945" i="1"/>
  <c r="H946" i="1" l="1"/>
  <c r="V946" i="1"/>
  <c r="G946" i="1" s="1"/>
  <c r="I946" i="1"/>
  <c r="B946" i="1"/>
  <c r="E946" i="1"/>
  <c r="U947" i="1"/>
  <c r="A946" i="1"/>
  <c r="F946" i="1"/>
  <c r="B947" i="1" l="1"/>
  <c r="H947" i="1"/>
  <c r="A947" i="1"/>
  <c r="I947" i="1"/>
  <c r="E947" i="1"/>
  <c r="U948" i="1"/>
  <c r="F947" i="1"/>
  <c r="V947" i="1"/>
  <c r="G947" i="1" s="1"/>
  <c r="B948" i="1" l="1"/>
  <c r="U949" i="1"/>
  <c r="F948" i="1"/>
  <c r="V948" i="1"/>
  <c r="G948" i="1" s="1"/>
  <c r="H948" i="1"/>
  <c r="A948" i="1"/>
  <c r="I948" i="1"/>
  <c r="E948" i="1"/>
  <c r="F949" i="1" l="1"/>
  <c r="E949" i="1"/>
  <c r="A949" i="1"/>
  <c r="V949" i="1"/>
  <c r="G949" i="1" s="1"/>
  <c r="H949" i="1"/>
  <c r="U950" i="1"/>
  <c r="B949" i="1"/>
  <c r="I949" i="1"/>
  <c r="F950" i="1" l="1"/>
  <c r="V950" i="1"/>
  <c r="G950" i="1" s="1"/>
  <c r="H950" i="1"/>
  <c r="I950" i="1"/>
  <c r="B950" i="1"/>
  <c r="E950" i="1"/>
  <c r="U951" i="1"/>
  <c r="A950" i="1"/>
  <c r="I951" i="1" l="1"/>
  <c r="V951" i="1"/>
  <c r="G951" i="1" s="1"/>
  <c r="A951" i="1"/>
  <c r="B951" i="1"/>
  <c r="E951" i="1"/>
  <c r="F951" i="1"/>
  <c r="H951" i="1"/>
  <c r="U952" i="1"/>
  <c r="E952" i="1" l="1"/>
  <c r="F952" i="1"/>
  <c r="B952" i="1"/>
  <c r="A952" i="1"/>
  <c r="U953" i="1"/>
  <c r="H952" i="1"/>
  <c r="I952" i="1"/>
  <c r="V952" i="1"/>
  <c r="G952" i="1" s="1"/>
  <c r="B953" i="1" l="1"/>
  <c r="A953" i="1"/>
  <c r="I953" i="1"/>
  <c r="U954" i="1"/>
  <c r="V953" i="1"/>
  <c r="G953" i="1" s="1"/>
  <c r="F953" i="1"/>
  <c r="H953" i="1"/>
  <c r="E953" i="1"/>
  <c r="E954" i="1" l="1"/>
  <c r="I954" i="1"/>
  <c r="F954" i="1"/>
  <c r="H954" i="1"/>
  <c r="A954" i="1"/>
  <c r="B954" i="1"/>
  <c r="V954" i="1"/>
  <c r="G954" i="1" s="1"/>
  <c r="U955" i="1"/>
  <c r="A955" i="1" l="1"/>
  <c r="B955" i="1"/>
  <c r="I955" i="1"/>
  <c r="V955" i="1"/>
  <c r="G955" i="1" s="1"/>
  <c r="E955" i="1"/>
  <c r="F955" i="1"/>
  <c r="U956" i="1"/>
  <c r="H955" i="1"/>
  <c r="E956" i="1" l="1"/>
  <c r="A956" i="1"/>
  <c r="B956" i="1"/>
  <c r="F956" i="1"/>
  <c r="H956" i="1"/>
  <c r="I956" i="1"/>
  <c r="U957" i="1"/>
  <c r="V956" i="1"/>
  <c r="G956" i="1" s="1"/>
  <c r="B957" i="1" l="1"/>
  <c r="H957" i="1"/>
  <c r="I957" i="1"/>
  <c r="F957" i="1"/>
  <c r="U958" i="1"/>
  <c r="E957" i="1"/>
  <c r="V957" i="1"/>
  <c r="G957" i="1" s="1"/>
  <c r="A957" i="1"/>
  <c r="I958" i="1" l="1"/>
  <c r="E958" i="1"/>
  <c r="F958" i="1"/>
  <c r="U959" i="1"/>
  <c r="A958" i="1"/>
  <c r="B958" i="1"/>
  <c r="H958" i="1"/>
  <c r="V958" i="1"/>
  <c r="G958" i="1" s="1"/>
  <c r="B959" i="1" l="1"/>
  <c r="I959" i="1"/>
  <c r="V959" i="1"/>
  <c r="G959" i="1" s="1"/>
  <c r="E959" i="1"/>
  <c r="U960" i="1"/>
  <c r="F959" i="1"/>
  <c r="H959" i="1"/>
  <c r="A959" i="1"/>
  <c r="V960" i="1" l="1"/>
  <c r="G960" i="1" s="1"/>
  <c r="A960" i="1"/>
  <c r="B960" i="1"/>
  <c r="U961" i="1"/>
  <c r="I960" i="1"/>
  <c r="E960" i="1"/>
  <c r="H960" i="1"/>
  <c r="F960" i="1"/>
  <c r="E961" i="1" l="1"/>
  <c r="I961" i="1"/>
  <c r="U962" i="1"/>
  <c r="A961" i="1"/>
  <c r="F961" i="1"/>
  <c r="H961" i="1"/>
  <c r="V961" i="1"/>
  <c r="G961" i="1" s="1"/>
  <c r="B961" i="1"/>
  <c r="H962" i="1" l="1"/>
  <c r="U963" i="1"/>
  <c r="V962" i="1"/>
  <c r="G962" i="1" s="1"/>
  <c r="B962" i="1"/>
  <c r="F962" i="1"/>
  <c r="I962" i="1"/>
  <c r="E962" i="1"/>
  <c r="A962" i="1"/>
  <c r="B963" i="1" l="1"/>
  <c r="I963" i="1"/>
  <c r="A963" i="1"/>
  <c r="E963" i="1"/>
  <c r="F963" i="1"/>
  <c r="U964" i="1"/>
  <c r="H963" i="1"/>
  <c r="V963" i="1"/>
  <c r="G963" i="1" s="1"/>
  <c r="A964" i="1" l="1"/>
  <c r="B964" i="1"/>
  <c r="V964" i="1"/>
  <c r="G964" i="1" s="1"/>
  <c r="F964" i="1"/>
  <c r="U965" i="1"/>
  <c r="I964" i="1"/>
  <c r="H964" i="1"/>
  <c r="E964" i="1"/>
  <c r="F965" i="1" l="1"/>
  <c r="A965" i="1"/>
  <c r="I965" i="1"/>
  <c r="B965" i="1"/>
  <c r="E965" i="1"/>
  <c r="V965" i="1"/>
  <c r="G965" i="1" s="1"/>
  <c r="H965" i="1"/>
  <c r="U966" i="1"/>
  <c r="F966" i="1" l="1"/>
  <c r="V966" i="1"/>
  <c r="G966" i="1" s="1"/>
  <c r="H966" i="1"/>
  <c r="I966" i="1"/>
  <c r="A966" i="1"/>
  <c r="U967" i="1"/>
  <c r="B966" i="1"/>
  <c r="E966" i="1"/>
  <c r="I967" i="1" l="1"/>
  <c r="V967" i="1"/>
  <c r="G967" i="1" s="1"/>
  <c r="A967" i="1"/>
  <c r="B967" i="1"/>
  <c r="U968" i="1"/>
  <c r="F967" i="1"/>
  <c r="E967" i="1"/>
  <c r="H967" i="1"/>
  <c r="E968" i="1" l="1"/>
  <c r="F968" i="1"/>
  <c r="A968" i="1"/>
  <c r="B968" i="1"/>
  <c r="H968" i="1"/>
  <c r="I968" i="1"/>
  <c r="V968" i="1"/>
  <c r="G968" i="1" s="1"/>
  <c r="U969" i="1"/>
  <c r="I969" i="1" l="1"/>
  <c r="A969" i="1"/>
  <c r="U970" i="1"/>
  <c r="B969" i="1"/>
  <c r="V969" i="1"/>
  <c r="G969" i="1" s="1"/>
  <c r="E969" i="1"/>
  <c r="H969" i="1"/>
  <c r="F969" i="1"/>
  <c r="U971" i="1" l="1"/>
  <c r="I970" i="1"/>
  <c r="F970" i="1"/>
  <c r="H970" i="1"/>
  <c r="A970" i="1"/>
  <c r="B970" i="1"/>
  <c r="V970" i="1"/>
  <c r="G970" i="1" s="1"/>
  <c r="E970" i="1"/>
  <c r="A971" i="1" l="1"/>
  <c r="H971" i="1"/>
  <c r="I971" i="1"/>
  <c r="V971" i="1"/>
  <c r="G971" i="1" s="1"/>
  <c r="E971" i="1"/>
  <c r="F971" i="1"/>
  <c r="B971" i="1"/>
  <c r="U972" i="1"/>
  <c r="E972" i="1" l="1"/>
  <c r="F972" i="1"/>
  <c r="A972" i="1"/>
  <c r="B972" i="1"/>
  <c r="H972" i="1"/>
  <c r="V972" i="1"/>
  <c r="G972" i="1" s="1"/>
  <c r="U973" i="1"/>
  <c r="I972" i="1"/>
  <c r="E973" i="1" l="1"/>
  <c r="H973" i="1"/>
  <c r="I973" i="1"/>
  <c r="F973" i="1"/>
  <c r="A973" i="1"/>
  <c r="U974" i="1"/>
  <c r="V973" i="1"/>
  <c r="G973" i="1" s="1"/>
  <c r="B973" i="1"/>
  <c r="I974" i="1" l="1"/>
  <c r="E974" i="1"/>
  <c r="F974" i="1"/>
  <c r="U975" i="1"/>
  <c r="H974" i="1"/>
  <c r="A974" i="1"/>
  <c r="B974" i="1"/>
  <c r="V974" i="1"/>
  <c r="G974" i="1" s="1"/>
  <c r="B975" i="1" l="1"/>
  <c r="H975" i="1"/>
  <c r="I975" i="1"/>
  <c r="U976" i="1"/>
  <c r="V975" i="1"/>
  <c r="G975" i="1" s="1"/>
  <c r="E975" i="1"/>
  <c r="F975" i="1"/>
  <c r="A975" i="1"/>
  <c r="V976" i="1" l="1"/>
  <c r="G976" i="1" s="1"/>
  <c r="H976" i="1"/>
  <c r="I976" i="1"/>
  <c r="A976" i="1"/>
  <c r="U977" i="1"/>
  <c r="B976" i="1"/>
  <c r="E976" i="1"/>
  <c r="F976" i="1"/>
  <c r="E977" i="1" l="1"/>
  <c r="I977" i="1"/>
  <c r="U978" i="1"/>
  <c r="V977" i="1"/>
  <c r="G977" i="1" s="1"/>
  <c r="A977" i="1"/>
  <c r="H977" i="1"/>
  <c r="B977" i="1"/>
  <c r="F977" i="1"/>
  <c r="F978" i="1" l="1"/>
  <c r="U979" i="1"/>
  <c r="V978" i="1"/>
  <c r="G978" i="1" s="1"/>
  <c r="I978" i="1"/>
  <c r="E978" i="1"/>
  <c r="B978" i="1"/>
  <c r="H978" i="1"/>
  <c r="A978" i="1"/>
  <c r="B979" i="1" l="1"/>
  <c r="H979" i="1"/>
  <c r="I979" i="1"/>
  <c r="A979" i="1"/>
  <c r="F979" i="1"/>
  <c r="E979" i="1"/>
  <c r="U980" i="1"/>
  <c r="V979" i="1"/>
  <c r="G979" i="1" s="1"/>
  <c r="U981" i="1" l="1"/>
  <c r="E980" i="1"/>
  <c r="V980" i="1"/>
  <c r="G980" i="1" s="1"/>
  <c r="F980" i="1"/>
  <c r="B980" i="1"/>
  <c r="I980" i="1"/>
  <c r="H980" i="1"/>
  <c r="A980" i="1"/>
  <c r="F981" i="1" l="1"/>
  <c r="E981" i="1"/>
  <c r="V981" i="1"/>
  <c r="G981" i="1" s="1"/>
  <c r="U982" i="1"/>
  <c r="A981" i="1"/>
  <c r="H981" i="1"/>
  <c r="B981" i="1"/>
  <c r="I981" i="1"/>
  <c r="F982" i="1" l="1"/>
  <c r="V982" i="1"/>
  <c r="G982" i="1" s="1"/>
  <c r="H982" i="1"/>
  <c r="I982" i="1"/>
  <c r="A982" i="1"/>
  <c r="B982" i="1"/>
  <c r="U983" i="1"/>
  <c r="E982" i="1"/>
  <c r="V983" i="1" l="1"/>
  <c r="G983" i="1" s="1"/>
  <c r="I983" i="1"/>
  <c r="A983" i="1"/>
  <c r="B983" i="1"/>
  <c r="E983" i="1"/>
  <c r="U984" i="1"/>
  <c r="H983" i="1"/>
  <c r="F983" i="1"/>
  <c r="E984" i="1" l="1"/>
  <c r="F984" i="1"/>
  <c r="A984" i="1"/>
  <c r="B984" i="1"/>
  <c r="H984" i="1"/>
  <c r="I984" i="1"/>
  <c r="V984" i="1"/>
  <c r="G984" i="1" s="1"/>
  <c r="U985" i="1"/>
  <c r="B985" i="1" l="1"/>
  <c r="I985" i="1"/>
  <c r="U986" i="1"/>
  <c r="V985" i="1"/>
  <c r="G985" i="1" s="1"/>
  <c r="E985" i="1"/>
  <c r="A985" i="1"/>
  <c r="F985" i="1"/>
  <c r="H985" i="1"/>
  <c r="E986" i="1" l="1"/>
  <c r="I986" i="1"/>
  <c r="F986" i="1"/>
  <c r="H986" i="1"/>
  <c r="B986" i="1"/>
  <c r="A986" i="1"/>
  <c r="U987" i="1"/>
  <c r="V986" i="1"/>
  <c r="G986" i="1" s="1"/>
  <c r="A987" i="1" l="1"/>
  <c r="H987" i="1"/>
  <c r="I987" i="1"/>
  <c r="V987" i="1"/>
  <c r="G987" i="1" s="1"/>
  <c r="U988" i="1"/>
  <c r="E987" i="1"/>
  <c r="F987" i="1"/>
  <c r="B987" i="1"/>
  <c r="B988" i="1" l="1"/>
  <c r="E988" i="1"/>
  <c r="F988" i="1"/>
  <c r="V988" i="1"/>
  <c r="G988" i="1" s="1"/>
  <c r="A988" i="1"/>
  <c r="H988" i="1"/>
  <c r="U989" i="1"/>
  <c r="I988" i="1"/>
  <c r="E989" i="1" l="1"/>
  <c r="H989" i="1"/>
  <c r="F989" i="1"/>
  <c r="I989" i="1"/>
  <c r="V989" i="1"/>
  <c r="G989" i="1" s="1"/>
  <c r="A989" i="1"/>
  <c r="B989" i="1"/>
  <c r="U990" i="1"/>
  <c r="I990" i="1" l="1"/>
  <c r="E990" i="1"/>
  <c r="F990" i="1"/>
  <c r="U991" i="1"/>
  <c r="A990" i="1"/>
  <c r="H990" i="1"/>
  <c r="B990" i="1"/>
  <c r="V990" i="1"/>
  <c r="G990" i="1" s="1"/>
  <c r="H991" i="1" l="1"/>
  <c r="A991" i="1"/>
  <c r="I991" i="1"/>
  <c r="V991" i="1"/>
  <c r="G991" i="1" s="1"/>
  <c r="E991" i="1"/>
  <c r="F991" i="1"/>
  <c r="U992" i="1"/>
  <c r="B991" i="1"/>
  <c r="F992" i="1" l="1"/>
  <c r="A992" i="1"/>
  <c r="B992" i="1"/>
  <c r="U993" i="1"/>
  <c r="I992" i="1"/>
  <c r="V992" i="1"/>
  <c r="G992" i="1" s="1"/>
  <c r="H992" i="1"/>
  <c r="E992" i="1"/>
  <c r="I993" i="1" l="1"/>
  <c r="E993" i="1"/>
  <c r="F993" i="1"/>
  <c r="A993" i="1"/>
  <c r="B993" i="1"/>
  <c r="U994" i="1"/>
  <c r="V993" i="1"/>
  <c r="G993" i="1" s="1"/>
  <c r="H993" i="1"/>
  <c r="H994" i="1" l="1"/>
  <c r="U995" i="1"/>
  <c r="V994" i="1"/>
  <c r="G994" i="1" s="1"/>
  <c r="I994" i="1"/>
  <c r="F994" i="1"/>
  <c r="A994" i="1"/>
  <c r="B994" i="1"/>
  <c r="E994" i="1"/>
  <c r="B995" i="1" l="1"/>
  <c r="H995" i="1"/>
  <c r="I995" i="1"/>
  <c r="A995" i="1"/>
  <c r="E995" i="1"/>
  <c r="F995" i="1"/>
  <c r="V995" i="1"/>
  <c r="G995" i="1" s="1"/>
  <c r="U996" i="1"/>
  <c r="B996" i="1" l="1"/>
  <c r="E996" i="1"/>
  <c r="F996" i="1"/>
  <c r="V996" i="1"/>
  <c r="G996" i="1" s="1"/>
  <c r="H996" i="1"/>
  <c r="I996" i="1"/>
  <c r="U997" i="1"/>
  <c r="A996" i="1"/>
  <c r="F997" i="1" l="1"/>
  <c r="A997" i="1"/>
  <c r="E997" i="1"/>
  <c r="B997" i="1"/>
  <c r="I997" i="1"/>
  <c r="V997" i="1"/>
  <c r="G997" i="1" s="1"/>
  <c r="U998" i="1"/>
  <c r="H997" i="1"/>
  <c r="F998" i="1" l="1"/>
  <c r="H998" i="1"/>
  <c r="V998" i="1"/>
  <c r="G998" i="1" s="1"/>
  <c r="I998" i="1"/>
  <c r="A998" i="1"/>
  <c r="U999" i="1"/>
  <c r="E998" i="1"/>
  <c r="B998" i="1"/>
  <c r="I999" i="1" l="1"/>
  <c r="V999" i="1"/>
  <c r="G999" i="1" s="1"/>
  <c r="A999" i="1"/>
  <c r="E999" i="1"/>
  <c r="U1000" i="1"/>
  <c r="H999" i="1"/>
  <c r="B999" i="1"/>
  <c r="F999" i="1"/>
  <c r="E1000" i="1" l="1"/>
  <c r="F1000" i="1"/>
  <c r="A1000" i="1"/>
  <c r="B1000" i="1"/>
  <c r="I1000" i="1"/>
  <c r="H1000" i="1"/>
  <c r="U1001" i="1"/>
  <c r="V1000" i="1"/>
  <c r="G1000" i="1" s="1"/>
  <c r="I1001" i="1" l="1"/>
  <c r="B1001" i="1"/>
  <c r="A1001" i="1"/>
  <c r="F1001" i="1"/>
  <c r="V1001" i="1"/>
  <c r="G1001" i="1" s="1"/>
  <c r="H1001" i="1"/>
  <c r="E1001" i="1"/>
</calcChain>
</file>

<file path=xl/sharedStrings.xml><?xml version="1.0" encoding="utf-8"?>
<sst xmlns="http://schemas.openxmlformats.org/spreadsheetml/2006/main" count="947" uniqueCount="507">
  <si>
    <t>POWER</t>
  </si>
  <si>
    <t>I/O</t>
  </si>
  <si>
    <t>INPUT</t>
  </si>
  <si>
    <t>ObjectKind</t>
  </si>
  <si>
    <t>Y1</t>
  </si>
  <si>
    <t>Electrical Type</t>
  </si>
  <si>
    <t>Name</t>
  </si>
  <si>
    <t>X1</t>
  </si>
  <si>
    <t>Orientation</t>
  </si>
  <si>
    <t>180 Degrees</t>
  </si>
  <si>
    <t>0 Degrees</t>
  </si>
  <si>
    <t>Length</t>
  </si>
  <si>
    <t>Pin Designator</t>
  </si>
  <si>
    <t>OUTPUT</t>
  </si>
  <si>
    <t>OPEN COLLECTOR</t>
  </si>
  <si>
    <t>PASSIVE</t>
  </si>
  <si>
    <t>HIZ</t>
  </si>
  <si>
    <t>OPEN EMITTER</t>
  </si>
  <si>
    <t>Pin Types:</t>
  </si>
  <si>
    <t>Pin Rotation:</t>
  </si>
  <si>
    <t>90 Degrees</t>
  </si>
  <si>
    <t>270 Degrees</t>
  </si>
  <si>
    <t>Vertical Spacing</t>
  </si>
  <si>
    <t>Pin Length</t>
  </si>
  <si>
    <t>Box Width</t>
  </si>
  <si>
    <t>Pin Number</t>
  </si>
  <si>
    <t>BGA Rows (Letters)</t>
  </si>
  <si>
    <t>BGA Columns (Numbers)</t>
  </si>
  <si>
    <t>Total Pin Count:</t>
  </si>
  <si>
    <t>Units:</t>
  </si>
  <si>
    <t>Imperial (mils)</t>
  </si>
  <si>
    <t>Metric (mm)</t>
  </si>
  <si>
    <t>Footprints</t>
  </si>
  <si>
    <t>BGA</t>
  </si>
  <si>
    <t>Non-BGA</t>
  </si>
  <si>
    <t>Pin Count</t>
  </si>
  <si>
    <t>Package Type</t>
  </si>
  <si>
    <t>DXP Default (10 mils)</t>
  </si>
  <si>
    <t>Vertical Pin Spacing</t>
  </si>
  <si>
    <t>Version history:</t>
  </si>
  <si>
    <t>Initial version from Altium's Jörg Kaleita</t>
  </si>
  <si>
    <t>v1.0</t>
  </si>
  <si>
    <t>v2.0</t>
  </si>
  <si>
    <t>v3.0</t>
  </si>
  <si>
    <t>v3.1</t>
  </si>
  <si>
    <t>Pin Orientations</t>
  </si>
  <si>
    <t>1-sided</t>
  </si>
  <si>
    <t>2-sided</t>
  </si>
  <si>
    <t>4-sided</t>
  </si>
  <si>
    <t>Total Height</t>
  </si>
  <si>
    <t>Pins Per Side</t>
  </si>
  <si>
    <t>v3.2</t>
  </si>
  <si>
    <t>v3.3</t>
  </si>
  <si>
    <t>Ryan Rutledge - corrected 4-sided X1 position bug</t>
  </si>
  <si>
    <t>Ryan Rutledge - added 1 and 4-sided pin arrangements, made the formulas a little more explanatory</t>
  </si>
  <si>
    <t>Ryan Rutledge - corrected imperial units and add DXP default units, and made cells specify their units to reduce errors</t>
  </si>
  <si>
    <t>Yvon Hache - added Imperial and Metric units and integrate BGA template method from Christopher Leidigh</t>
  </si>
  <si>
    <t>Ryan Rutledge - added pin count, pitch, length, and symbol width. Fields are automatically populated except pin names.</t>
  </si>
  <si>
    <t>v3.4</t>
  </si>
  <si>
    <t>Ryan Rutledge &amp; Yvon Hache - added indenting to explain formulas better</t>
  </si>
  <si>
    <t>Description</t>
  </si>
  <si>
    <t>v3.5</t>
  </si>
  <si>
    <t>How to use</t>
  </si>
  <si>
    <t>Ryan Rutledge - added "Description" column, simple use instructions</t>
  </si>
  <si>
    <t>http://designsecrets.live.altium.com/#Detail/1170</t>
  </si>
  <si>
    <t>Symbol Side</t>
  </si>
  <si>
    <t>v3.6</t>
  </si>
  <si>
    <t>Ryan Rutledge - refined/corrected pin placement formulas (more monkey power!)</t>
  </si>
  <si>
    <t>v3.7</t>
  </si>
  <si>
    <t>Ryan Rutledge - Corrected right side pins being placed too far left for 2-sided parts</t>
  </si>
  <si>
    <t>ABCDEFGHJKLMNPRTUVWYABCDEFGHJHJKLMNPRTUVWY</t>
  </si>
  <si>
    <t>A1</t>
  </si>
  <si>
    <t>A3</t>
  </si>
  <si>
    <t>A5</t>
  </si>
  <si>
    <t>A7</t>
  </si>
  <si>
    <t>A9</t>
  </si>
  <si>
    <t>A11</t>
  </si>
  <si>
    <t>A13</t>
  </si>
  <si>
    <t>A15</t>
  </si>
  <si>
    <t>A17</t>
  </si>
  <si>
    <t>A19</t>
  </si>
  <si>
    <t>A21</t>
  </si>
  <si>
    <t>A23</t>
  </si>
  <si>
    <t>A25</t>
  </si>
  <si>
    <t>A27</t>
  </si>
  <si>
    <t>A29</t>
  </si>
  <si>
    <t>C1</t>
  </si>
  <si>
    <t>C3</t>
  </si>
  <si>
    <t>C5</t>
  </si>
  <si>
    <t>C7</t>
  </si>
  <si>
    <t>C9</t>
  </si>
  <si>
    <t>C11</t>
  </si>
  <si>
    <t>C13</t>
  </si>
  <si>
    <t>C15</t>
  </si>
  <si>
    <t>C17</t>
  </si>
  <si>
    <t>C19</t>
  </si>
  <si>
    <t>C21</t>
  </si>
  <si>
    <t>C23</t>
  </si>
  <si>
    <t>C25</t>
  </si>
  <si>
    <t>C27</t>
  </si>
  <si>
    <t>C29</t>
  </si>
  <si>
    <t>B2</t>
  </si>
  <si>
    <t>B4</t>
  </si>
  <si>
    <t>B6</t>
  </si>
  <si>
    <t>B8</t>
  </si>
  <si>
    <t>B10</t>
  </si>
  <si>
    <t>B12</t>
  </si>
  <si>
    <t>B14</t>
  </si>
  <si>
    <t>B16</t>
  </si>
  <si>
    <t>B18</t>
  </si>
  <si>
    <t>B20</t>
  </si>
  <si>
    <t>B22</t>
  </si>
  <si>
    <t>B24</t>
  </si>
  <si>
    <t>B26</t>
  </si>
  <si>
    <t>B28</t>
  </si>
  <si>
    <t>B30</t>
  </si>
  <si>
    <t>D2</t>
  </si>
  <si>
    <t>D4</t>
  </si>
  <si>
    <t>D6</t>
  </si>
  <si>
    <t>D8</t>
  </si>
  <si>
    <t>D10</t>
  </si>
  <si>
    <t>D12</t>
  </si>
  <si>
    <t>D14</t>
  </si>
  <si>
    <t>D16</t>
  </si>
  <si>
    <t>D18</t>
  </si>
  <si>
    <t>D20</t>
  </si>
  <si>
    <t>D22</t>
  </si>
  <si>
    <t>D24</t>
  </si>
  <si>
    <t>D26</t>
  </si>
  <si>
    <t>D28</t>
  </si>
  <si>
    <t>D30</t>
  </si>
  <si>
    <t>E1</t>
  </si>
  <si>
    <t>E3</t>
  </si>
  <si>
    <t>E5</t>
  </si>
  <si>
    <t>E7</t>
  </si>
  <si>
    <t>E9</t>
  </si>
  <si>
    <t>E11</t>
  </si>
  <si>
    <t>E13</t>
  </si>
  <si>
    <t>E15</t>
  </si>
  <si>
    <t>E17</t>
  </si>
  <si>
    <t>E19</t>
  </si>
  <si>
    <t>E21</t>
  </si>
  <si>
    <t>E23</t>
  </si>
  <si>
    <t>E25</t>
  </si>
  <si>
    <t>E27</t>
  </si>
  <si>
    <t>E29</t>
  </si>
  <si>
    <t>F2</t>
  </si>
  <si>
    <t>F4</t>
  </si>
  <si>
    <t>F6</t>
  </si>
  <si>
    <t>F8</t>
  </si>
  <si>
    <t>F10</t>
  </si>
  <si>
    <t>F12</t>
  </si>
  <si>
    <t>F14</t>
  </si>
  <si>
    <t>F16</t>
  </si>
  <si>
    <t>F18</t>
  </si>
  <si>
    <t>F20</t>
  </si>
  <si>
    <t>F22</t>
  </si>
  <si>
    <t>F24</t>
  </si>
  <si>
    <t>F26</t>
  </si>
  <si>
    <t>F28</t>
  </si>
  <si>
    <t>F30</t>
  </si>
  <si>
    <t>G1</t>
  </si>
  <si>
    <t>G3</t>
  </si>
  <si>
    <t>G5</t>
  </si>
  <si>
    <t>G7</t>
  </si>
  <si>
    <t>G9</t>
  </si>
  <si>
    <t>G11</t>
  </si>
  <si>
    <t>G13</t>
  </si>
  <si>
    <t>G15</t>
  </si>
  <si>
    <t>G17</t>
  </si>
  <si>
    <t>G19</t>
  </si>
  <si>
    <t>G21</t>
  </si>
  <si>
    <t>G23</t>
  </si>
  <si>
    <t>G25</t>
  </si>
  <si>
    <t>G27</t>
  </si>
  <si>
    <t>G29</t>
  </si>
  <si>
    <t>H2</t>
  </si>
  <si>
    <t>H4</t>
  </si>
  <si>
    <t>H6</t>
  </si>
  <si>
    <t>H8</t>
  </si>
  <si>
    <t>H10</t>
  </si>
  <si>
    <t>H12</t>
  </si>
  <si>
    <t>H14</t>
  </si>
  <si>
    <t>H16</t>
  </si>
  <si>
    <t>H18</t>
  </si>
  <si>
    <t>H20</t>
  </si>
  <si>
    <t>H22</t>
  </si>
  <si>
    <t>H24</t>
  </si>
  <si>
    <t>H26</t>
  </si>
  <si>
    <t>H28</t>
  </si>
  <si>
    <t>H30</t>
  </si>
  <si>
    <t>J1</t>
  </si>
  <si>
    <t>J3</t>
  </si>
  <si>
    <t>J5</t>
  </si>
  <si>
    <t>J7</t>
  </si>
  <si>
    <t>J9</t>
  </si>
  <si>
    <t>J11</t>
  </si>
  <si>
    <t>J13</t>
  </si>
  <si>
    <t>J15</t>
  </si>
  <si>
    <t>J17</t>
  </si>
  <si>
    <t>J19</t>
  </si>
  <si>
    <t>J21</t>
  </si>
  <si>
    <t>J23</t>
  </si>
  <si>
    <t>J25</t>
  </si>
  <si>
    <t>J27</t>
  </si>
  <si>
    <t>J29</t>
  </si>
  <si>
    <t>K2</t>
  </si>
  <si>
    <t>K4</t>
  </si>
  <si>
    <t>K6</t>
  </si>
  <si>
    <t>K8</t>
  </si>
  <si>
    <t>K10</t>
  </si>
  <si>
    <t>K12</t>
  </si>
  <si>
    <t>K14</t>
  </si>
  <si>
    <t>K16</t>
  </si>
  <si>
    <t>K18</t>
  </si>
  <si>
    <t>K20</t>
  </si>
  <si>
    <t>K22</t>
  </si>
  <si>
    <t>K24</t>
  </si>
  <si>
    <t>K26</t>
  </si>
  <si>
    <t>K28</t>
  </si>
  <si>
    <t>K30</t>
  </si>
  <si>
    <t>L1</t>
  </si>
  <si>
    <t>L3</t>
  </si>
  <si>
    <t>L5</t>
  </si>
  <si>
    <t>L7</t>
  </si>
  <si>
    <t>L9</t>
  </si>
  <si>
    <t>L11</t>
  </si>
  <si>
    <t>L13</t>
  </si>
  <si>
    <t>L15</t>
  </si>
  <si>
    <t>L17</t>
  </si>
  <si>
    <t>L19</t>
  </si>
  <si>
    <t>L21</t>
  </si>
  <si>
    <t>L23</t>
  </si>
  <si>
    <t>L25</t>
  </si>
  <si>
    <t>L27</t>
  </si>
  <si>
    <t>L29</t>
  </si>
  <si>
    <t>M2</t>
  </si>
  <si>
    <t>M4</t>
  </si>
  <si>
    <t>M6</t>
  </si>
  <si>
    <t>M8</t>
  </si>
  <si>
    <t>M10</t>
  </si>
  <si>
    <t>M12</t>
  </si>
  <si>
    <t>M14</t>
  </si>
  <si>
    <t>M16</t>
  </si>
  <si>
    <t>M18</t>
  </si>
  <si>
    <t>M20</t>
  </si>
  <si>
    <t>M22</t>
  </si>
  <si>
    <t>M24</t>
  </si>
  <si>
    <t>M26</t>
  </si>
  <si>
    <t>M28</t>
  </si>
  <si>
    <t>M30</t>
  </si>
  <si>
    <t>N1</t>
  </si>
  <si>
    <t>N3</t>
  </si>
  <si>
    <t>N5</t>
  </si>
  <si>
    <t>N7</t>
  </si>
  <si>
    <t>N9</t>
  </si>
  <si>
    <t>N11</t>
  </si>
  <si>
    <t>N13</t>
  </si>
  <si>
    <t>N15</t>
  </si>
  <si>
    <t>N17</t>
  </si>
  <si>
    <t>N19</t>
  </si>
  <si>
    <t>N21</t>
  </si>
  <si>
    <t>N23</t>
  </si>
  <si>
    <t>N25</t>
  </si>
  <si>
    <t>N27</t>
  </si>
  <si>
    <t>N29</t>
  </si>
  <si>
    <t>P2</t>
  </si>
  <si>
    <t>P4</t>
  </si>
  <si>
    <t>P6</t>
  </si>
  <si>
    <t>P8</t>
  </si>
  <si>
    <t>P10</t>
  </si>
  <si>
    <t>P12</t>
  </si>
  <si>
    <t>P14</t>
  </si>
  <si>
    <t>P16</t>
  </si>
  <si>
    <t>P18</t>
  </si>
  <si>
    <t>P20</t>
  </si>
  <si>
    <t>P22</t>
  </si>
  <si>
    <t>P24</t>
  </si>
  <si>
    <t>P26</t>
  </si>
  <si>
    <t>P28</t>
  </si>
  <si>
    <t>P30</t>
  </si>
  <si>
    <t>R1</t>
  </si>
  <si>
    <t>R3</t>
  </si>
  <si>
    <t>R5</t>
  </si>
  <si>
    <t>R7</t>
  </si>
  <si>
    <t>R9</t>
  </si>
  <si>
    <t>R11</t>
  </si>
  <si>
    <t>R13</t>
  </si>
  <si>
    <t>R15</t>
  </si>
  <si>
    <t>R17</t>
  </si>
  <si>
    <t>R19</t>
  </si>
  <si>
    <t>R21</t>
  </si>
  <si>
    <t>R23</t>
  </si>
  <si>
    <t>R25</t>
  </si>
  <si>
    <t>R27</t>
  </si>
  <si>
    <t>R29</t>
  </si>
  <si>
    <t>T2</t>
  </si>
  <si>
    <t>T4</t>
  </si>
  <si>
    <t>T6</t>
  </si>
  <si>
    <t>T8</t>
  </si>
  <si>
    <t>T10</t>
  </si>
  <si>
    <t>T12</t>
  </si>
  <si>
    <t>T14</t>
  </si>
  <si>
    <t>T16</t>
  </si>
  <si>
    <t>T18</t>
  </si>
  <si>
    <t>T20</t>
  </si>
  <si>
    <t>T22</t>
  </si>
  <si>
    <t>T24</t>
  </si>
  <si>
    <t>T26</t>
  </si>
  <si>
    <t>T28</t>
  </si>
  <si>
    <t>T30</t>
  </si>
  <si>
    <t>U1</t>
  </si>
  <si>
    <t>U3</t>
  </si>
  <si>
    <t>U5</t>
  </si>
  <si>
    <t>U7</t>
  </si>
  <si>
    <t>U9</t>
  </si>
  <si>
    <t>U11</t>
  </si>
  <si>
    <t>U13</t>
  </si>
  <si>
    <t>U15</t>
  </si>
  <si>
    <t>U17</t>
  </si>
  <si>
    <t>U19</t>
  </si>
  <si>
    <t>U21</t>
  </si>
  <si>
    <t>U23</t>
  </si>
  <si>
    <t>U25</t>
  </si>
  <si>
    <t>U27</t>
  </si>
  <si>
    <t>U29</t>
  </si>
  <si>
    <t xml:space="preserve"> V2</t>
  </si>
  <si>
    <t>V4</t>
  </si>
  <si>
    <t>V6</t>
  </si>
  <si>
    <t>V8</t>
  </si>
  <si>
    <t>V10</t>
  </si>
  <si>
    <t>V12</t>
  </si>
  <si>
    <t>V14</t>
  </si>
  <si>
    <t>V16</t>
  </si>
  <si>
    <t>V18</t>
  </si>
  <si>
    <t>V20</t>
  </si>
  <si>
    <t>V22</t>
  </si>
  <si>
    <t>V24</t>
  </si>
  <si>
    <t>V26</t>
  </si>
  <si>
    <t>V28</t>
  </si>
  <si>
    <t>V30</t>
  </si>
  <si>
    <t>W1</t>
  </si>
  <si>
    <t>W3</t>
  </si>
  <si>
    <t>W5</t>
  </si>
  <si>
    <t>W7</t>
  </si>
  <si>
    <t>W9</t>
  </si>
  <si>
    <t>W11</t>
  </si>
  <si>
    <t>W13</t>
  </si>
  <si>
    <t>W15</t>
  </si>
  <si>
    <t>W17</t>
  </si>
  <si>
    <t>W19</t>
  </si>
  <si>
    <t>W21</t>
  </si>
  <si>
    <t>W23</t>
  </si>
  <si>
    <t>W25</t>
  </si>
  <si>
    <t>W27</t>
  </si>
  <si>
    <t>W29</t>
  </si>
  <si>
    <t xml:space="preserve"> Y2</t>
  </si>
  <si>
    <t>Y4</t>
  </si>
  <si>
    <t>Y6</t>
  </si>
  <si>
    <t>Y8</t>
  </si>
  <si>
    <t>Y10</t>
  </si>
  <si>
    <t>Y12</t>
  </si>
  <si>
    <t>Y14</t>
  </si>
  <si>
    <t>Y16</t>
  </si>
  <si>
    <t>Y18</t>
  </si>
  <si>
    <t>Y20</t>
  </si>
  <si>
    <t>Y22</t>
  </si>
  <si>
    <t>Y24</t>
  </si>
  <si>
    <t>Y26</t>
  </si>
  <si>
    <t>Y28</t>
  </si>
  <si>
    <t>Y30</t>
  </si>
  <si>
    <t>AA1</t>
  </si>
  <si>
    <t>AA3</t>
  </si>
  <si>
    <t>AA5</t>
  </si>
  <si>
    <t>AA7</t>
  </si>
  <si>
    <t>AA9</t>
  </si>
  <si>
    <t>AA11</t>
  </si>
  <si>
    <t>AA13</t>
  </si>
  <si>
    <t>AA15</t>
  </si>
  <si>
    <t>AA17</t>
  </si>
  <si>
    <t>AA19</t>
  </si>
  <si>
    <t>AA21</t>
  </si>
  <si>
    <t>AA23</t>
  </si>
  <si>
    <t>AA25</t>
  </si>
  <si>
    <t>AA27</t>
  </si>
  <si>
    <t>AA29</t>
  </si>
  <si>
    <t xml:space="preserve"> AB2</t>
  </si>
  <si>
    <t>AB4</t>
  </si>
  <si>
    <t>AB6</t>
  </si>
  <si>
    <t>AB8</t>
  </si>
  <si>
    <t>AB10</t>
  </si>
  <si>
    <t>AB12</t>
  </si>
  <si>
    <t>AB14</t>
  </si>
  <si>
    <t>AB16</t>
  </si>
  <si>
    <t>AB18</t>
  </si>
  <si>
    <t>AB20</t>
  </si>
  <si>
    <t>AB22</t>
  </si>
  <si>
    <t>AB24</t>
  </si>
  <si>
    <t>AB26</t>
  </si>
  <si>
    <t>AB28</t>
  </si>
  <si>
    <t>AB30</t>
  </si>
  <si>
    <t>AC1</t>
  </si>
  <si>
    <t>AC3</t>
  </si>
  <si>
    <t>AC5</t>
  </si>
  <si>
    <t>AC7</t>
  </si>
  <si>
    <t>AC9</t>
  </si>
  <si>
    <t>AC11</t>
  </si>
  <si>
    <t>AC13</t>
  </si>
  <si>
    <t>AC15</t>
  </si>
  <si>
    <t>AC17</t>
  </si>
  <si>
    <t>AC19</t>
  </si>
  <si>
    <t>AC21</t>
  </si>
  <si>
    <t>AC23</t>
  </si>
  <si>
    <t>AC25</t>
  </si>
  <si>
    <t>AC27</t>
  </si>
  <si>
    <t>AC29</t>
  </si>
  <si>
    <t xml:space="preserve"> AD2</t>
  </si>
  <si>
    <t>AD4</t>
  </si>
  <si>
    <t>AD6</t>
  </si>
  <si>
    <t>AD8</t>
  </si>
  <si>
    <t>AD10</t>
  </si>
  <si>
    <t>AD12</t>
  </si>
  <si>
    <t>AD14</t>
  </si>
  <si>
    <t>AD16</t>
  </si>
  <si>
    <t>AD18</t>
  </si>
  <si>
    <t>AD20</t>
  </si>
  <si>
    <t>AD22</t>
  </si>
  <si>
    <t>AD24</t>
  </si>
  <si>
    <t>AD26</t>
  </si>
  <si>
    <t>AD28</t>
  </si>
  <si>
    <t>AD30</t>
  </si>
  <si>
    <t>AE1</t>
  </si>
  <si>
    <t>AE3</t>
  </si>
  <si>
    <t>AE5</t>
  </si>
  <si>
    <t>AE7</t>
  </si>
  <si>
    <t>AE9</t>
  </si>
  <si>
    <t>AE11</t>
  </si>
  <si>
    <t>AE13</t>
  </si>
  <si>
    <t>AE15</t>
  </si>
  <si>
    <t>AE17</t>
  </si>
  <si>
    <t>AE19</t>
  </si>
  <si>
    <t>AE21</t>
  </si>
  <si>
    <t>AE23</t>
  </si>
  <si>
    <t>AE25</t>
  </si>
  <si>
    <t>AE27</t>
  </si>
  <si>
    <t>AE29</t>
  </si>
  <si>
    <t xml:space="preserve"> AF2</t>
  </si>
  <si>
    <t>AF4</t>
  </si>
  <si>
    <t>AF6</t>
  </si>
  <si>
    <t>AF8</t>
  </si>
  <si>
    <t>AF10</t>
  </si>
  <si>
    <t>AF12</t>
  </si>
  <si>
    <t>AF14</t>
  </si>
  <si>
    <t>AF16</t>
  </si>
  <si>
    <t>AF18</t>
  </si>
  <si>
    <t>AF20</t>
  </si>
  <si>
    <t>AF22</t>
  </si>
  <si>
    <t>AF24</t>
  </si>
  <si>
    <t>AF26</t>
  </si>
  <si>
    <t>AF28</t>
  </si>
  <si>
    <t>AF30</t>
  </si>
  <si>
    <t>AG1</t>
  </si>
  <si>
    <t>AG3</t>
  </si>
  <si>
    <t>AG5</t>
  </si>
  <si>
    <t>AG7</t>
  </si>
  <si>
    <t>AG9</t>
  </si>
  <si>
    <t>AG11</t>
  </si>
  <si>
    <t>AG13</t>
  </si>
  <si>
    <t>AG15</t>
  </si>
  <si>
    <t>AG17</t>
  </si>
  <si>
    <t>AG19</t>
  </si>
  <si>
    <t>AG21</t>
  </si>
  <si>
    <t>AG23</t>
  </si>
  <si>
    <t>AG25</t>
  </si>
  <si>
    <t>AG27</t>
  </si>
  <si>
    <t>AG29</t>
  </si>
  <si>
    <t xml:space="preserve"> AH2</t>
  </si>
  <si>
    <t>AH4</t>
  </si>
  <si>
    <t>AH6</t>
  </si>
  <si>
    <t>AH8</t>
  </si>
  <si>
    <t>AH10</t>
  </si>
  <si>
    <t>AH12</t>
  </si>
  <si>
    <t>AH14</t>
  </si>
  <si>
    <t>AH16</t>
  </si>
  <si>
    <t>AH18</t>
  </si>
  <si>
    <t>AH20</t>
  </si>
  <si>
    <t>AH22</t>
  </si>
  <si>
    <t>AH24</t>
  </si>
  <si>
    <t>AH26</t>
  </si>
  <si>
    <t>AH28</t>
  </si>
  <si>
    <t>AH30</t>
  </si>
  <si>
    <t>AJ1</t>
  </si>
  <si>
    <t>AJ3</t>
  </si>
  <si>
    <t>AJ4</t>
  </si>
  <si>
    <t>AJ6</t>
  </si>
  <si>
    <t>AJ9</t>
  </si>
  <si>
    <t>AJ11</t>
  </si>
  <si>
    <t>AJ17</t>
  </si>
  <si>
    <t>AJ29</t>
  </si>
  <si>
    <t>AJ27</t>
  </si>
  <si>
    <t xml:space="preserve"> AK2</t>
  </si>
  <si>
    <t>AK14</t>
  </si>
  <si>
    <t>AK17</t>
  </si>
  <si>
    <t>AK20</t>
  </si>
  <si>
    <t>AK23</t>
  </si>
  <si>
    <t>AK30</t>
  </si>
  <si>
    <t>GND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</si>
</sst>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mil&quot;"/>
    <numFmt numFmtId="165" formatCode="#&quot;mm&quot;"/>
  </numFmts>
  <fonts count="18" x14ac:knownFonts="1">
    <font>
      <sz val="10"/>
      <name val="Arial"/>
    </font>
    <font>
      <sz val="11"/>
      <color indexed="62"/>
      <name val="Calibri"/>
      <family val="2"/>
    </font>
    <font>
      <i/>
      <sz val="11"/>
      <color indexed="23"/>
      <name val="Calibri"/>
      <family val="2"/>
    </font>
    <font>
      <b/>
      <i/>
      <sz val="11"/>
      <color indexed="23"/>
      <name val="Calibri"/>
      <family val="2"/>
    </font>
    <font>
      <sz val="10"/>
      <name val="Arial"/>
      <family val="2"/>
    </font>
    <font>
      <b/>
      <sz val="10"/>
      <name val="Arial"/>
      <family val="2"/>
    </font>
    <font>
      <sz val="10"/>
      <color indexed="10"/>
      <name val="Arial"/>
      <family val="2"/>
    </font>
    <font>
      <sz val="10"/>
      <color indexed="12"/>
      <name val="Arial"/>
      <family val="2"/>
    </font>
    <font>
      <sz val="11"/>
      <name val="Calibri"/>
      <family val="2"/>
    </font>
    <font>
      <sz val="11"/>
      <color indexed="12"/>
      <name val="Calibri"/>
      <family val="2"/>
    </font>
    <font>
      <b/>
      <sz val="16"/>
      <name val="Calibri"/>
      <family val="2"/>
    </font>
    <font>
      <i/>
      <sz val="16"/>
      <name val="Calibri"/>
      <family val="2"/>
    </font>
    <font>
      <sz val="14"/>
      <name val="Arial"/>
      <family val="2"/>
    </font>
    <font>
      <b/>
      <sz val="11"/>
      <color theme="0"/>
      <name val="Calibri"/>
      <family val="2"/>
      <scheme val="minor"/>
    </font>
    <font>
      <i/>
      <sz val="11"/>
      <color rgb="FF7F7F7F"/>
      <name val="Calibri"/>
      <family val="2"/>
      <scheme val="minor"/>
    </font>
    <font>
      <sz val="11"/>
      <color rgb="FF3F3F76"/>
      <name val="Calibri"/>
      <family val="2"/>
      <scheme val="minor"/>
    </font>
    <font>
      <sz val="10"/>
      <color rgb="FF0000FF"/>
      <name val="Arial"/>
      <family val="2"/>
    </font>
    <font>
      <u/>
      <sz val="10"/>
      <color theme="10"/>
      <name val="Arial"/>
    </font>
  </fonts>
  <fills count="5">
    <fill>
      <patternFill patternType="none"/>
    </fill>
    <fill>
      <patternFill patternType="gray125"/>
    </fill>
    <fill>
      <patternFill patternType="solid">
        <fgColor indexed="50"/>
        <bgColor indexed="64"/>
      </patternFill>
    </fill>
    <fill>
      <patternFill patternType="solid">
        <fgColor rgb="FFA5A5A5"/>
      </patternFill>
    </fill>
    <fill>
      <patternFill patternType="solid">
        <fgColor rgb="FFFFCC99"/>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55"/>
      </bottom>
      <diagonal/>
    </border>
    <border>
      <left style="thin">
        <color indexed="23"/>
      </left>
      <right/>
      <top style="thin">
        <color indexed="23"/>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55"/>
      </top>
      <bottom style="thin">
        <color indexed="64"/>
      </bottom>
      <diagonal/>
    </border>
    <border>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23"/>
      </right>
      <top/>
      <bottom style="thin">
        <color indexed="23"/>
      </bottom>
      <diagonal/>
    </border>
    <border>
      <left style="thin">
        <color indexed="23"/>
      </left>
      <right/>
      <top/>
      <bottom style="thin">
        <color indexed="23"/>
      </bottom>
      <diagonal/>
    </border>
    <border>
      <left style="thin">
        <color indexed="23"/>
      </left>
      <right style="thin">
        <color indexed="23"/>
      </right>
      <top/>
      <bottom style="thin">
        <color indexed="2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13" fillId="3" borderId="29" applyNumberFormat="0" applyAlignment="0" applyProtection="0"/>
    <xf numFmtId="0" fontId="14" fillId="0" borderId="0" applyNumberFormat="0" applyFill="0" applyBorder="0" applyAlignment="0" applyProtection="0"/>
    <xf numFmtId="0" fontId="15" fillId="4" borderId="28" applyNumberFormat="0" applyAlignment="0" applyProtection="0"/>
    <xf numFmtId="0" fontId="16" fillId="0" borderId="1" applyNumberFormat="0" applyProtection="0">
      <alignment horizontal="left"/>
    </xf>
    <xf numFmtId="0" fontId="17" fillId="0" borderId="0" applyNumberFormat="0" applyFill="0" applyBorder="0" applyAlignment="0" applyProtection="0"/>
  </cellStyleXfs>
  <cellXfs count="76">
    <xf numFmtId="0" fontId="0" fillId="0" borderId="0" xfId="0"/>
    <xf numFmtId="0" fontId="0" fillId="0" borderId="0" xfId="0" applyAlignment="1">
      <alignment horizontal="right"/>
    </xf>
    <xf numFmtId="0" fontId="14" fillId="0" borderId="1" xfId="2" applyBorder="1" applyAlignment="1">
      <alignment horizontal="right"/>
    </xf>
    <xf numFmtId="0" fontId="3" fillId="0" borderId="1" xfId="2" applyFont="1" applyBorder="1" applyAlignment="1">
      <alignment horizontal="right"/>
    </xf>
    <xf numFmtId="0" fontId="0" fillId="2" borderId="0" xfId="0" applyFill="1"/>
    <xf numFmtId="0" fontId="6" fillId="0" borderId="0" xfId="0" applyFont="1" applyProtection="1">
      <protection hidden="1"/>
    </xf>
    <xf numFmtId="0" fontId="4" fillId="0" borderId="0" xfId="0" applyFont="1"/>
    <xf numFmtId="0" fontId="4" fillId="0" borderId="0" xfId="0" applyFont="1" applyFill="1" applyBorder="1"/>
    <xf numFmtId="0" fontId="7" fillId="0" borderId="0" xfId="0" applyFont="1"/>
    <xf numFmtId="0" fontId="0" fillId="0" borderId="0" xfId="0" applyFill="1"/>
    <xf numFmtId="0" fontId="2" fillId="0" borderId="2" xfId="2" applyFont="1" applyFill="1" applyBorder="1"/>
    <xf numFmtId="0" fontId="2" fillId="0" borderId="3" xfId="2" applyFont="1" applyFill="1" applyBorder="1"/>
    <xf numFmtId="0" fontId="14" fillId="0" borderId="3" xfId="2" applyBorder="1"/>
    <xf numFmtId="0" fontId="0" fillId="0" borderId="0" xfId="0" applyFill="1" applyBorder="1"/>
    <xf numFmtId="0" fontId="8" fillId="0" borderId="0" xfId="3" applyFont="1" applyFill="1" applyBorder="1" applyAlignment="1">
      <alignment horizontal="center"/>
    </xf>
    <xf numFmtId="0" fontId="8" fillId="0" borderId="0" xfId="3" applyFont="1" applyFill="1" applyBorder="1"/>
    <xf numFmtId="0" fontId="9" fillId="0" borderId="28" xfId="3" applyFont="1" applyFill="1"/>
    <xf numFmtId="0" fontId="4" fillId="0" borderId="0" xfId="0" applyFont="1" applyFill="1"/>
    <xf numFmtId="0" fontId="9" fillId="0" borderId="4" xfId="3" applyFont="1" applyFill="1" applyBorder="1"/>
    <xf numFmtId="0" fontId="4" fillId="0" borderId="0" xfId="0" applyFont="1" applyFill="1" applyBorder="1" applyAlignment="1">
      <alignment horizontal="right"/>
    </xf>
    <xf numFmtId="0" fontId="9" fillId="0" borderId="0" xfId="3" applyFont="1" applyFill="1" applyBorder="1"/>
    <xf numFmtId="0" fontId="4" fillId="0" borderId="0" xfId="0" applyFont="1" applyFill="1" applyAlignment="1">
      <alignment horizontal="right"/>
    </xf>
    <xf numFmtId="0" fontId="9" fillId="0" borderId="1" xfId="3" applyFont="1" applyFill="1" applyBorder="1" applyAlignment="1">
      <alignment horizontal="right"/>
    </xf>
    <xf numFmtId="0" fontId="4" fillId="0" borderId="1" xfId="0" applyFont="1" applyFill="1" applyBorder="1" applyAlignment="1">
      <alignment horizontal="right"/>
    </xf>
    <xf numFmtId="0" fontId="0" fillId="0" borderId="0" xfId="0" applyAlignment="1">
      <alignment horizontal="center"/>
    </xf>
    <xf numFmtId="0" fontId="4" fillId="0" borderId="0" xfId="0" applyFont="1" applyFill="1" applyBorder="1" applyAlignment="1">
      <alignment horizontal="center"/>
    </xf>
    <xf numFmtId="0" fontId="3" fillId="0" borderId="5" xfId="2" applyFont="1" applyBorder="1" applyAlignment="1">
      <alignment horizontal="center"/>
    </xf>
    <xf numFmtId="0" fontId="2" fillId="0" borderId="6" xfId="2" applyFont="1" applyBorder="1"/>
    <xf numFmtId="0" fontId="14" fillId="0" borderId="2" xfId="2" applyFill="1" applyBorder="1"/>
    <xf numFmtId="0" fontId="14" fillId="0" borderId="6" xfId="2" applyBorder="1"/>
    <xf numFmtId="164" fontId="9" fillId="0" borderId="7" xfId="3" applyNumberFormat="1" applyFont="1" applyFill="1" applyBorder="1" applyAlignment="1">
      <alignment horizontal="right"/>
    </xf>
    <xf numFmtId="165" fontId="9" fillId="0" borderId="4" xfId="3" applyNumberFormat="1" applyFont="1" applyFill="1" applyBorder="1" applyAlignment="1">
      <alignment horizontal="right"/>
    </xf>
    <xf numFmtId="0" fontId="9" fillId="0" borderId="8" xfId="3" applyFont="1" applyFill="1" applyBorder="1" applyAlignment="1">
      <alignment horizontal="right"/>
    </xf>
    <xf numFmtId="0" fontId="4" fillId="0" borderId="9" xfId="0" applyFont="1" applyFill="1" applyBorder="1" applyAlignment="1">
      <alignment horizontal="right"/>
    </xf>
    <xf numFmtId="0" fontId="5" fillId="0" borderId="9" xfId="0" applyFont="1" applyFill="1" applyBorder="1" applyAlignment="1">
      <alignment horizontal="right"/>
    </xf>
    <xf numFmtId="0" fontId="5" fillId="0" borderId="10" xfId="0" applyFont="1" applyFill="1" applyBorder="1" applyAlignment="1">
      <alignment horizontal="right"/>
    </xf>
    <xf numFmtId="164" fontId="9" fillId="0" borderId="11" xfId="3" applyNumberFormat="1" applyFont="1" applyFill="1" applyBorder="1" applyAlignment="1">
      <alignment horizontal="right"/>
    </xf>
    <xf numFmtId="165" fontId="9" fillId="0" borderId="12" xfId="3" applyNumberFormat="1" applyFont="1" applyFill="1" applyBorder="1" applyAlignment="1">
      <alignment horizontal="right"/>
    </xf>
    <xf numFmtId="0" fontId="8" fillId="0" borderId="0" xfId="3" applyFont="1" applyFill="1" applyBorder="1" applyAlignment="1">
      <alignment horizontal="left"/>
    </xf>
    <xf numFmtId="0" fontId="16" fillId="0" borderId="1" xfId="4">
      <alignment horizontal="left"/>
    </xf>
    <xf numFmtId="0" fontId="15" fillId="4" borderId="2" xfId="3" applyBorder="1" applyAlignment="1" applyProtection="1">
      <alignment horizontal="center"/>
      <protection locked="0"/>
    </xf>
    <xf numFmtId="0" fontId="15" fillId="4" borderId="3" xfId="3" applyBorder="1" applyAlignment="1" applyProtection="1">
      <alignment horizontal="center"/>
      <protection locked="0"/>
    </xf>
    <xf numFmtId="0" fontId="15" fillId="4" borderId="2" xfId="3" applyBorder="1" applyAlignment="1" applyProtection="1">
      <alignment horizontal="right"/>
      <protection locked="0"/>
    </xf>
    <xf numFmtId="0" fontId="15" fillId="4" borderId="3" xfId="3" applyBorder="1" applyAlignment="1" applyProtection="1">
      <alignment horizontal="right"/>
      <protection locked="0"/>
    </xf>
    <xf numFmtId="0" fontId="15" fillId="4" borderId="6" xfId="3" applyBorder="1" applyAlignment="1" applyProtection="1">
      <alignment horizontal="right"/>
      <protection locked="0"/>
    </xf>
    <xf numFmtId="0" fontId="15" fillId="4" borderId="28" xfId="3" applyAlignment="1" applyProtection="1">
      <alignment horizontal="right"/>
      <protection locked="0"/>
    </xf>
    <xf numFmtId="0" fontId="8" fillId="0" borderId="0" xfId="3" applyFont="1" applyFill="1" applyBorder="1" applyProtection="1">
      <protection locked="0"/>
    </xf>
    <xf numFmtId="0" fontId="1" fillId="4" borderId="13" xfId="3" applyFont="1" applyBorder="1" applyAlignment="1" applyProtection="1">
      <alignment horizontal="right"/>
      <protection locked="0"/>
    </xf>
    <xf numFmtId="0" fontId="14" fillId="0" borderId="1" xfId="2" applyBorder="1" applyProtection="1"/>
    <xf numFmtId="0" fontId="13" fillId="3" borderId="29" xfId="1" applyAlignment="1">
      <alignment horizontal="center"/>
    </xf>
    <xf numFmtId="0" fontId="0" fillId="0" borderId="14" xfId="0" applyBorder="1"/>
    <xf numFmtId="0" fontId="0" fillId="0" borderId="15" xfId="0" applyBorder="1"/>
    <xf numFmtId="0" fontId="4" fillId="0" borderId="16" xfId="0" applyFont="1" applyBorder="1"/>
    <xf numFmtId="0" fontId="0" fillId="0" borderId="16" xfId="0" applyBorder="1"/>
    <xf numFmtId="0" fontId="0" fillId="0" borderId="17" xfId="0" applyBorder="1"/>
    <xf numFmtId="0" fontId="4" fillId="0" borderId="14" xfId="0" applyFont="1" applyBorder="1"/>
    <xf numFmtId="0" fontId="4" fillId="0" borderId="15" xfId="0" applyFont="1" applyBorder="1"/>
    <xf numFmtId="0" fontId="4" fillId="0" borderId="17" xfId="0" applyFont="1" applyBorder="1"/>
    <xf numFmtId="0" fontId="10" fillId="0" borderId="5" xfId="2" applyFont="1" applyBorder="1" applyAlignment="1">
      <alignment horizontal="center"/>
    </xf>
    <xf numFmtId="0" fontId="10" fillId="0" borderId="18" xfId="2" applyFont="1" applyBorder="1" applyAlignment="1">
      <alignment horizontal="center"/>
    </xf>
    <xf numFmtId="0" fontId="10" fillId="0" borderId="19" xfId="2" applyFont="1" applyBorder="1" applyAlignment="1">
      <alignment horizontal="center"/>
    </xf>
    <xf numFmtId="0" fontId="11" fillId="0" borderId="20" xfId="2" applyFont="1" applyBorder="1" applyAlignment="1">
      <alignment horizontal="left" vertical="top" wrapText="1"/>
    </xf>
    <xf numFmtId="0" fontId="11" fillId="0" borderId="21" xfId="2" applyFont="1" applyBorder="1" applyAlignment="1">
      <alignment horizontal="left" vertical="top" wrapText="1"/>
    </xf>
    <xf numFmtId="0" fontId="11" fillId="0" borderId="22" xfId="2" applyFont="1" applyBorder="1" applyAlignment="1">
      <alignment horizontal="left" vertical="top" wrapText="1"/>
    </xf>
    <xf numFmtId="0" fontId="11" fillId="0" borderId="23" xfId="2" applyFont="1" applyBorder="1" applyAlignment="1">
      <alignment horizontal="left" vertical="top" wrapText="1"/>
    </xf>
    <xf numFmtId="0" fontId="11" fillId="0" borderId="0" xfId="2" applyFont="1" applyBorder="1" applyAlignment="1">
      <alignment horizontal="left" vertical="top" wrapText="1"/>
    </xf>
    <xf numFmtId="0" fontId="11" fillId="0" borderId="24" xfId="2" applyFont="1" applyBorder="1" applyAlignment="1">
      <alignment horizontal="left" vertical="top" wrapText="1"/>
    </xf>
    <xf numFmtId="0" fontId="11" fillId="0" borderId="25" xfId="2" applyFont="1" applyBorder="1" applyAlignment="1">
      <alignment horizontal="left" vertical="top" wrapText="1"/>
    </xf>
    <xf numFmtId="0" fontId="11" fillId="0" borderId="26" xfId="2" applyFont="1" applyBorder="1" applyAlignment="1">
      <alignment horizontal="left" vertical="top" wrapText="1"/>
    </xf>
    <xf numFmtId="0" fontId="11" fillId="0" borderId="27" xfId="2" applyFont="1" applyBorder="1" applyAlignment="1">
      <alignment horizontal="left" vertical="top" wrapText="1"/>
    </xf>
    <xf numFmtId="0" fontId="17" fillId="0" borderId="20" xfId="5" applyBorder="1" applyAlignment="1">
      <alignment horizontal="center" vertical="center"/>
    </xf>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12" fillId="0" borderId="25" xfId="0" applyFont="1" applyBorder="1" applyAlignment="1">
      <alignment horizontal="center" vertical="center"/>
    </xf>
    <xf numFmtId="0" fontId="12" fillId="0" borderId="26" xfId="0" applyFont="1" applyBorder="1" applyAlignment="1">
      <alignment horizontal="center" vertical="center"/>
    </xf>
    <xf numFmtId="0" fontId="12" fillId="0" borderId="27" xfId="0" applyFont="1" applyBorder="1" applyAlignment="1">
      <alignment horizontal="center" vertical="center"/>
    </xf>
  </cellXfs>
  <cellStyles count="6">
    <cellStyle name="Check Cell" xfId="1" builtinId="23"/>
    <cellStyle name="Explanatory Text" xfId="2" builtinId="53"/>
    <cellStyle name="Hyperlink" xfId="5" builtinId="8"/>
    <cellStyle name="Input" xfId="3" builtinId="20"/>
    <cellStyle name="Normal" xfId="0" builtinId="0"/>
    <cellStyle name="parameters"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13</xdr:row>
      <xdr:rowOff>0</xdr:rowOff>
    </xdr:from>
    <xdr:to>
      <xdr:col>14</xdr:col>
      <xdr:colOff>361950</xdr:colOff>
      <xdr:row>37</xdr:row>
      <xdr:rowOff>85725</xdr:rowOff>
    </xdr:to>
    <xdr:pic>
      <xdr:nvPicPr>
        <xdr:cNvPr id="1025" name="Picture 1" descr="screenshot200.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5" y="2628900"/>
          <a:ext cx="4686300"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esignsecrets.live.alti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1003"/>
  <sheetViews>
    <sheetView tabSelected="1" topLeftCell="A418" zoomScaleNormal="100" workbookViewId="0">
      <selection activeCell="B438" sqref="B438"/>
    </sheetView>
  </sheetViews>
  <sheetFormatPr defaultColWidth="11.42578125" defaultRowHeight="15" x14ac:dyDescent="0.25"/>
  <cols>
    <col min="1" max="1" width="14.140625" style="19" customWidth="1"/>
    <col min="2" max="2" width="20.5703125" style="7" customWidth="1"/>
    <col min="3" max="3" width="31.42578125" style="46" customWidth="1"/>
    <col min="4" max="4" width="25.7109375" style="46" customWidth="1"/>
    <col min="5" max="6" width="7.140625" style="7" customWidth="1"/>
    <col min="7" max="7" width="17.140625" style="7" customWidth="1"/>
    <col min="8" max="8" width="16.5703125" style="46" bestFit="1" customWidth="1"/>
    <col min="9" max="9" width="11.42578125" style="7"/>
    <col min="10" max="10" width="6" style="7" customWidth="1"/>
    <col min="11" max="11" width="23.85546875" customWidth="1"/>
    <col min="12" max="12" width="20.7109375" bestFit="1" customWidth="1"/>
    <col min="13" max="13" width="5.140625" style="7" bestFit="1" customWidth="1"/>
    <col min="14" max="15" width="15.140625" style="7" customWidth="1"/>
    <col min="16" max="16" width="23.85546875" hidden="1" customWidth="1"/>
    <col min="17" max="17" width="14.28515625" style="9" hidden="1" customWidth="1"/>
    <col min="18" max="18" width="19" style="9" hidden="1" customWidth="1"/>
    <col min="19" max="19" width="25.28515625" style="9" hidden="1" customWidth="1"/>
    <col min="20" max="20" width="11.42578125" style="13" hidden="1" customWidth="1"/>
    <col min="21" max="22" width="14.85546875" style="25" hidden="1" customWidth="1"/>
    <col min="23" max="23" width="25.7109375" customWidth="1"/>
  </cols>
  <sheetData>
    <row r="1" spans="1:31" ht="21.75" thickBot="1" x14ac:dyDescent="0.4">
      <c r="A1" s="2" t="s">
        <v>3</v>
      </c>
      <c r="B1" s="3" t="s">
        <v>12</v>
      </c>
      <c r="C1" s="48" t="s">
        <v>6</v>
      </c>
      <c r="D1" s="48" t="s">
        <v>60</v>
      </c>
      <c r="E1" s="2" t="s">
        <v>7</v>
      </c>
      <c r="F1" s="2" t="s">
        <v>4</v>
      </c>
      <c r="G1" s="2" t="s">
        <v>8</v>
      </c>
      <c r="H1" s="48" t="s">
        <v>5</v>
      </c>
      <c r="I1" s="2" t="s">
        <v>11</v>
      </c>
      <c r="J1"/>
      <c r="M1" s="14"/>
      <c r="N1" s="14"/>
      <c r="O1" s="14"/>
      <c r="U1" s="26" t="s">
        <v>25</v>
      </c>
      <c r="V1" s="26" t="s">
        <v>65</v>
      </c>
      <c r="W1" s="50" t="s">
        <v>18</v>
      </c>
      <c r="X1" s="58" t="s">
        <v>62</v>
      </c>
      <c r="Y1" s="59"/>
      <c r="Z1" s="59"/>
      <c r="AA1" s="59"/>
      <c r="AB1" s="59"/>
      <c r="AC1" s="60"/>
    </row>
    <row r="2" spans="1:31" ht="15" customHeight="1" x14ac:dyDescent="0.25">
      <c r="A2" s="1" t="str">
        <f t="shared" ref="A2:A34" si="0">IF(U2&lt;&gt;"","Pin","")</f>
        <v>Pin</v>
      </c>
      <c r="B2" s="47" t="s">
        <v>71</v>
      </c>
      <c r="C2" s="47" t="s">
        <v>506</v>
      </c>
      <c r="D2" s="45"/>
      <c r="E2" s="1" t="str">
        <f>IF($U2="","",
        IF(PINORIENTATIONS=ONESIDED,
                PINLENGTH,
                IF($G2=PINLEFT,
                        -BOXWIDTH/2,
                        IF($G2=PINRIGHT,
                               BOXWIDTH/2,
                                IF($G2=PINDOWN,IF($G1=PINDOWN,MID($E1,1,LEN($E1)-3)+VERTSPACING,(INT(PINSPERSIDE/2)*-VERTSPACING)),
                                         IF($G1=PINUP,MID($E1,1,LEN($E1)-3)-VERTSPACING,(INT(PINSPERSIDE/2)*VERTSPACING)-IF(MOD(PINSPERSIDE,2),0,VERTSPACING))
                                )
                        )
                )
        )
&amp;IF(UNITS=IMPERIALUNITS,"mil",IF(UNITS=METRICUNITS,"mm",""))
)</f>
        <v>-1100mil</v>
      </c>
      <c r="F2" s="1" t="str">
        <f>IF($U2="","",
        IF(PINORIENTATIONS=ONESIDED,
                (INT(PINSPERSIDE/2)*VERTSPACING)-MOD($U2-1,PINSPERSIDE)*VERTSPACING,
                IF($G2=PINLEFT,
                        IF($G1=PINLEFT,MID($F1,1,LEN($F1)-3)-VERTSPACING,(INT(PINSPERSIDE/2)*VERTSPACING)),
                        IF($G2=PINRIGHT,
                                IF($G1=PINRIGHT,MID($F1,1,LEN($F1)-3)+VERTSPACING,(INT(PINSPERSIDE/2)*-VERTSPACING)+IF(MOD(PINSPERSIDE,2),0,VERTSPACING)),
                                IF($G2=PINDOWN,
                                        IF(MOD(PINSPERSIDE,2),-BOXWIDTH/2,-BOXWIDTH/2+VERTSPACING),
                                        BOXWIDTH/2
                                )
                        )
                )
        )
&amp;IF(UNITS=IMPERIALUNITS,"mil",IF(UNITS=METRICUNITS,"mm",""))
)</f>
        <v>10900mil</v>
      </c>
      <c r="G2" s="1" t="str">
        <f t="shared" ref="G2:G65" si="1">IF(V2="","",IF(V2="LEFTSIDE",PINLEFT,IF(V2="BOTTOMSIDE",PINDOWN,IF(V2="RIGHTSIDE",PINRIGHT,PINUP))))</f>
        <v>180 Degrees</v>
      </c>
      <c r="H2" s="45" t="str">
        <f>IF(U2&lt;&gt;"","PASSIVE","")</f>
        <v>PASSIVE</v>
      </c>
      <c r="I2" s="1" t="str">
        <f>IF($U2&lt;&gt;"",
        PINLENGTH
        &amp;IF(UNITS=IMPERIALUNITS,
                "mil",
                IF(UNITS=METRICUNITS,
                        "mm",
                        ""
                )
        ),
        ""
)</f>
        <v>100mil</v>
      </c>
      <c r="J2"/>
      <c r="M2" s="14"/>
      <c r="N2" s="14"/>
      <c r="O2" s="14"/>
      <c r="P2" s="6" t="s">
        <v>32</v>
      </c>
      <c r="Q2" s="9" t="s">
        <v>45</v>
      </c>
      <c r="R2" s="17" t="s">
        <v>49</v>
      </c>
      <c r="U2" s="24">
        <v>1</v>
      </c>
      <c r="V2" s="24" t="str">
        <f>IF($U2="","",
        IF(PINORIENTATIONS=ONESIDED,
                "LEFTSIDE",
                IF(PINORIENTATIONS=TWOSIDED,
                        IF($U2&lt;=PINSPERSIDE,"LEFTSIDE","RIGHTSIDE"),
                        IF($U2&lt;=PINSPERSIDE,"LEFTSIDE",IF($U2&lt;=PINSPERSIDE*2,"BOTTOMSIDE",IF($U2&lt;=PINSPERSIDE*3,"RIGHTSIDE","TOPSIDE")))
                )
        )
)</f>
        <v>LEFTSIDE</v>
      </c>
      <c r="W2" s="51" t="s">
        <v>2</v>
      </c>
      <c r="X2" s="61" t="str">
        <f>"Select from cell A1 down to the last cell in column I ('Length') containing data, and copy this to the clipboard."&amp;"
In Altium Designer, create the correct number of pins (position does not matter) by selecting a pin and cutting it (CTRL+X), then using the paste special»paste array function to paste duplicates of the pin "&amp;TOTALPINCOUNT&amp;" times."&amp;"
Configure the SCHLib List panel to show only pins (by either selecting all pins and filtering by selected parts, or by filtering to show only pins from current part regardless of selection), then use Smart Grid Paste "&amp;"to automatically determine how to paste the data. Be sure to select all rows (or an entire column) in the list panel , or Smart Grid Paste might not operate on them all."&amp;"
See url below for more information on smart grid paste"</f>
        <v>Select from cell A1 down to the last cell in column I ('Length') containing data, and copy this to the clipboard.
In Altium Designer, create the correct number of pins (position does not matter) by selecting a pin and cutting it (CTRL+X), then using the paste special»paste array function to paste duplicates of the pin 435 times.
Configure the SCHLib List panel to show only pins (by either selecting all pins and filtering by selected parts, or by filtering to show only pins from current part regardless of selection), then use Smart Grid Paste to automatically determine how to paste the data. Be sure to select all rows (or an entire column) in the list panel , or Smart Grid Paste might not operate on them all.
See url below for more information on smart grid paste</v>
      </c>
      <c r="Y2" s="62"/>
      <c r="Z2" s="62"/>
      <c r="AA2" s="62"/>
      <c r="AB2" s="62"/>
      <c r="AC2" s="63"/>
    </row>
    <row r="3" spans="1:31" ht="15" customHeight="1" x14ac:dyDescent="0.25">
      <c r="A3" s="1" t="str">
        <f t="shared" si="0"/>
        <v>Pin</v>
      </c>
      <c r="B3" s="47" t="s">
        <v>72</v>
      </c>
      <c r="C3" s="47" t="s">
        <v>506</v>
      </c>
      <c r="D3" s="45"/>
      <c r="E3" s="1" t="str">
        <f t="shared" ref="E3:E66" si="2">IF($U3="","",IF(PINORIENTATIONS=ONESIDED,PINLENGTH,IF($G3=PINLEFT,-BOXWIDTH/2,IF($G3=PINRIGHT,BOXWIDTH/2,IF($G3=PINDOWN,IF($G2=PINDOWN,MID($E2,1,LEN($E2)-3)+VERTSPACING,(INT(PINSPERSIDE/2)*-VERTSPACING)),IF($G2=PINUP,MID($E2,1,LEN($E2)-3)-VERTSPACING,(INT(PINSPERSIDE/2)*VERTSPACING)-IF(MOD(PINSPERSIDE,2),0,VERTSPACING))))))&amp;IF(UNITS=IMPERIALUNITS,"mil",IF(UNITS=METRICUNITS,"mm","")))</f>
        <v>-1100mil</v>
      </c>
      <c r="F3" s="1" t="str">
        <f t="shared" ref="F3:F66" si="3">IF($U3="","",IF(PINORIENTATIONS=ONESIDED,(INT(PINSPERSIDE/2)*VERTSPACING)-MOD($U3-1,PINSPERSIDE)*VERTSPACING,IF($G3=PINLEFT,IF($G2=PINLEFT,MID($F2,1,LEN($F2)-3)-VERTSPACING,(INT(PINSPERSIDE/2)*VERTSPACING)),IF($G3=PINRIGHT,IF($G2=PINRIGHT,MID($F2,1,LEN($F2)-3)+VERTSPACING,(INT(PINSPERSIDE/2)*-VERTSPACING)+IF(MOD(PINSPERSIDE,2),0,VERTSPACING)),IF($G3=PINDOWN,IF(MOD(PINSPERSIDE,2),-BOXWIDTH/2,-BOXWIDTH/2+VERTSPACING),BOXWIDTH/2))))&amp;IF(UNITS=IMPERIALUNITS,"mil",IF(UNITS=METRICUNITS,"mm","")))</f>
        <v>10800mil</v>
      </c>
      <c r="G3" s="1" t="str">
        <f t="shared" si="1"/>
        <v>180 Degrees</v>
      </c>
      <c r="H3" s="45" t="str">
        <f t="shared" ref="H3:H28" si="4">IF(U3&lt;&gt;"","PASSIVE","")</f>
        <v>PASSIVE</v>
      </c>
      <c r="I3" s="1" t="str">
        <f t="shared" ref="I3:I66" si="5">IF($U3&lt;&gt;"",PINLENGTH&amp;IF(UNITS=IMPERIALUNITS,"mil",IF(UNITS=METRICUNITS,"mm","")),"")</f>
        <v>100mil</v>
      </c>
      <c r="J3"/>
      <c r="K3" s="10" t="s">
        <v>36</v>
      </c>
      <c r="L3" s="40" t="s">
        <v>34</v>
      </c>
      <c r="M3" s="14"/>
      <c r="N3" s="14"/>
      <c r="O3" s="14"/>
      <c r="P3" s="16" t="s">
        <v>33</v>
      </c>
      <c r="Q3" s="39" t="s">
        <v>46</v>
      </c>
      <c r="R3" s="39">
        <f>TOTALPINCOUNT*VERTSPACING+VERTSPACING</f>
        <v>43600</v>
      </c>
      <c r="S3" s="18" t="s">
        <v>26</v>
      </c>
      <c r="T3" s="7"/>
      <c r="U3" s="24">
        <f t="shared" ref="U3:U66" si="6">IF(U2&lt;$L$6,U2+1,"")</f>
        <v>2</v>
      </c>
      <c r="V3" s="24" t="str">
        <f t="shared" ref="V3:V66" si="7">IF($U3="","",IF(PINORIENTATIONS=ONESIDED,"LEFTSIDE",IF(PINORIENTATIONS=TWOSIDED,IF($U3&lt;=PINSPERSIDE,"LEFTSIDE","RIGHTSIDE"),IF($U3&lt;=PINSPERSIDE,"LEFTSIDE",IF($U3&lt;=PINSPERSIDE*2,"BOTTOMSIDE",IF($U3&lt;=PINSPERSIDE*3,"RIGHTSIDE","TOPSIDE"))))))</f>
        <v>LEFTSIDE</v>
      </c>
      <c r="W3" s="52" t="s">
        <v>1</v>
      </c>
      <c r="X3" s="64"/>
      <c r="Y3" s="65"/>
      <c r="Z3" s="65"/>
      <c r="AA3" s="65"/>
      <c r="AB3" s="65"/>
      <c r="AC3" s="66"/>
    </row>
    <row r="4" spans="1:31" ht="15" customHeight="1" x14ac:dyDescent="0.25">
      <c r="A4" s="1" t="str">
        <f t="shared" si="0"/>
        <v>Pin</v>
      </c>
      <c r="B4" s="47" t="s">
        <v>73</v>
      </c>
      <c r="C4" s="47" t="s">
        <v>506</v>
      </c>
      <c r="D4" s="45"/>
      <c r="E4" s="1" t="str">
        <f t="shared" si="2"/>
        <v>-1100mil</v>
      </c>
      <c r="F4" s="1" t="str">
        <f t="shared" si="3"/>
        <v>10700mil</v>
      </c>
      <c r="G4" s="1" t="str">
        <f t="shared" si="1"/>
        <v>180 Degrees</v>
      </c>
      <c r="H4" s="45" t="str">
        <f t="shared" si="4"/>
        <v>PASSIVE</v>
      </c>
      <c r="I4" s="1" t="str">
        <f t="shared" si="5"/>
        <v>100mil</v>
      </c>
      <c r="J4"/>
      <c r="K4" s="10" t="str">
        <f>IF($L$3=$P$3,S3,"")</f>
        <v/>
      </c>
      <c r="L4" s="40">
        <v>2</v>
      </c>
      <c r="M4" s="14"/>
      <c r="N4" s="14"/>
      <c r="O4" s="14"/>
      <c r="P4" s="16" t="s">
        <v>34</v>
      </c>
      <c r="Q4" s="39" t="s">
        <v>47</v>
      </c>
      <c r="R4" s="39">
        <f>ROUNDUP(PINSPERSIDE*2,0)*VERTSPACING+VERTSPACING</f>
        <v>43700</v>
      </c>
      <c r="S4" s="18" t="s">
        <v>27</v>
      </c>
      <c r="T4" s="15"/>
      <c r="U4" s="24">
        <f t="shared" si="6"/>
        <v>3</v>
      </c>
      <c r="V4" s="24" t="str">
        <f t="shared" si="7"/>
        <v>LEFTSIDE</v>
      </c>
      <c r="W4" s="52" t="s">
        <v>13</v>
      </c>
      <c r="X4" s="64"/>
      <c r="Y4" s="65"/>
      <c r="Z4" s="65"/>
      <c r="AA4" s="65"/>
      <c r="AB4" s="65"/>
      <c r="AC4" s="66"/>
    </row>
    <row r="5" spans="1:31" ht="15.75" customHeight="1" thickBot="1" x14ac:dyDescent="0.3">
      <c r="A5" s="1" t="str">
        <f t="shared" si="0"/>
        <v>Pin</v>
      </c>
      <c r="B5" s="47" t="s">
        <v>74</v>
      </c>
      <c r="C5" s="47" t="s">
        <v>506</v>
      </c>
      <c r="D5" s="45"/>
      <c r="E5" s="1" t="str">
        <f t="shared" si="2"/>
        <v>-1100mil</v>
      </c>
      <c r="F5" s="1" t="str">
        <f t="shared" si="3"/>
        <v>10600mil</v>
      </c>
      <c r="G5" s="1" t="str">
        <f t="shared" si="1"/>
        <v>180 Degrees</v>
      </c>
      <c r="H5" s="45" t="str">
        <f t="shared" si="4"/>
        <v>PASSIVE</v>
      </c>
      <c r="I5" s="1" t="str">
        <f t="shared" si="5"/>
        <v>100mil</v>
      </c>
      <c r="J5"/>
      <c r="K5" s="11" t="str">
        <f>IF($L$3=$P$3,S4,S5)</f>
        <v>Pin Count</v>
      </c>
      <c r="L5" s="41">
        <v>435</v>
      </c>
      <c r="M5" s="14"/>
      <c r="N5" s="14"/>
      <c r="O5" s="14"/>
      <c r="P5" s="8"/>
      <c r="Q5" s="39" t="s">
        <v>48</v>
      </c>
      <c r="R5" s="39">
        <f>ROUNDUP(TOTALPINCOUNT/4,0)*VERTSPACING+VERTSPACING</f>
        <v>11000</v>
      </c>
      <c r="S5" s="18" t="s">
        <v>35</v>
      </c>
      <c r="T5" s="7"/>
      <c r="U5" s="24">
        <f t="shared" si="6"/>
        <v>4</v>
      </c>
      <c r="V5" s="24" t="str">
        <f t="shared" si="7"/>
        <v>LEFTSIDE</v>
      </c>
      <c r="W5" s="52" t="s">
        <v>14</v>
      </c>
      <c r="X5" s="64"/>
      <c r="Y5" s="65"/>
      <c r="Z5" s="65"/>
      <c r="AA5" s="65"/>
      <c r="AB5" s="65"/>
      <c r="AC5" s="66"/>
    </row>
    <row r="6" spans="1:31" ht="16.5" customHeight="1" thickTop="1" thickBot="1" x14ac:dyDescent="0.3">
      <c r="A6" s="1" t="str">
        <f t="shared" si="0"/>
        <v>Pin</v>
      </c>
      <c r="B6" s="47" t="s">
        <v>75</v>
      </c>
      <c r="C6" s="47" t="s">
        <v>506</v>
      </c>
      <c r="D6" s="45"/>
      <c r="E6" s="1" t="str">
        <f t="shared" si="2"/>
        <v>-1100mil</v>
      </c>
      <c r="F6" s="1" t="str">
        <f t="shared" si="3"/>
        <v>10500mil</v>
      </c>
      <c r="G6" s="1" t="str">
        <f t="shared" si="1"/>
        <v>180 Degrees</v>
      </c>
      <c r="H6" s="45" t="str">
        <f t="shared" si="4"/>
        <v>PASSIVE</v>
      </c>
      <c r="I6" s="1" t="str">
        <f t="shared" si="5"/>
        <v>100mil</v>
      </c>
      <c r="J6"/>
      <c r="K6" s="27" t="s">
        <v>28</v>
      </c>
      <c r="L6" s="49">
        <f>IF(PACKAGETYPE=$P$3,$L$4*$L$5,$L$5)</f>
        <v>435</v>
      </c>
      <c r="M6" s="14"/>
      <c r="N6" s="14"/>
      <c r="O6" s="14"/>
      <c r="P6" s="6"/>
      <c r="Q6" s="17"/>
      <c r="R6"/>
      <c r="S6" s="17"/>
      <c r="T6" s="7"/>
      <c r="U6" s="24">
        <f t="shared" si="6"/>
        <v>5</v>
      </c>
      <c r="V6" s="24" t="str">
        <f t="shared" si="7"/>
        <v>LEFTSIDE</v>
      </c>
      <c r="W6" s="52" t="s">
        <v>15</v>
      </c>
      <c r="X6" s="64"/>
      <c r="Y6" s="65"/>
      <c r="Z6" s="65"/>
      <c r="AA6" s="65"/>
      <c r="AB6" s="65"/>
      <c r="AC6" s="66"/>
    </row>
    <row r="7" spans="1:31" ht="15.75" customHeight="1" thickTop="1" x14ac:dyDescent="0.25">
      <c r="A7" s="1" t="str">
        <f t="shared" si="0"/>
        <v>Pin</v>
      </c>
      <c r="B7" s="47" t="s">
        <v>76</v>
      </c>
      <c r="C7" s="47" t="s">
        <v>506</v>
      </c>
      <c r="D7" s="45"/>
      <c r="E7" s="1" t="str">
        <f t="shared" si="2"/>
        <v>-1100mil</v>
      </c>
      <c r="F7" s="1" t="str">
        <f t="shared" si="3"/>
        <v>10400mil</v>
      </c>
      <c r="G7" s="1" t="str">
        <f t="shared" si="1"/>
        <v>180 Degrees</v>
      </c>
      <c r="H7" s="45" t="str">
        <f t="shared" si="4"/>
        <v>PASSIVE</v>
      </c>
      <c r="I7" s="1" t="str">
        <f t="shared" si="5"/>
        <v>100mil</v>
      </c>
      <c r="J7"/>
      <c r="M7" s="14"/>
      <c r="N7" s="14"/>
      <c r="O7" s="14"/>
      <c r="P7" s="4" t="str">
        <f>CONCATENATE("Rows: ",MID(BGALETTERS,1,BGAROWS))</f>
        <v>Rows: AB</v>
      </c>
      <c r="R7" s="17" t="s">
        <v>50</v>
      </c>
      <c r="U7" s="24">
        <f t="shared" si="6"/>
        <v>6</v>
      </c>
      <c r="V7" s="24" t="str">
        <f t="shared" si="7"/>
        <v>LEFTSIDE</v>
      </c>
      <c r="W7" s="53" t="s">
        <v>16</v>
      </c>
      <c r="X7" s="64"/>
      <c r="Y7" s="65"/>
      <c r="Z7" s="65"/>
      <c r="AA7" s="65"/>
      <c r="AB7" s="65"/>
      <c r="AC7" s="66"/>
    </row>
    <row r="8" spans="1:31" ht="15" customHeight="1" x14ac:dyDescent="0.25">
      <c r="A8" s="1" t="str">
        <f t="shared" si="0"/>
        <v>Pin</v>
      </c>
      <c r="B8" s="47" t="s">
        <v>77</v>
      </c>
      <c r="C8" s="47" t="s">
        <v>506</v>
      </c>
      <c r="D8" s="45"/>
      <c r="E8" s="1" t="str">
        <f t="shared" si="2"/>
        <v>-1100mil</v>
      </c>
      <c r="F8" s="1" t="str">
        <f t="shared" si="3"/>
        <v>10300mil</v>
      </c>
      <c r="G8" s="1" t="str">
        <f t="shared" si="1"/>
        <v>180 Degrees</v>
      </c>
      <c r="H8" s="45" t="str">
        <f t="shared" si="4"/>
        <v>PASSIVE</v>
      </c>
      <c r="I8" s="1" t="str">
        <f t="shared" si="5"/>
        <v>100mil</v>
      </c>
      <c r="J8"/>
      <c r="K8" s="10" t="s">
        <v>45</v>
      </c>
      <c r="L8" s="40" t="s">
        <v>47</v>
      </c>
      <c r="P8" s="5" t="s">
        <v>70</v>
      </c>
      <c r="R8" s="39">
        <f>ROUND(TOTALPINCOUNT/IF(PINORIENTATIONS=ONESIDED,1,IF(PINORIENTATIONS=TWOSIDED,2,4)),0)</f>
        <v>218</v>
      </c>
      <c r="U8" s="24">
        <f t="shared" si="6"/>
        <v>7</v>
      </c>
      <c r="V8" s="24" t="str">
        <f t="shared" si="7"/>
        <v>LEFTSIDE</v>
      </c>
      <c r="W8" s="53" t="s">
        <v>17</v>
      </c>
      <c r="X8" s="64"/>
      <c r="Y8" s="65"/>
      <c r="Z8" s="65"/>
      <c r="AA8" s="65"/>
      <c r="AB8" s="65"/>
      <c r="AC8" s="66"/>
    </row>
    <row r="9" spans="1:31" ht="15.75" customHeight="1" thickBot="1" x14ac:dyDescent="0.3">
      <c r="A9" s="1" t="str">
        <f t="shared" si="0"/>
        <v>Pin</v>
      </c>
      <c r="B9" s="47" t="s">
        <v>78</v>
      </c>
      <c r="C9" s="47" t="s">
        <v>506</v>
      </c>
      <c r="D9" s="45"/>
      <c r="E9" s="1" t="str">
        <f t="shared" si="2"/>
        <v>-1100mil</v>
      </c>
      <c r="F9" s="1" t="str">
        <f t="shared" si="3"/>
        <v>10200mil</v>
      </c>
      <c r="G9" s="1" t="str">
        <f t="shared" si="1"/>
        <v>180 Degrees</v>
      </c>
      <c r="H9" s="45" t="str">
        <f t="shared" si="4"/>
        <v>PASSIVE</v>
      </c>
      <c r="I9" s="1" t="str">
        <f t="shared" si="5"/>
        <v>100mil</v>
      </c>
      <c r="J9"/>
      <c r="K9" s="28" t="s">
        <v>29</v>
      </c>
      <c r="L9" s="42" t="s">
        <v>30</v>
      </c>
      <c r="M9" s="15"/>
      <c r="N9" s="15"/>
      <c r="O9" s="15"/>
      <c r="U9" s="24">
        <f t="shared" si="6"/>
        <v>8</v>
      </c>
      <c r="V9" s="24" t="str">
        <f t="shared" si="7"/>
        <v>LEFTSIDE</v>
      </c>
      <c r="W9" s="54" t="s">
        <v>0</v>
      </c>
      <c r="X9" s="64"/>
      <c r="Y9" s="65"/>
      <c r="Z9" s="65"/>
      <c r="AA9" s="65"/>
      <c r="AB9" s="65"/>
      <c r="AC9" s="66"/>
    </row>
    <row r="10" spans="1:31" ht="15.75" customHeight="1" thickBot="1" x14ac:dyDescent="0.3">
      <c r="A10" s="1" t="str">
        <f t="shared" si="0"/>
        <v>Pin</v>
      </c>
      <c r="B10" s="47" t="s">
        <v>79</v>
      </c>
      <c r="C10" s="47" t="s">
        <v>506</v>
      </c>
      <c r="D10" s="45"/>
      <c r="E10" s="1" t="str">
        <f t="shared" si="2"/>
        <v>-1100mil</v>
      </c>
      <c r="F10" s="1" t="str">
        <f t="shared" si="3"/>
        <v>10100mil</v>
      </c>
      <c r="G10" s="1" t="str">
        <f t="shared" si="1"/>
        <v>180 Degrees</v>
      </c>
      <c r="H10" s="45" t="str">
        <f t="shared" si="4"/>
        <v>PASSIVE</v>
      </c>
      <c r="I10" s="1" t="str">
        <f t="shared" si="5"/>
        <v>100mil</v>
      </c>
      <c r="J10"/>
      <c r="K10" s="12" t="s">
        <v>24</v>
      </c>
      <c r="L10" s="43">
        <v>2200</v>
      </c>
      <c r="M10" s="38" t="str">
        <f>IF($L$9=$Q$11,"mils",IF($L$9=$R$11,"mm",""))</f>
        <v>mils</v>
      </c>
      <c r="N10" s="14"/>
      <c r="O10" s="14"/>
      <c r="P10" s="35" t="s">
        <v>24</v>
      </c>
      <c r="U10" s="24">
        <f t="shared" si="6"/>
        <v>9</v>
      </c>
      <c r="V10" s="24" t="str">
        <f t="shared" si="7"/>
        <v>LEFTSIDE</v>
      </c>
      <c r="X10" s="64"/>
      <c r="Y10" s="65"/>
      <c r="Z10" s="65"/>
      <c r="AA10" s="65"/>
      <c r="AB10" s="65"/>
      <c r="AC10" s="66"/>
    </row>
    <row r="11" spans="1:31" ht="15.75" customHeight="1" thickBot="1" x14ac:dyDescent="0.3">
      <c r="A11" s="1" t="str">
        <f t="shared" si="0"/>
        <v>Pin</v>
      </c>
      <c r="B11" s="47" t="s">
        <v>80</v>
      </c>
      <c r="C11" s="47" t="s">
        <v>506</v>
      </c>
      <c r="D11" s="45"/>
      <c r="E11" s="1" t="str">
        <f t="shared" si="2"/>
        <v>-1100mil</v>
      </c>
      <c r="F11" s="1" t="str">
        <f t="shared" si="3"/>
        <v>10000mil</v>
      </c>
      <c r="G11" s="1" t="str">
        <f t="shared" si="1"/>
        <v>180 Degrees</v>
      </c>
      <c r="H11" s="45" t="str">
        <f t="shared" si="4"/>
        <v>PASSIVE</v>
      </c>
      <c r="I11" s="1" t="str">
        <f t="shared" si="5"/>
        <v>100mil</v>
      </c>
      <c r="J11"/>
      <c r="K11" s="12" t="s">
        <v>22</v>
      </c>
      <c r="L11" s="43">
        <v>100</v>
      </c>
      <c r="M11" s="38" t="str">
        <f>IF($L$9=$Q$11,"mils",IF($L$9=$R$11,"mm",""))</f>
        <v>mils</v>
      </c>
      <c r="N11" s="17"/>
      <c r="O11" s="17"/>
      <c r="P11" s="33" t="s">
        <v>37</v>
      </c>
      <c r="Q11" s="33" t="s">
        <v>30</v>
      </c>
      <c r="R11" s="33" t="s">
        <v>31</v>
      </c>
      <c r="T11" s="7"/>
      <c r="U11" s="24">
        <f t="shared" si="6"/>
        <v>10</v>
      </c>
      <c r="V11" s="24" t="str">
        <f t="shared" si="7"/>
        <v>LEFTSIDE</v>
      </c>
      <c r="W11" s="55" t="s">
        <v>19</v>
      </c>
      <c r="X11" s="64"/>
      <c r="Y11" s="65"/>
      <c r="Z11" s="65"/>
      <c r="AA11" s="65"/>
      <c r="AB11" s="65"/>
      <c r="AC11" s="66"/>
    </row>
    <row r="12" spans="1:31" ht="15" customHeight="1" x14ac:dyDescent="0.25">
      <c r="A12" s="1" t="str">
        <f t="shared" si="0"/>
        <v>Pin</v>
      </c>
      <c r="B12" s="47" t="s">
        <v>81</v>
      </c>
      <c r="C12" s="47" t="s">
        <v>506</v>
      </c>
      <c r="D12" s="45"/>
      <c r="E12" s="1" t="str">
        <f t="shared" si="2"/>
        <v>-1100mil</v>
      </c>
      <c r="F12" s="1" t="str">
        <f t="shared" si="3"/>
        <v>9900mil</v>
      </c>
      <c r="G12" s="1" t="str">
        <f t="shared" si="1"/>
        <v>180 Degrees</v>
      </c>
      <c r="H12" s="45" t="str">
        <f t="shared" si="4"/>
        <v>PASSIVE</v>
      </c>
      <c r="I12" s="1" t="str">
        <f t="shared" si="5"/>
        <v>100mil</v>
      </c>
      <c r="J12"/>
      <c r="K12" s="29" t="s">
        <v>23</v>
      </c>
      <c r="L12" s="44">
        <v>100</v>
      </c>
      <c r="M12" s="38" t="str">
        <f>IF($L$9=$Q$11,"mils",IF($L$9=$R$11,"mm",""))</f>
        <v>mils</v>
      </c>
      <c r="N12" s="17"/>
      <c r="O12" s="20"/>
      <c r="P12" s="32">
        <v>40</v>
      </c>
      <c r="Q12" s="36">
        <v>400</v>
      </c>
      <c r="R12" s="37">
        <v>8</v>
      </c>
      <c r="S12" s="23">
        <f>IF(UNITS=DXPUNITS,
        P12,
        IF(UNITS=IMPERIALUNITS,
                Q12,
                IF(UNITS=METRICUNITS,
                        R12,
                        ""
                )
        )
)</f>
        <v>400</v>
      </c>
      <c r="T12" s="7"/>
      <c r="U12" s="24">
        <f t="shared" si="6"/>
        <v>11</v>
      </c>
      <c r="V12" s="24" t="str">
        <f t="shared" si="7"/>
        <v>LEFTSIDE</v>
      </c>
      <c r="W12" s="56" t="s">
        <v>10</v>
      </c>
      <c r="X12" s="64"/>
      <c r="Y12" s="65"/>
      <c r="Z12" s="65"/>
      <c r="AA12" s="65"/>
      <c r="AB12" s="65"/>
      <c r="AC12" s="66"/>
      <c r="AE12" s="6"/>
    </row>
    <row r="13" spans="1:31" ht="15" customHeight="1" x14ac:dyDescent="0.25">
      <c r="A13" s="1" t="str">
        <f t="shared" si="0"/>
        <v>Pin</v>
      </c>
      <c r="B13" s="47" t="s">
        <v>82</v>
      </c>
      <c r="C13" s="47" t="s">
        <v>506</v>
      </c>
      <c r="D13" s="45"/>
      <c r="E13" s="1" t="str">
        <f t="shared" si="2"/>
        <v>-1100mil</v>
      </c>
      <c r="F13" s="1" t="str">
        <f t="shared" si="3"/>
        <v>9800mil</v>
      </c>
      <c r="G13" s="1" t="str">
        <f t="shared" si="1"/>
        <v>180 Degrees</v>
      </c>
      <c r="H13" s="45" t="str">
        <f t="shared" si="4"/>
        <v>PASSIVE</v>
      </c>
      <c r="I13" s="1" t="str">
        <f t="shared" si="5"/>
        <v>100mil</v>
      </c>
      <c r="J13"/>
      <c r="M13" s="14"/>
      <c r="N13" s="14"/>
      <c r="O13" s="20"/>
      <c r="P13" s="22">
        <f>P12+20</f>
        <v>60</v>
      </c>
      <c r="Q13" s="30">
        <f>Q12+200</f>
        <v>600</v>
      </c>
      <c r="R13" s="31">
        <f>R12+4</f>
        <v>12</v>
      </c>
      <c r="S13" s="23">
        <f t="shared" ref="S13:S26" si="8">IF(UNITS=DXPUNITS,P13,IF(UNITS=IMPERIALUNITS,Q13,IF(UNITS=METRICUNITS,R13,"")))</f>
        <v>600</v>
      </c>
      <c r="T13" s="7"/>
      <c r="U13" s="24">
        <f t="shared" si="6"/>
        <v>12</v>
      </c>
      <c r="V13" s="24" t="str">
        <f t="shared" si="7"/>
        <v>LEFTSIDE</v>
      </c>
      <c r="W13" s="52" t="s">
        <v>20</v>
      </c>
      <c r="X13" s="64"/>
      <c r="Y13" s="65"/>
      <c r="Z13" s="65"/>
      <c r="AA13" s="65"/>
      <c r="AB13" s="65"/>
      <c r="AC13" s="66"/>
    </row>
    <row r="14" spans="1:31" ht="15" customHeight="1" x14ac:dyDescent="0.25">
      <c r="A14" s="1" t="str">
        <f t="shared" si="0"/>
        <v>Pin</v>
      </c>
      <c r="B14" s="47" t="s">
        <v>83</v>
      </c>
      <c r="C14" s="47" t="s">
        <v>506</v>
      </c>
      <c r="D14" s="45"/>
      <c r="E14" s="1" t="str">
        <f t="shared" si="2"/>
        <v>-1100mil</v>
      </c>
      <c r="F14" s="1" t="str">
        <f t="shared" si="3"/>
        <v>9700mil</v>
      </c>
      <c r="G14" s="1" t="str">
        <f t="shared" si="1"/>
        <v>180 Degrees</v>
      </c>
      <c r="H14" s="45" t="str">
        <f t="shared" si="4"/>
        <v>PASSIVE</v>
      </c>
      <c r="I14" s="1" t="str">
        <f t="shared" si="5"/>
        <v>100mil</v>
      </c>
      <c r="J14"/>
      <c r="M14" s="14"/>
      <c r="N14" s="14"/>
      <c r="O14" s="20"/>
      <c r="P14" s="22">
        <f t="shared" ref="P14:P26" si="9">P13+20</f>
        <v>80</v>
      </c>
      <c r="Q14" s="30">
        <f t="shared" ref="Q14:Q26" si="10">Q13+200</f>
        <v>800</v>
      </c>
      <c r="R14" s="31">
        <f t="shared" ref="R14:R26" si="11">R13+4</f>
        <v>16</v>
      </c>
      <c r="S14" s="23">
        <f t="shared" si="8"/>
        <v>800</v>
      </c>
      <c r="T14" s="7"/>
      <c r="U14" s="24">
        <f t="shared" si="6"/>
        <v>13</v>
      </c>
      <c r="V14" s="24" t="str">
        <f t="shared" si="7"/>
        <v>LEFTSIDE</v>
      </c>
      <c r="W14" s="52" t="s">
        <v>9</v>
      </c>
      <c r="X14" s="64"/>
      <c r="Y14" s="65"/>
      <c r="Z14" s="65"/>
      <c r="AA14" s="65"/>
      <c r="AB14" s="65"/>
      <c r="AC14" s="66"/>
    </row>
    <row r="15" spans="1:31" ht="15.75" customHeight="1" thickBot="1" x14ac:dyDescent="0.3">
      <c r="A15" s="1" t="str">
        <f t="shared" si="0"/>
        <v>Pin</v>
      </c>
      <c r="B15" s="47" t="s">
        <v>84</v>
      </c>
      <c r="C15" s="47" t="s">
        <v>506</v>
      </c>
      <c r="D15" s="45"/>
      <c r="E15" s="1" t="str">
        <f t="shared" si="2"/>
        <v>-1100mil</v>
      </c>
      <c r="F15" s="1" t="str">
        <f t="shared" si="3"/>
        <v>9600mil</v>
      </c>
      <c r="G15" s="1" t="str">
        <f t="shared" si="1"/>
        <v>180 Degrees</v>
      </c>
      <c r="H15" s="45" t="str">
        <f t="shared" si="4"/>
        <v>PASSIVE</v>
      </c>
      <c r="I15" s="1" t="str">
        <f t="shared" si="5"/>
        <v>100mil</v>
      </c>
      <c r="J15"/>
      <c r="M15" s="14"/>
      <c r="N15" s="14"/>
      <c r="O15" s="20"/>
      <c r="P15" s="22">
        <f t="shared" si="9"/>
        <v>100</v>
      </c>
      <c r="Q15" s="30">
        <f t="shared" si="10"/>
        <v>1000</v>
      </c>
      <c r="R15" s="31">
        <f t="shared" si="11"/>
        <v>20</v>
      </c>
      <c r="S15" s="23">
        <f t="shared" si="8"/>
        <v>1000</v>
      </c>
      <c r="T15" s="7"/>
      <c r="U15" s="24">
        <f t="shared" si="6"/>
        <v>14</v>
      </c>
      <c r="V15" s="24" t="str">
        <f t="shared" si="7"/>
        <v>LEFTSIDE</v>
      </c>
      <c r="W15" s="57" t="s">
        <v>21</v>
      </c>
      <c r="X15" s="64"/>
      <c r="Y15" s="65"/>
      <c r="Z15" s="65"/>
      <c r="AA15" s="65"/>
      <c r="AB15" s="65"/>
      <c r="AC15" s="66"/>
    </row>
    <row r="16" spans="1:31" ht="15" customHeight="1" x14ac:dyDescent="0.25">
      <c r="A16" s="1" t="str">
        <f t="shared" si="0"/>
        <v>Pin</v>
      </c>
      <c r="B16" s="47" t="s">
        <v>85</v>
      </c>
      <c r="C16" s="47" t="s">
        <v>506</v>
      </c>
      <c r="D16" s="45"/>
      <c r="E16" s="1" t="str">
        <f t="shared" si="2"/>
        <v>-1100mil</v>
      </c>
      <c r="F16" s="1" t="str">
        <f t="shared" si="3"/>
        <v>9500mil</v>
      </c>
      <c r="G16" s="1" t="str">
        <f t="shared" si="1"/>
        <v>180 Degrees</v>
      </c>
      <c r="H16" s="45" t="str">
        <f t="shared" si="4"/>
        <v>PASSIVE</v>
      </c>
      <c r="I16" s="1" t="str">
        <f t="shared" si="5"/>
        <v>100mil</v>
      </c>
      <c r="J16"/>
      <c r="O16" s="20"/>
      <c r="P16" s="22">
        <f t="shared" si="9"/>
        <v>120</v>
      </c>
      <c r="Q16" s="30">
        <f t="shared" si="10"/>
        <v>1200</v>
      </c>
      <c r="R16" s="31">
        <f t="shared" si="11"/>
        <v>24</v>
      </c>
      <c r="S16" s="23">
        <f t="shared" si="8"/>
        <v>1200</v>
      </c>
      <c r="T16" s="7"/>
      <c r="U16" s="24">
        <f t="shared" si="6"/>
        <v>15</v>
      </c>
      <c r="V16" s="24" t="str">
        <f t="shared" si="7"/>
        <v>LEFTSIDE</v>
      </c>
      <c r="W16" s="6"/>
      <c r="X16" s="64"/>
      <c r="Y16" s="65"/>
      <c r="Z16" s="65"/>
      <c r="AA16" s="65"/>
      <c r="AB16" s="65"/>
      <c r="AC16" s="66"/>
    </row>
    <row r="17" spans="1:29" ht="15" customHeight="1" x14ac:dyDescent="0.25">
      <c r="A17" s="1" t="str">
        <f t="shared" si="0"/>
        <v>Pin</v>
      </c>
      <c r="B17" s="47" t="s">
        <v>101</v>
      </c>
      <c r="C17" s="47" t="s">
        <v>506</v>
      </c>
      <c r="D17" s="45"/>
      <c r="E17" s="1" t="str">
        <f t="shared" si="2"/>
        <v>-1100mil</v>
      </c>
      <c r="F17" s="1" t="str">
        <f t="shared" si="3"/>
        <v>9400mil</v>
      </c>
      <c r="G17" s="1" t="str">
        <f t="shared" si="1"/>
        <v>180 Degrees</v>
      </c>
      <c r="H17" s="45" t="str">
        <f t="shared" si="4"/>
        <v>PASSIVE</v>
      </c>
      <c r="I17" s="1" t="str">
        <f t="shared" si="5"/>
        <v>100mil</v>
      </c>
      <c r="J17"/>
      <c r="O17" s="20"/>
      <c r="P17" s="22">
        <f t="shared" si="9"/>
        <v>140</v>
      </c>
      <c r="Q17" s="30">
        <f t="shared" si="10"/>
        <v>1400</v>
      </c>
      <c r="R17" s="31">
        <f t="shared" si="11"/>
        <v>28</v>
      </c>
      <c r="S17" s="23">
        <f t="shared" si="8"/>
        <v>1400</v>
      </c>
      <c r="T17" s="7"/>
      <c r="U17" s="24">
        <f t="shared" si="6"/>
        <v>16</v>
      </c>
      <c r="V17" s="24" t="str">
        <f t="shared" si="7"/>
        <v>LEFTSIDE</v>
      </c>
      <c r="W17" s="6"/>
      <c r="X17" s="64"/>
      <c r="Y17" s="65"/>
      <c r="Z17" s="65"/>
      <c r="AA17" s="65"/>
      <c r="AB17" s="65"/>
      <c r="AC17" s="66"/>
    </row>
    <row r="18" spans="1:29" ht="15" customHeight="1" x14ac:dyDescent="0.25">
      <c r="A18" s="1" t="str">
        <f t="shared" si="0"/>
        <v>Pin</v>
      </c>
      <c r="B18" s="47" t="s">
        <v>102</v>
      </c>
      <c r="C18" s="47" t="s">
        <v>506</v>
      </c>
      <c r="D18" s="45"/>
      <c r="E18" s="1" t="str">
        <f t="shared" si="2"/>
        <v>-1100mil</v>
      </c>
      <c r="F18" s="1" t="str">
        <f t="shared" si="3"/>
        <v>9300mil</v>
      </c>
      <c r="G18" s="1" t="str">
        <f t="shared" si="1"/>
        <v>180 Degrees</v>
      </c>
      <c r="H18" s="45" t="str">
        <f t="shared" si="4"/>
        <v>PASSIVE</v>
      </c>
      <c r="I18" s="1" t="str">
        <f t="shared" si="5"/>
        <v>100mil</v>
      </c>
      <c r="J18"/>
      <c r="O18" s="20"/>
      <c r="P18" s="22">
        <f t="shared" si="9"/>
        <v>160</v>
      </c>
      <c r="Q18" s="30">
        <f t="shared" si="10"/>
        <v>1600</v>
      </c>
      <c r="R18" s="31">
        <f t="shared" si="11"/>
        <v>32</v>
      </c>
      <c r="S18" s="23">
        <f t="shared" si="8"/>
        <v>1600</v>
      </c>
      <c r="T18" s="7"/>
      <c r="U18" s="24">
        <f t="shared" si="6"/>
        <v>17</v>
      </c>
      <c r="V18" s="24" t="str">
        <f t="shared" si="7"/>
        <v>LEFTSIDE</v>
      </c>
      <c r="W18" s="6"/>
      <c r="X18" s="64"/>
      <c r="Y18" s="65"/>
      <c r="Z18" s="65"/>
      <c r="AA18" s="65"/>
      <c r="AB18" s="65"/>
      <c r="AC18" s="66"/>
    </row>
    <row r="19" spans="1:29" ht="15" customHeight="1" x14ac:dyDescent="0.25">
      <c r="A19" s="1" t="str">
        <f t="shared" si="0"/>
        <v>Pin</v>
      </c>
      <c r="B19" s="47" t="s">
        <v>103</v>
      </c>
      <c r="C19" s="47" t="s">
        <v>506</v>
      </c>
      <c r="D19" s="45"/>
      <c r="E19" s="1" t="str">
        <f t="shared" si="2"/>
        <v>-1100mil</v>
      </c>
      <c r="F19" s="1" t="str">
        <f t="shared" si="3"/>
        <v>9200mil</v>
      </c>
      <c r="G19" s="1" t="str">
        <f t="shared" si="1"/>
        <v>180 Degrees</v>
      </c>
      <c r="H19" s="45" t="str">
        <f t="shared" si="4"/>
        <v>PASSIVE</v>
      </c>
      <c r="I19" s="1" t="str">
        <f t="shared" si="5"/>
        <v>100mil</v>
      </c>
      <c r="J19"/>
      <c r="O19" s="20"/>
      <c r="P19" s="22">
        <f t="shared" si="9"/>
        <v>180</v>
      </c>
      <c r="Q19" s="30">
        <f t="shared" si="10"/>
        <v>1800</v>
      </c>
      <c r="R19" s="31">
        <f t="shared" si="11"/>
        <v>36</v>
      </c>
      <c r="S19" s="23">
        <f t="shared" si="8"/>
        <v>1800</v>
      </c>
      <c r="T19" s="7"/>
      <c r="U19" s="24">
        <f t="shared" si="6"/>
        <v>18</v>
      </c>
      <c r="V19" s="24" t="str">
        <f t="shared" si="7"/>
        <v>LEFTSIDE</v>
      </c>
      <c r="W19" s="6"/>
      <c r="X19" s="64"/>
      <c r="Y19" s="65"/>
      <c r="Z19" s="65"/>
      <c r="AA19" s="65"/>
      <c r="AB19" s="65"/>
      <c r="AC19" s="66"/>
    </row>
    <row r="20" spans="1:29" ht="15" customHeight="1" x14ac:dyDescent="0.25">
      <c r="A20" s="1" t="str">
        <f t="shared" si="0"/>
        <v>Pin</v>
      </c>
      <c r="B20" s="47" t="s">
        <v>104</v>
      </c>
      <c r="C20" s="47" t="s">
        <v>506</v>
      </c>
      <c r="D20" s="45"/>
      <c r="E20" s="1" t="str">
        <f t="shared" si="2"/>
        <v>-1100mil</v>
      </c>
      <c r="F20" s="1" t="str">
        <f t="shared" si="3"/>
        <v>9100mil</v>
      </c>
      <c r="G20" s="1" t="str">
        <f t="shared" si="1"/>
        <v>180 Degrees</v>
      </c>
      <c r="H20" s="45" t="str">
        <f t="shared" si="4"/>
        <v>PASSIVE</v>
      </c>
      <c r="I20" s="1" t="str">
        <f t="shared" si="5"/>
        <v>100mil</v>
      </c>
      <c r="J20"/>
      <c r="O20" s="20"/>
      <c r="P20" s="22">
        <f t="shared" si="9"/>
        <v>200</v>
      </c>
      <c r="Q20" s="30">
        <f t="shared" si="10"/>
        <v>2000</v>
      </c>
      <c r="R20" s="31">
        <f t="shared" si="11"/>
        <v>40</v>
      </c>
      <c r="S20" s="23">
        <f t="shared" si="8"/>
        <v>2000</v>
      </c>
      <c r="T20" s="7"/>
      <c r="U20" s="24">
        <f t="shared" si="6"/>
        <v>19</v>
      </c>
      <c r="V20" s="24" t="str">
        <f t="shared" si="7"/>
        <v>LEFTSIDE</v>
      </c>
      <c r="W20" s="6"/>
      <c r="X20" s="64"/>
      <c r="Y20" s="65"/>
      <c r="Z20" s="65"/>
      <c r="AA20" s="65"/>
      <c r="AB20" s="65"/>
      <c r="AC20" s="66"/>
    </row>
    <row r="21" spans="1:29" ht="15" customHeight="1" x14ac:dyDescent="0.25">
      <c r="A21" s="1" t="str">
        <f t="shared" si="0"/>
        <v>Pin</v>
      </c>
      <c r="B21" s="47" t="s">
        <v>105</v>
      </c>
      <c r="C21" s="47" t="s">
        <v>506</v>
      </c>
      <c r="D21" s="45"/>
      <c r="E21" s="1" t="str">
        <f t="shared" si="2"/>
        <v>-1100mil</v>
      </c>
      <c r="F21" s="1" t="str">
        <f t="shared" si="3"/>
        <v>9000mil</v>
      </c>
      <c r="G21" s="1" t="str">
        <f t="shared" si="1"/>
        <v>180 Degrees</v>
      </c>
      <c r="H21" s="45" t="str">
        <f t="shared" si="4"/>
        <v>PASSIVE</v>
      </c>
      <c r="I21" s="1" t="str">
        <f t="shared" si="5"/>
        <v>100mil</v>
      </c>
      <c r="J21"/>
      <c r="O21" s="20"/>
      <c r="P21" s="22">
        <f t="shared" si="9"/>
        <v>220</v>
      </c>
      <c r="Q21" s="30">
        <f t="shared" si="10"/>
        <v>2200</v>
      </c>
      <c r="R21" s="31">
        <f t="shared" si="11"/>
        <v>44</v>
      </c>
      <c r="S21" s="23">
        <f t="shared" si="8"/>
        <v>2200</v>
      </c>
      <c r="T21" s="7"/>
      <c r="U21" s="24">
        <f t="shared" si="6"/>
        <v>20</v>
      </c>
      <c r="V21" s="24" t="str">
        <f t="shared" si="7"/>
        <v>LEFTSIDE</v>
      </c>
      <c r="W21" s="6"/>
      <c r="X21" s="64"/>
      <c r="Y21" s="65"/>
      <c r="Z21" s="65"/>
      <c r="AA21" s="65"/>
      <c r="AB21" s="65"/>
      <c r="AC21" s="66"/>
    </row>
    <row r="22" spans="1:29" ht="15" customHeight="1" x14ac:dyDescent="0.25">
      <c r="A22" s="1" t="str">
        <f t="shared" si="0"/>
        <v>Pin</v>
      </c>
      <c r="B22" s="47" t="s">
        <v>106</v>
      </c>
      <c r="C22" s="47" t="s">
        <v>506</v>
      </c>
      <c r="D22" s="45"/>
      <c r="E22" s="1" t="str">
        <f t="shared" si="2"/>
        <v>-1100mil</v>
      </c>
      <c r="F22" s="1" t="str">
        <f t="shared" si="3"/>
        <v>8900mil</v>
      </c>
      <c r="G22" s="1" t="str">
        <f t="shared" si="1"/>
        <v>180 Degrees</v>
      </c>
      <c r="H22" s="45" t="str">
        <f t="shared" si="4"/>
        <v>PASSIVE</v>
      </c>
      <c r="I22" s="1" t="str">
        <f t="shared" si="5"/>
        <v>100mil</v>
      </c>
      <c r="J22"/>
      <c r="O22" s="20"/>
      <c r="P22" s="22">
        <f t="shared" si="9"/>
        <v>240</v>
      </c>
      <c r="Q22" s="30">
        <f t="shared" si="10"/>
        <v>2400</v>
      </c>
      <c r="R22" s="31">
        <f t="shared" si="11"/>
        <v>48</v>
      </c>
      <c r="S22" s="23">
        <f t="shared" si="8"/>
        <v>2400</v>
      </c>
      <c r="T22" s="7"/>
      <c r="U22" s="24">
        <f t="shared" si="6"/>
        <v>21</v>
      </c>
      <c r="V22" s="24" t="str">
        <f t="shared" si="7"/>
        <v>LEFTSIDE</v>
      </c>
      <c r="W22" s="6"/>
      <c r="X22" s="64"/>
      <c r="Y22" s="65"/>
      <c r="Z22" s="65"/>
      <c r="AA22" s="65"/>
      <c r="AB22" s="65"/>
      <c r="AC22" s="66"/>
    </row>
    <row r="23" spans="1:29" ht="15" customHeight="1" x14ac:dyDescent="0.25">
      <c r="A23" s="1" t="str">
        <f t="shared" si="0"/>
        <v>Pin</v>
      </c>
      <c r="B23" s="47" t="s">
        <v>107</v>
      </c>
      <c r="C23" s="47" t="s">
        <v>506</v>
      </c>
      <c r="D23" s="45"/>
      <c r="E23" s="1" t="str">
        <f t="shared" si="2"/>
        <v>-1100mil</v>
      </c>
      <c r="F23" s="1" t="str">
        <f t="shared" si="3"/>
        <v>8800mil</v>
      </c>
      <c r="G23" s="1" t="str">
        <f t="shared" si="1"/>
        <v>180 Degrees</v>
      </c>
      <c r="H23" s="45" t="str">
        <f t="shared" si="4"/>
        <v>PASSIVE</v>
      </c>
      <c r="I23" s="1" t="str">
        <f t="shared" si="5"/>
        <v>100mil</v>
      </c>
      <c r="J23"/>
      <c r="O23" s="20"/>
      <c r="P23" s="22">
        <f t="shared" si="9"/>
        <v>260</v>
      </c>
      <c r="Q23" s="30">
        <f t="shared" si="10"/>
        <v>2600</v>
      </c>
      <c r="R23" s="31">
        <f t="shared" si="11"/>
        <v>52</v>
      </c>
      <c r="S23" s="23">
        <f t="shared" si="8"/>
        <v>2600</v>
      </c>
      <c r="T23" s="7"/>
      <c r="U23" s="24">
        <f t="shared" si="6"/>
        <v>22</v>
      </c>
      <c r="V23" s="24" t="str">
        <f t="shared" si="7"/>
        <v>LEFTSIDE</v>
      </c>
      <c r="W23" s="6"/>
      <c r="X23" s="64"/>
      <c r="Y23" s="65"/>
      <c r="Z23" s="65"/>
      <c r="AA23" s="65"/>
      <c r="AB23" s="65"/>
      <c r="AC23" s="66"/>
    </row>
    <row r="24" spans="1:29" ht="15" customHeight="1" x14ac:dyDescent="0.25">
      <c r="A24" s="1" t="str">
        <f t="shared" si="0"/>
        <v>Pin</v>
      </c>
      <c r="B24" s="47" t="s">
        <v>108</v>
      </c>
      <c r="C24" s="47" t="s">
        <v>506</v>
      </c>
      <c r="D24" s="45"/>
      <c r="E24" s="1" t="str">
        <f t="shared" si="2"/>
        <v>-1100mil</v>
      </c>
      <c r="F24" s="1" t="str">
        <f t="shared" si="3"/>
        <v>8700mil</v>
      </c>
      <c r="G24" s="1" t="str">
        <f t="shared" si="1"/>
        <v>180 Degrees</v>
      </c>
      <c r="H24" s="45" t="str">
        <f t="shared" si="4"/>
        <v>PASSIVE</v>
      </c>
      <c r="I24" s="1" t="str">
        <f t="shared" si="5"/>
        <v>100mil</v>
      </c>
      <c r="J24"/>
      <c r="O24" s="20"/>
      <c r="P24" s="22">
        <f t="shared" si="9"/>
        <v>280</v>
      </c>
      <c r="Q24" s="30">
        <f t="shared" si="10"/>
        <v>2800</v>
      </c>
      <c r="R24" s="31">
        <f t="shared" si="11"/>
        <v>56</v>
      </c>
      <c r="S24" s="23">
        <f t="shared" si="8"/>
        <v>2800</v>
      </c>
      <c r="T24" s="7"/>
      <c r="U24" s="24">
        <f t="shared" si="6"/>
        <v>23</v>
      </c>
      <c r="V24" s="24" t="str">
        <f t="shared" si="7"/>
        <v>LEFTSIDE</v>
      </c>
      <c r="W24" s="6"/>
      <c r="X24" s="64"/>
      <c r="Y24" s="65"/>
      <c r="Z24" s="65"/>
      <c r="AA24" s="65"/>
      <c r="AB24" s="65"/>
      <c r="AC24" s="66"/>
    </row>
    <row r="25" spans="1:29" ht="15" customHeight="1" x14ac:dyDescent="0.25">
      <c r="A25" s="1" t="str">
        <f t="shared" si="0"/>
        <v>Pin</v>
      </c>
      <c r="B25" s="47" t="s">
        <v>109</v>
      </c>
      <c r="C25" s="47" t="s">
        <v>506</v>
      </c>
      <c r="D25" s="45"/>
      <c r="E25" s="1" t="str">
        <f t="shared" si="2"/>
        <v>-1100mil</v>
      </c>
      <c r="F25" s="1" t="str">
        <f t="shared" si="3"/>
        <v>8600mil</v>
      </c>
      <c r="G25" s="1" t="str">
        <f t="shared" si="1"/>
        <v>180 Degrees</v>
      </c>
      <c r="H25" s="45" t="str">
        <f t="shared" si="4"/>
        <v>PASSIVE</v>
      </c>
      <c r="I25" s="1" t="str">
        <f t="shared" si="5"/>
        <v>100mil</v>
      </c>
      <c r="J25"/>
      <c r="O25" s="20"/>
      <c r="P25" s="22">
        <f t="shared" si="9"/>
        <v>300</v>
      </c>
      <c r="Q25" s="30">
        <f t="shared" si="10"/>
        <v>3000</v>
      </c>
      <c r="R25" s="31">
        <f t="shared" si="11"/>
        <v>60</v>
      </c>
      <c r="S25" s="23">
        <f t="shared" si="8"/>
        <v>3000</v>
      </c>
      <c r="T25" s="7"/>
      <c r="U25" s="24">
        <f t="shared" si="6"/>
        <v>24</v>
      </c>
      <c r="V25" s="24" t="str">
        <f t="shared" si="7"/>
        <v>LEFTSIDE</v>
      </c>
      <c r="W25" s="6"/>
      <c r="X25" s="64"/>
      <c r="Y25" s="65"/>
      <c r="Z25" s="65"/>
      <c r="AA25" s="65"/>
      <c r="AB25" s="65"/>
      <c r="AC25" s="66"/>
    </row>
    <row r="26" spans="1:29" ht="15" customHeight="1" x14ac:dyDescent="0.25">
      <c r="A26" s="1" t="str">
        <f t="shared" si="0"/>
        <v>Pin</v>
      </c>
      <c r="B26" s="47" t="s">
        <v>110</v>
      </c>
      <c r="C26" s="47" t="s">
        <v>506</v>
      </c>
      <c r="D26" s="45"/>
      <c r="E26" s="1" t="str">
        <f t="shared" si="2"/>
        <v>-1100mil</v>
      </c>
      <c r="F26" s="1" t="str">
        <f t="shared" si="3"/>
        <v>8500mil</v>
      </c>
      <c r="G26" s="1" t="str">
        <f t="shared" si="1"/>
        <v>180 Degrees</v>
      </c>
      <c r="H26" s="45" t="str">
        <f t="shared" si="4"/>
        <v>PASSIVE</v>
      </c>
      <c r="I26" s="1" t="str">
        <f t="shared" si="5"/>
        <v>100mil</v>
      </c>
      <c r="J26"/>
      <c r="O26" s="20"/>
      <c r="P26" s="22">
        <f t="shared" si="9"/>
        <v>320</v>
      </c>
      <c r="Q26" s="30">
        <f t="shared" si="10"/>
        <v>3200</v>
      </c>
      <c r="R26" s="31">
        <f t="shared" si="11"/>
        <v>64</v>
      </c>
      <c r="S26" s="23">
        <f t="shared" si="8"/>
        <v>3200</v>
      </c>
      <c r="T26" s="7"/>
      <c r="U26" s="24">
        <f t="shared" si="6"/>
        <v>25</v>
      </c>
      <c r="V26" s="24" t="str">
        <f t="shared" si="7"/>
        <v>LEFTSIDE</v>
      </c>
      <c r="W26" s="6"/>
      <c r="X26" s="67"/>
      <c r="Y26" s="68"/>
      <c r="Z26" s="68"/>
      <c r="AA26" s="68"/>
      <c r="AB26" s="68"/>
      <c r="AC26" s="69"/>
    </row>
    <row r="27" spans="1:29" ht="15.75" customHeight="1" thickBot="1" x14ac:dyDescent="0.3">
      <c r="A27" s="1" t="str">
        <f t="shared" si="0"/>
        <v>Pin</v>
      </c>
      <c r="B27" s="47" t="s">
        <v>111</v>
      </c>
      <c r="C27" s="47" t="s">
        <v>506</v>
      </c>
      <c r="D27" s="45"/>
      <c r="E27" s="1" t="str">
        <f t="shared" si="2"/>
        <v>-1100mil</v>
      </c>
      <c r="F27" s="1" t="str">
        <f t="shared" si="3"/>
        <v>8400mil</v>
      </c>
      <c r="G27" s="1" t="str">
        <f t="shared" si="1"/>
        <v>180 Degrees</v>
      </c>
      <c r="H27" s="45" t="str">
        <f t="shared" si="4"/>
        <v>PASSIVE</v>
      </c>
      <c r="I27" s="1" t="str">
        <f t="shared" si="5"/>
        <v>100mil</v>
      </c>
      <c r="J27"/>
      <c r="P27" s="21"/>
      <c r="Q27" s="21"/>
      <c r="R27" s="21"/>
      <c r="S27"/>
      <c r="T27" s="7"/>
      <c r="U27" s="24">
        <f t="shared" si="6"/>
        <v>26</v>
      </c>
      <c r="V27" s="24" t="str">
        <f t="shared" si="7"/>
        <v>LEFTSIDE</v>
      </c>
      <c r="W27" s="6"/>
      <c r="X27" s="70" t="s">
        <v>64</v>
      </c>
      <c r="Y27" s="71"/>
      <c r="Z27" s="71"/>
      <c r="AA27" s="71"/>
      <c r="AB27" s="71"/>
      <c r="AC27" s="72"/>
    </row>
    <row r="28" spans="1:29" ht="15.75" customHeight="1" thickBot="1" x14ac:dyDescent="0.3">
      <c r="A28" s="1" t="str">
        <f t="shared" si="0"/>
        <v>Pin</v>
      </c>
      <c r="B28" s="47" t="s">
        <v>112</v>
      </c>
      <c r="C28" s="47" t="s">
        <v>506</v>
      </c>
      <c r="D28" s="45"/>
      <c r="E28" s="1" t="str">
        <f t="shared" si="2"/>
        <v>-1100mil</v>
      </c>
      <c r="F28" s="1" t="str">
        <f t="shared" si="3"/>
        <v>8300mil</v>
      </c>
      <c r="G28" s="1" t="str">
        <f t="shared" si="1"/>
        <v>180 Degrees</v>
      </c>
      <c r="H28" s="45" t="str">
        <f t="shared" si="4"/>
        <v>PASSIVE</v>
      </c>
      <c r="I28" s="1" t="str">
        <f t="shared" si="5"/>
        <v>100mil</v>
      </c>
      <c r="J28"/>
      <c r="P28" s="34" t="s">
        <v>38</v>
      </c>
      <c r="Q28" s="21"/>
      <c r="R28" s="21"/>
      <c r="S28"/>
      <c r="T28" s="7"/>
      <c r="U28" s="24">
        <f t="shared" si="6"/>
        <v>27</v>
      </c>
      <c r="V28" s="24" t="str">
        <f t="shared" si="7"/>
        <v>LEFTSIDE</v>
      </c>
      <c r="W28" s="6"/>
      <c r="X28" s="73"/>
      <c r="Y28" s="74"/>
      <c r="Z28" s="74"/>
      <c r="AA28" s="74"/>
      <c r="AB28" s="74"/>
      <c r="AC28" s="75"/>
    </row>
    <row r="29" spans="1:29" x14ac:dyDescent="0.25">
      <c r="A29" s="1" t="str">
        <f t="shared" si="0"/>
        <v>Pin</v>
      </c>
      <c r="B29" s="47" t="s">
        <v>113</v>
      </c>
      <c r="C29" s="47" t="s">
        <v>506</v>
      </c>
      <c r="D29" s="45"/>
      <c r="E29" s="1" t="str">
        <f t="shared" si="2"/>
        <v>-1100mil</v>
      </c>
      <c r="F29" s="1" t="str">
        <f t="shared" si="3"/>
        <v>8200mil</v>
      </c>
      <c r="G29" s="1" t="str">
        <f t="shared" si="1"/>
        <v>180 Degrees</v>
      </c>
      <c r="H29" s="45" t="str">
        <f t="shared" ref="H29:H92" si="12">IF(U29&lt;&gt;"","PASSIVE","")</f>
        <v>PASSIVE</v>
      </c>
      <c r="I29" s="1" t="str">
        <f t="shared" si="5"/>
        <v>100mil</v>
      </c>
      <c r="J29"/>
      <c r="P29" s="32">
        <v>10</v>
      </c>
      <c r="Q29" s="30">
        <v>100</v>
      </c>
      <c r="R29" s="31">
        <v>2</v>
      </c>
      <c r="S29" s="23">
        <f>IF(UNITS=DXPUNITS,P29,IF(UNITS=IMPERIALUNITS,Q29,IF(UNITS=METRICUNITS,R29,"")))</f>
        <v>100</v>
      </c>
      <c r="T29" s="7"/>
      <c r="U29" s="24">
        <f t="shared" si="6"/>
        <v>28</v>
      </c>
      <c r="V29" s="24" t="str">
        <f t="shared" si="7"/>
        <v>LEFTSIDE</v>
      </c>
      <c r="W29" s="6"/>
      <c r="X29" s="6"/>
    </row>
    <row r="30" spans="1:29" x14ac:dyDescent="0.25">
      <c r="A30" s="1" t="str">
        <f t="shared" si="0"/>
        <v>Pin</v>
      </c>
      <c r="B30" s="47" t="s">
        <v>114</v>
      </c>
      <c r="C30" s="47" t="s">
        <v>506</v>
      </c>
      <c r="D30" s="45"/>
      <c r="E30" s="1" t="str">
        <f t="shared" si="2"/>
        <v>-1100mil</v>
      </c>
      <c r="F30" s="1" t="str">
        <f t="shared" si="3"/>
        <v>8100mil</v>
      </c>
      <c r="G30" s="1" t="str">
        <f t="shared" si="1"/>
        <v>180 Degrees</v>
      </c>
      <c r="H30" s="45" t="str">
        <f t="shared" si="12"/>
        <v>PASSIVE</v>
      </c>
      <c r="I30" s="1" t="str">
        <f t="shared" si="5"/>
        <v>100mil</v>
      </c>
      <c r="J30"/>
      <c r="N30" s="17"/>
      <c r="P30" s="22">
        <f>P29+10</f>
        <v>20</v>
      </c>
      <c r="Q30" s="30">
        <f>Q29+100</f>
        <v>200</v>
      </c>
      <c r="R30" s="31">
        <f>R29+2</f>
        <v>4</v>
      </c>
      <c r="S30" s="23">
        <f>IF(UNITS=DXPUNITS,P30,IF(UNITS=IMPERIALUNITS,Q30,IF(UNITS=METRICUNITS,R30,"")))</f>
        <v>200</v>
      </c>
      <c r="T30" s="7"/>
      <c r="U30" s="24">
        <f t="shared" si="6"/>
        <v>29</v>
      </c>
      <c r="V30" s="24" t="str">
        <f t="shared" si="7"/>
        <v>LEFTSIDE</v>
      </c>
      <c r="W30" s="6"/>
      <c r="X30" t="s">
        <v>39</v>
      </c>
    </row>
    <row r="31" spans="1:29" x14ac:dyDescent="0.25">
      <c r="A31" s="1" t="str">
        <f t="shared" si="0"/>
        <v>Pin</v>
      </c>
      <c r="B31" s="47" t="s">
        <v>115</v>
      </c>
      <c r="C31" s="47" t="s">
        <v>506</v>
      </c>
      <c r="D31" s="45"/>
      <c r="E31" s="1" t="str">
        <f t="shared" si="2"/>
        <v>-1100mil</v>
      </c>
      <c r="F31" s="1" t="str">
        <f t="shared" si="3"/>
        <v>8000mil</v>
      </c>
      <c r="G31" s="1" t="str">
        <f t="shared" si="1"/>
        <v>180 Degrees</v>
      </c>
      <c r="H31" s="45" t="str">
        <f t="shared" si="12"/>
        <v>PASSIVE</v>
      </c>
      <c r="I31" s="1" t="str">
        <f t="shared" si="5"/>
        <v>100mil</v>
      </c>
      <c r="J31"/>
      <c r="P31" s="22">
        <f>P30+10</f>
        <v>30</v>
      </c>
      <c r="Q31" s="30">
        <f>Q30+100</f>
        <v>300</v>
      </c>
      <c r="R31" s="31">
        <f>R30+2</f>
        <v>6</v>
      </c>
      <c r="S31" s="23">
        <f>IF(UNITS=DXPUNITS,P31,IF(UNITS=IMPERIALUNITS,Q31,IF(UNITS=METRICUNITS,R31,"")))</f>
        <v>300</v>
      </c>
      <c r="T31" s="7"/>
      <c r="U31" s="24">
        <f t="shared" si="6"/>
        <v>30</v>
      </c>
      <c r="V31" s="24" t="str">
        <f t="shared" si="7"/>
        <v>LEFTSIDE</v>
      </c>
      <c r="W31" s="6"/>
      <c r="X31" t="s">
        <v>41</v>
      </c>
      <c r="Y31" t="s">
        <v>40</v>
      </c>
    </row>
    <row r="32" spans="1:29" x14ac:dyDescent="0.25">
      <c r="A32" s="1" t="str">
        <f t="shared" si="0"/>
        <v>Pin</v>
      </c>
      <c r="B32" s="47" t="s">
        <v>86</v>
      </c>
      <c r="C32" s="47" t="s">
        <v>506</v>
      </c>
      <c r="D32" s="45"/>
      <c r="E32" s="1" t="str">
        <f t="shared" si="2"/>
        <v>-1100mil</v>
      </c>
      <c r="F32" s="1" t="str">
        <f t="shared" si="3"/>
        <v>7900mil</v>
      </c>
      <c r="G32" s="1" t="str">
        <f t="shared" si="1"/>
        <v>180 Degrees</v>
      </c>
      <c r="H32" s="45" t="str">
        <f t="shared" si="12"/>
        <v>PASSIVE</v>
      </c>
      <c r="I32" s="1" t="str">
        <f t="shared" si="5"/>
        <v>100mil</v>
      </c>
      <c r="J32"/>
      <c r="P32" s="22">
        <f>P31+10</f>
        <v>40</v>
      </c>
      <c r="Q32" s="30">
        <f>Q31+100</f>
        <v>400</v>
      </c>
      <c r="R32" s="31">
        <f>R31+2</f>
        <v>8</v>
      </c>
      <c r="S32" s="23">
        <f>IF(UNITS=DXPUNITS,P32,IF(UNITS=IMPERIALUNITS,Q32,IF(UNITS=METRICUNITS,R32,"")))</f>
        <v>400</v>
      </c>
      <c r="T32" s="7"/>
      <c r="U32" s="24">
        <f t="shared" si="6"/>
        <v>31</v>
      </c>
      <c r="V32" s="24" t="str">
        <f t="shared" si="7"/>
        <v>LEFTSIDE</v>
      </c>
      <c r="W32" s="6"/>
      <c r="X32" s="6" t="s">
        <v>42</v>
      </c>
      <c r="Y32" s="7" t="s">
        <v>57</v>
      </c>
    </row>
    <row r="33" spans="1:25" ht="15.75" thickBot="1" x14ac:dyDescent="0.3">
      <c r="A33" s="1" t="str">
        <f t="shared" si="0"/>
        <v>Pin</v>
      </c>
      <c r="B33" s="47" t="s">
        <v>87</v>
      </c>
      <c r="C33" s="47" t="s">
        <v>506</v>
      </c>
      <c r="D33" s="45"/>
      <c r="E33" s="1" t="str">
        <f t="shared" si="2"/>
        <v>-1100mil</v>
      </c>
      <c r="F33" s="1" t="str">
        <f t="shared" si="3"/>
        <v>7800mil</v>
      </c>
      <c r="G33" s="1" t="str">
        <f t="shared" si="1"/>
        <v>180 Degrees</v>
      </c>
      <c r="H33" s="45" t="str">
        <f t="shared" si="12"/>
        <v>PASSIVE</v>
      </c>
      <c r="I33" s="1" t="str">
        <f t="shared" si="5"/>
        <v>100mil</v>
      </c>
      <c r="J33"/>
      <c r="P33" s="21"/>
      <c r="Q33" s="21"/>
      <c r="R33" s="21"/>
      <c r="S33"/>
      <c r="T33" s="7"/>
      <c r="U33" s="24">
        <f t="shared" si="6"/>
        <v>32</v>
      </c>
      <c r="V33" s="24" t="str">
        <f t="shared" si="7"/>
        <v>LEFTSIDE</v>
      </c>
      <c r="W33" s="6"/>
      <c r="X33" s="6" t="s">
        <v>43</v>
      </c>
      <c r="Y33" s="6" t="s">
        <v>56</v>
      </c>
    </row>
    <row r="34" spans="1:25" ht="15.75" thickBot="1" x14ac:dyDescent="0.3">
      <c r="A34" s="1" t="str">
        <f t="shared" si="0"/>
        <v>Pin</v>
      </c>
      <c r="B34" s="47" t="s">
        <v>88</v>
      </c>
      <c r="C34" s="47" t="s">
        <v>506</v>
      </c>
      <c r="D34" s="45"/>
      <c r="E34" s="1" t="str">
        <f t="shared" si="2"/>
        <v>-1100mil</v>
      </c>
      <c r="F34" s="1" t="str">
        <f t="shared" si="3"/>
        <v>7700mil</v>
      </c>
      <c r="G34" s="1" t="str">
        <f t="shared" si="1"/>
        <v>180 Degrees</v>
      </c>
      <c r="H34" s="45" t="str">
        <f t="shared" si="12"/>
        <v>PASSIVE</v>
      </c>
      <c r="I34" s="1" t="str">
        <f t="shared" si="5"/>
        <v>100mil</v>
      </c>
      <c r="J34"/>
      <c r="P34" s="34" t="s">
        <v>23</v>
      </c>
      <c r="Q34" s="21"/>
      <c r="R34" s="21"/>
      <c r="S34"/>
      <c r="T34" s="7"/>
      <c r="U34" s="24">
        <f t="shared" si="6"/>
        <v>33</v>
      </c>
      <c r="V34" s="24" t="str">
        <f t="shared" si="7"/>
        <v>LEFTSIDE</v>
      </c>
      <c r="W34" s="6"/>
      <c r="X34" s="6" t="s">
        <v>44</v>
      </c>
      <c r="Y34" s="7" t="s">
        <v>55</v>
      </c>
    </row>
    <row r="35" spans="1:25" x14ac:dyDescent="0.25">
      <c r="A35" s="1" t="str">
        <f t="shared" ref="A35:A98" si="13">IF(U35&lt;&gt;"","Pin","")</f>
        <v>Pin</v>
      </c>
      <c r="B35" s="47" t="s">
        <v>89</v>
      </c>
      <c r="C35" s="47" t="s">
        <v>506</v>
      </c>
      <c r="D35" s="45"/>
      <c r="E35" s="1" t="str">
        <f t="shared" si="2"/>
        <v>-1100mil</v>
      </c>
      <c r="F35" s="1" t="str">
        <f t="shared" si="3"/>
        <v>7600mil</v>
      </c>
      <c r="G35" s="1" t="str">
        <f t="shared" si="1"/>
        <v>180 Degrees</v>
      </c>
      <c r="H35" s="45" t="str">
        <f t="shared" si="12"/>
        <v>PASSIVE</v>
      </c>
      <c r="I35" s="1" t="str">
        <f t="shared" si="5"/>
        <v>100mil</v>
      </c>
      <c r="J35"/>
      <c r="P35" s="32">
        <v>10</v>
      </c>
      <c r="Q35" s="30">
        <v>100</v>
      </c>
      <c r="R35" s="31">
        <v>2</v>
      </c>
      <c r="S35" s="23">
        <f>IF(UNITS=DXPUNITS,P35,IF(UNITS=IMPERIALUNITS,Q35,IF(UNITS=METRICUNITS,R35,"")))</f>
        <v>100</v>
      </c>
      <c r="T35" s="7"/>
      <c r="U35" s="24">
        <f t="shared" si="6"/>
        <v>34</v>
      </c>
      <c r="V35" s="24" t="str">
        <f t="shared" si="7"/>
        <v>LEFTSIDE</v>
      </c>
      <c r="W35" s="6"/>
      <c r="X35" s="6" t="s">
        <v>51</v>
      </c>
      <c r="Y35" s="7" t="s">
        <v>54</v>
      </c>
    </row>
    <row r="36" spans="1:25" x14ac:dyDescent="0.25">
      <c r="A36" s="1" t="str">
        <f t="shared" si="13"/>
        <v>Pin</v>
      </c>
      <c r="B36" s="47" t="s">
        <v>90</v>
      </c>
      <c r="C36" s="47" t="s">
        <v>506</v>
      </c>
      <c r="D36" s="45"/>
      <c r="E36" s="1" t="str">
        <f t="shared" si="2"/>
        <v>-1100mil</v>
      </c>
      <c r="F36" s="1" t="str">
        <f t="shared" si="3"/>
        <v>7500mil</v>
      </c>
      <c r="G36" s="1" t="str">
        <f t="shared" si="1"/>
        <v>180 Degrees</v>
      </c>
      <c r="H36" s="45" t="str">
        <f t="shared" si="12"/>
        <v>PASSIVE</v>
      </c>
      <c r="I36" s="1" t="str">
        <f t="shared" si="5"/>
        <v>100mil</v>
      </c>
      <c r="J36"/>
      <c r="P36" s="22">
        <f>P35+10</f>
        <v>20</v>
      </c>
      <c r="Q36" s="30">
        <f>Q35+100</f>
        <v>200</v>
      </c>
      <c r="R36" s="31">
        <f>R35+2</f>
        <v>4</v>
      </c>
      <c r="S36" s="23">
        <f>IF(UNITS=DXPUNITS,P36,IF(UNITS=IMPERIALUNITS,Q36,IF(UNITS=METRICUNITS,R36,"")))</f>
        <v>200</v>
      </c>
      <c r="T36" s="7"/>
      <c r="U36" s="24">
        <f t="shared" si="6"/>
        <v>35</v>
      </c>
      <c r="V36" s="24" t="str">
        <f t="shared" si="7"/>
        <v>LEFTSIDE</v>
      </c>
      <c r="W36" s="6"/>
      <c r="X36" s="6" t="s">
        <v>52</v>
      </c>
      <c r="Y36" s="7" t="s">
        <v>53</v>
      </c>
    </row>
    <row r="37" spans="1:25" x14ac:dyDescent="0.25">
      <c r="A37" s="1" t="str">
        <f t="shared" si="13"/>
        <v>Pin</v>
      </c>
      <c r="B37" s="47" t="s">
        <v>91</v>
      </c>
      <c r="C37" s="47" t="s">
        <v>506</v>
      </c>
      <c r="D37" s="45"/>
      <c r="E37" s="1" t="str">
        <f t="shared" si="2"/>
        <v>-1100mil</v>
      </c>
      <c r="F37" s="1" t="str">
        <f t="shared" si="3"/>
        <v>7400mil</v>
      </c>
      <c r="G37" s="1" t="str">
        <f t="shared" si="1"/>
        <v>180 Degrees</v>
      </c>
      <c r="H37" s="45" t="str">
        <f t="shared" si="12"/>
        <v>PASSIVE</v>
      </c>
      <c r="I37" s="1" t="str">
        <f t="shared" si="5"/>
        <v>100mil</v>
      </c>
      <c r="J37"/>
      <c r="P37" s="22">
        <f>P36+10</f>
        <v>30</v>
      </c>
      <c r="Q37" s="30">
        <f>Q36+100</f>
        <v>300</v>
      </c>
      <c r="R37" s="31">
        <f>R36+2</f>
        <v>6</v>
      </c>
      <c r="S37" s="23">
        <f>IF(UNITS=DXPUNITS,P37,IF(UNITS=IMPERIALUNITS,Q37,IF(UNITS=METRICUNITS,R37,"")))</f>
        <v>300</v>
      </c>
      <c r="T37" s="7"/>
      <c r="U37" s="24">
        <f t="shared" si="6"/>
        <v>36</v>
      </c>
      <c r="V37" s="24" t="str">
        <f t="shared" si="7"/>
        <v>LEFTSIDE</v>
      </c>
      <c r="W37" s="6"/>
      <c r="X37" s="6" t="s">
        <v>58</v>
      </c>
      <c r="Y37" s="7" t="s">
        <v>59</v>
      </c>
    </row>
    <row r="38" spans="1:25" x14ac:dyDescent="0.25">
      <c r="A38" s="1" t="str">
        <f t="shared" si="13"/>
        <v>Pin</v>
      </c>
      <c r="B38" s="47" t="s">
        <v>92</v>
      </c>
      <c r="C38" s="47" t="s">
        <v>506</v>
      </c>
      <c r="D38" s="45"/>
      <c r="E38" s="1" t="str">
        <f t="shared" si="2"/>
        <v>-1100mil</v>
      </c>
      <c r="F38" s="1" t="str">
        <f t="shared" si="3"/>
        <v>7300mil</v>
      </c>
      <c r="G38" s="1" t="str">
        <f t="shared" si="1"/>
        <v>180 Degrees</v>
      </c>
      <c r="H38" s="45" t="str">
        <f t="shared" si="12"/>
        <v>PASSIVE</v>
      </c>
      <c r="I38" s="1" t="str">
        <f t="shared" si="5"/>
        <v>100mil</v>
      </c>
      <c r="J38"/>
      <c r="P38" s="22">
        <f>P37+10</f>
        <v>40</v>
      </c>
      <c r="Q38" s="30">
        <f>Q37+100</f>
        <v>400</v>
      </c>
      <c r="R38" s="31">
        <f>R37+2</f>
        <v>8</v>
      </c>
      <c r="S38" s="23">
        <f>IF(UNITS=DXPUNITS,P38,IF(UNITS=IMPERIALUNITS,Q38,IF(UNITS=METRICUNITS,R38,"")))</f>
        <v>400</v>
      </c>
      <c r="T38" s="7"/>
      <c r="U38" s="24">
        <f t="shared" si="6"/>
        <v>37</v>
      </c>
      <c r="V38" s="24" t="str">
        <f t="shared" si="7"/>
        <v>LEFTSIDE</v>
      </c>
      <c r="W38" s="6"/>
      <c r="X38" s="6" t="s">
        <v>61</v>
      </c>
      <c r="Y38" s="7" t="s">
        <v>63</v>
      </c>
    </row>
    <row r="39" spans="1:25" x14ac:dyDescent="0.25">
      <c r="A39" s="1" t="str">
        <f t="shared" si="13"/>
        <v>Pin</v>
      </c>
      <c r="B39" s="47" t="s">
        <v>93</v>
      </c>
      <c r="C39" s="47" t="s">
        <v>506</v>
      </c>
      <c r="D39" s="45"/>
      <c r="E39" s="1" t="str">
        <f t="shared" si="2"/>
        <v>-1100mil</v>
      </c>
      <c r="F39" s="1" t="str">
        <f t="shared" si="3"/>
        <v>7200mil</v>
      </c>
      <c r="G39" s="1" t="str">
        <f t="shared" si="1"/>
        <v>180 Degrees</v>
      </c>
      <c r="H39" s="45" t="str">
        <f t="shared" si="12"/>
        <v>PASSIVE</v>
      </c>
      <c r="I39" s="1" t="str">
        <f t="shared" si="5"/>
        <v>100mil</v>
      </c>
      <c r="J39"/>
      <c r="P39" s="22">
        <f>P38+10</f>
        <v>50</v>
      </c>
      <c r="Q39" s="30">
        <f>Q38+100</f>
        <v>500</v>
      </c>
      <c r="R39" s="31">
        <f>R38+2</f>
        <v>10</v>
      </c>
      <c r="S39" s="23">
        <f>IF(UNITS=DXPUNITS,P39,IF(UNITS=IMPERIALUNITS,Q39,IF(UNITS=METRICUNITS,R39,"")))</f>
        <v>500</v>
      </c>
      <c r="T39" s="7"/>
      <c r="U39" s="24">
        <f t="shared" si="6"/>
        <v>38</v>
      </c>
      <c r="V39" s="24" t="str">
        <f t="shared" si="7"/>
        <v>LEFTSIDE</v>
      </c>
      <c r="W39" s="6"/>
      <c r="X39" s="6" t="s">
        <v>66</v>
      </c>
      <c r="Y39" s="7" t="s">
        <v>67</v>
      </c>
    </row>
    <row r="40" spans="1:25" x14ac:dyDescent="0.25">
      <c r="A40" s="1" t="str">
        <f t="shared" si="13"/>
        <v>Pin</v>
      </c>
      <c r="B40" s="47" t="s">
        <v>94</v>
      </c>
      <c r="C40" s="47" t="s">
        <v>506</v>
      </c>
      <c r="D40" s="45"/>
      <c r="E40" s="1" t="str">
        <f t="shared" si="2"/>
        <v>-1100mil</v>
      </c>
      <c r="F40" s="1" t="str">
        <f t="shared" si="3"/>
        <v>7100mil</v>
      </c>
      <c r="G40" s="1" t="str">
        <f t="shared" si="1"/>
        <v>180 Degrees</v>
      </c>
      <c r="H40" s="45" t="str">
        <f t="shared" si="12"/>
        <v>PASSIVE</v>
      </c>
      <c r="I40" s="1" t="str">
        <f t="shared" si="5"/>
        <v>100mil</v>
      </c>
      <c r="J40"/>
      <c r="P40" s="17"/>
      <c r="Q40" s="17"/>
      <c r="R40" s="17"/>
      <c r="S40" s="17"/>
      <c r="T40" s="7"/>
      <c r="U40" s="24">
        <f t="shared" si="6"/>
        <v>39</v>
      </c>
      <c r="V40" s="24" t="str">
        <f t="shared" si="7"/>
        <v>LEFTSIDE</v>
      </c>
      <c r="W40" s="6"/>
      <c r="X40" s="6" t="s">
        <v>68</v>
      </c>
      <c r="Y40" s="7" t="s">
        <v>69</v>
      </c>
    </row>
    <row r="41" spans="1:25" x14ac:dyDescent="0.25">
      <c r="A41" s="1" t="str">
        <f t="shared" si="13"/>
        <v>Pin</v>
      </c>
      <c r="B41" s="47" t="s">
        <v>95</v>
      </c>
      <c r="C41" s="47" t="s">
        <v>506</v>
      </c>
      <c r="D41" s="45"/>
      <c r="E41" s="1" t="str">
        <f t="shared" si="2"/>
        <v>-1100mil</v>
      </c>
      <c r="F41" s="1" t="str">
        <f t="shared" si="3"/>
        <v>7000mil</v>
      </c>
      <c r="G41" s="1" t="str">
        <f t="shared" si="1"/>
        <v>180 Degrees</v>
      </c>
      <c r="H41" s="45" t="str">
        <f t="shared" si="12"/>
        <v>PASSIVE</v>
      </c>
      <c r="I41" s="1" t="str">
        <f t="shared" si="5"/>
        <v>100mil</v>
      </c>
      <c r="J41"/>
      <c r="P41" s="6"/>
      <c r="Q41" s="17"/>
      <c r="R41" s="17"/>
      <c r="S41" s="17"/>
      <c r="T41" s="7"/>
      <c r="U41" s="24">
        <f t="shared" si="6"/>
        <v>40</v>
      </c>
      <c r="V41" s="24" t="str">
        <f t="shared" si="7"/>
        <v>LEFTSIDE</v>
      </c>
      <c r="W41" s="6"/>
      <c r="X41" s="6"/>
    </row>
    <row r="42" spans="1:25" x14ac:dyDescent="0.25">
      <c r="A42" s="1" t="str">
        <f t="shared" si="13"/>
        <v>Pin</v>
      </c>
      <c r="B42" s="47" t="s">
        <v>96</v>
      </c>
      <c r="C42" s="47" t="s">
        <v>506</v>
      </c>
      <c r="D42" s="45"/>
      <c r="E42" s="1" t="str">
        <f t="shared" si="2"/>
        <v>-1100mil</v>
      </c>
      <c r="F42" s="1" t="str">
        <f t="shared" si="3"/>
        <v>6900mil</v>
      </c>
      <c r="G42" s="1" t="str">
        <f t="shared" si="1"/>
        <v>180 Degrees</v>
      </c>
      <c r="H42" s="45" t="str">
        <f t="shared" si="12"/>
        <v>PASSIVE</v>
      </c>
      <c r="I42" s="1" t="str">
        <f t="shared" si="5"/>
        <v>100mil</v>
      </c>
      <c r="J42"/>
      <c r="P42" s="6"/>
      <c r="Q42" s="17"/>
      <c r="R42" s="17"/>
      <c r="S42" s="17"/>
      <c r="T42" s="7"/>
      <c r="U42" s="24">
        <f t="shared" si="6"/>
        <v>41</v>
      </c>
      <c r="V42" s="24" t="str">
        <f t="shared" si="7"/>
        <v>LEFTSIDE</v>
      </c>
      <c r="W42" s="6"/>
      <c r="X42" s="6"/>
    </row>
    <row r="43" spans="1:25" x14ac:dyDescent="0.25">
      <c r="A43" s="1" t="str">
        <f t="shared" si="13"/>
        <v>Pin</v>
      </c>
      <c r="B43" s="47" t="s">
        <v>97</v>
      </c>
      <c r="C43" s="47" t="s">
        <v>506</v>
      </c>
      <c r="D43" s="45"/>
      <c r="E43" s="1" t="str">
        <f t="shared" si="2"/>
        <v>-1100mil</v>
      </c>
      <c r="F43" s="1" t="str">
        <f t="shared" si="3"/>
        <v>6800mil</v>
      </c>
      <c r="G43" s="1" t="str">
        <f t="shared" si="1"/>
        <v>180 Degrees</v>
      </c>
      <c r="H43" s="45" t="str">
        <f t="shared" si="12"/>
        <v>PASSIVE</v>
      </c>
      <c r="I43" s="1" t="str">
        <f t="shared" si="5"/>
        <v>100mil</v>
      </c>
      <c r="J43"/>
      <c r="P43" s="6"/>
      <c r="Q43" s="17"/>
      <c r="R43" s="17"/>
      <c r="S43" s="17"/>
      <c r="T43" s="7"/>
      <c r="U43" s="24">
        <f t="shared" si="6"/>
        <v>42</v>
      </c>
      <c r="V43" s="24" t="str">
        <f t="shared" si="7"/>
        <v>LEFTSIDE</v>
      </c>
      <c r="W43" s="6"/>
      <c r="X43" s="6"/>
    </row>
    <row r="44" spans="1:25" x14ac:dyDescent="0.25">
      <c r="A44" s="1" t="str">
        <f t="shared" si="13"/>
        <v>Pin</v>
      </c>
      <c r="B44" s="47" t="s">
        <v>98</v>
      </c>
      <c r="C44" s="47" t="s">
        <v>506</v>
      </c>
      <c r="D44" s="45"/>
      <c r="E44" s="1" t="str">
        <f t="shared" si="2"/>
        <v>-1100mil</v>
      </c>
      <c r="F44" s="1" t="str">
        <f t="shared" si="3"/>
        <v>6700mil</v>
      </c>
      <c r="G44" s="1" t="str">
        <f t="shared" si="1"/>
        <v>180 Degrees</v>
      </c>
      <c r="H44" s="45" t="str">
        <f t="shared" si="12"/>
        <v>PASSIVE</v>
      </c>
      <c r="I44" s="1" t="str">
        <f t="shared" si="5"/>
        <v>100mil</v>
      </c>
      <c r="J44"/>
      <c r="P44" s="6"/>
      <c r="Q44" s="17"/>
      <c r="R44" s="17"/>
      <c r="S44" s="17"/>
      <c r="T44" s="7"/>
      <c r="U44" s="24">
        <f t="shared" si="6"/>
        <v>43</v>
      </c>
      <c r="V44" s="24" t="str">
        <f t="shared" si="7"/>
        <v>LEFTSIDE</v>
      </c>
      <c r="W44" s="6"/>
      <c r="X44" s="6"/>
    </row>
    <row r="45" spans="1:25" x14ac:dyDescent="0.25">
      <c r="A45" s="1" t="str">
        <f t="shared" si="13"/>
        <v>Pin</v>
      </c>
      <c r="B45" s="47" t="s">
        <v>99</v>
      </c>
      <c r="C45" s="47" t="s">
        <v>506</v>
      </c>
      <c r="D45" s="45"/>
      <c r="E45" s="1" t="str">
        <f t="shared" si="2"/>
        <v>-1100mil</v>
      </c>
      <c r="F45" s="1" t="str">
        <f t="shared" si="3"/>
        <v>6600mil</v>
      </c>
      <c r="G45" s="1" t="str">
        <f t="shared" si="1"/>
        <v>180 Degrees</v>
      </c>
      <c r="H45" s="45" t="str">
        <f t="shared" si="12"/>
        <v>PASSIVE</v>
      </c>
      <c r="I45" s="1" t="str">
        <f t="shared" si="5"/>
        <v>100mil</v>
      </c>
      <c r="J45"/>
      <c r="P45" s="6"/>
      <c r="Q45" s="17"/>
      <c r="R45" s="17"/>
      <c r="S45" s="17"/>
      <c r="T45" s="7"/>
      <c r="U45" s="24">
        <f t="shared" si="6"/>
        <v>44</v>
      </c>
      <c r="V45" s="24" t="str">
        <f t="shared" si="7"/>
        <v>LEFTSIDE</v>
      </c>
      <c r="W45" s="6"/>
      <c r="X45" s="6"/>
    </row>
    <row r="46" spans="1:25" x14ac:dyDescent="0.25">
      <c r="A46" s="1" t="str">
        <f t="shared" si="13"/>
        <v>Pin</v>
      </c>
      <c r="B46" s="47" t="s">
        <v>100</v>
      </c>
      <c r="C46" s="47" t="s">
        <v>506</v>
      </c>
      <c r="D46" s="45"/>
      <c r="E46" s="1" t="str">
        <f t="shared" si="2"/>
        <v>-1100mil</v>
      </c>
      <c r="F46" s="1" t="str">
        <f t="shared" si="3"/>
        <v>6500mil</v>
      </c>
      <c r="G46" s="1" t="str">
        <f t="shared" si="1"/>
        <v>180 Degrees</v>
      </c>
      <c r="H46" s="45" t="str">
        <f t="shared" si="12"/>
        <v>PASSIVE</v>
      </c>
      <c r="I46" s="1" t="str">
        <f t="shared" si="5"/>
        <v>100mil</v>
      </c>
      <c r="J46"/>
      <c r="T46" s="7"/>
      <c r="U46" s="24">
        <f t="shared" si="6"/>
        <v>45</v>
      </c>
      <c r="V46" s="24" t="str">
        <f t="shared" si="7"/>
        <v>LEFTSIDE</v>
      </c>
      <c r="W46" s="6"/>
      <c r="X46" s="6"/>
    </row>
    <row r="47" spans="1:25" x14ac:dyDescent="0.25">
      <c r="A47" s="1" t="str">
        <f t="shared" si="13"/>
        <v>Pin</v>
      </c>
      <c r="B47" s="47" t="s">
        <v>116</v>
      </c>
      <c r="C47" s="47" t="s">
        <v>506</v>
      </c>
      <c r="D47" s="45"/>
      <c r="E47" s="1" t="str">
        <f t="shared" si="2"/>
        <v>-1100mil</v>
      </c>
      <c r="F47" s="1" t="str">
        <f t="shared" si="3"/>
        <v>6400mil</v>
      </c>
      <c r="G47" s="1" t="str">
        <f t="shared" si="1"/>
        <v>180 Degrees</v>
      </c>
      <c r="H47" s="45" t="str">
        <f t="shared" si="12"/>
        <v>PASSIVE</v>
      </c>
      <c r="I47" s="1" t="str">
        <f t="shared" si="5"/>
        <v>100mil</v>
      </c>
      <c r="J47"/>
      <c r="T47" s="7"/>
      <c r="U47" s="24">
        <f t="shared" si="6"/>
        <v>46</v>
      </c>
      <c r="V47" s="24" t="str">
        <f t="shared" si="7"/>
        <v>LEFTSIDE</v>
      </c>
      <c r="W47" s="6"/>
      <c r="X47" s="6"/>
    </row>
    <row r="48" spans="1:25" x14ac:dyDescent="0.25">
      <c r="A48" s="1" t="str">
        <f t="shared" si="13"/>
        <v>Pin</v>
      </c>
      <c r="B48" s="47" t="s">
        <v>117</v>
      </c>
      <c r="C48" s="47" t="s">
        <v>506</v>
      </c>
      <c r="D48" s="45"/>
      <c r="E48" s="1" t="str">
        <f t="shared" si="2"/>
        <v>-1100mil</v>
      </c>
      <c r="F48" s="1" t="str">
        <f t="shared" si="3"/>
        <v>6300mil</v>
      </c>
      <c r="G48" s="1" t="str">
        <f t="shared" si="1"/>
        <v>180 Degrees</v>
      </c>
      <c r="H48" s="45" t="str">
        <f t="shared" si="12"/>
        <v>PASSIVE</v>
      </c>
      <c r="I48" s="1" t="str">
        <f t="shared" si="5"/>
        <v>100mil</v>
      </c>
      <c r="J48"/>
      <c r="U48" s="24">
        <f t="shared" si="6"/>
        <v>47</v>
      </c>
      <c r="V48" s="24" t="str">
        <f t="shared" si="7"/>
        <v>LEFTSIDE</v>
      </c>
    </row>
    <row r="49" spans="1:22" x14ac:dyDescent="0.25">
      <c r="A49" s="1" t="str">
        <f t="shared" si="13"/>
        <v>Pin</v>
      </c>
      <c r="B49" s="47" t="s">
        <v>118</v>
      </c>
      <c r="C49" s="47" t="s">
        <v>506</v>
      </c>
      <c r="D49" s="45"/>
      <c r="E49" s="1" t="str">
        <f t="shared" si="2"/>
        <v>-1100mil</v>
      </c>
      <c r="F49" s="1" t="str">
        <f t="shared" si="3"/>
        <v>6200mil</v>
      </c>
      <c r="G49" s="1" t="str">
        <f t="shared" si="1"/>
        <v>180 Degrees</v>
      </c>
      <c r="H49" s="45" t="str">
        <f t="shared" si="12"/>
        <v>PASSIVE</v>
      </c>
      <c r="I49" s="1" t="str">
        <f t="shared" si="5"/>
        <v>100mil</v>
      </c>
      <c r="J49"/>
      <c r="U49" s="24">
        <f t="shared" si="6"/>
        <v>48</v>
      </c>
      <c r="V49" s="24" t="str">
        <f t="shared" si="7"/>
        <v>LEFTSIDE</v>
      </c>
    </row>
    <row r="50" spans="1:22" x14ac:dyDescent="0.25">
      <c r="A50" s="1" t="str">
        <f t="shared" si="13"/>
        <v>Pin</v>
      </c>
      <c r="B50" s="47" t="s">
        <v>119</v>
      </c>
      <c r="C50" s="47" t="s">
        <v>506</v>
      </c>
      <c r="D50" s="45"/>
      <c r="E50" s="1" t="str">
        <f t="shared" si="2"/>
        <v>-1100mil</v>
      </c>
      <c r="F50" s="1" t="str">
        <f t="shared" si="3"/>
        <v>6100mil</v>
      </c>
      <c r="G50" s="1" t="str">
        <f t="shared" si="1"/>
        <v>180 Degrees</v>
      </c>
      <c r="H50" s="45" t="str">
        <f t="shared" si="12"/>
        <v>PASSIVE</v>
      </c>
      <c r="I50" s="1" t="str">
        <f t="shared" si="5"/>
        <v>100mil</v>
      </c>
      <c r="J50"/>
      <c r="U50" s="24">
        <f t="shared" si="6"/>
        <v>49</v>
      </c>
      <c r="V50" s="24" t="str">
        <f t="shared" si="7"/>
        <v>LEFTSIDE</v>
      </c>
    </row>
    <row r="51" spans="1:22" x14ac:dyDescent="0.25">
      <c r="A51" s="1" t="str">
        <f t="shared" si="13"/>
        <v>Pin</v>
      </c>
      <c r="B51" s="47" t="s">
        <v>120</v>
      </c>
      <c r="C51" s="47" t="s">
        <v>506</v>
      </c>
      <c r="D51" s="45"/>
      <c r="E51" s="1" t="str">
        <f t="shared" si="2"/>
        <v>-1100mil</v>
      </c>
      <c r="F51" s="1" t="str">
        <f t="shared" si="3"/>
        <v>6000mil</v>
      </c>
      <c r="G51" s="1" t="str">
        <f t="shared" si="1"/>
        <v>180 Degrees</v>
      </c>
      <c r="H51" s="45" t="str">
        <f t="shared" si="12"/>
        <v>PASSIVE</v>
      </c>
      <c r="I51" s="1" t="str">
        <f t="shared" si="5"/>
        <v>100mil</v>
      </c>
      <c r="J51"/>
      <c r="U51" s="24">
        <f t="shared" si="6"/>
        <v>50</v>
      </c>
      <c r="V51" s="24" t="str">
        <f t="shared" si="7"/>
        <v>LEFTSIDE</v>
      </c>
    </row>
    <row r="52" spans="1:22" x14ac:dyDescent="0.25">
      <c r="A52" s="1" t="str">
        <f t="shared" si="13"/>
        <v>Pin</v>
      </c>
      <c r="B52" s="47" t="s">
        <v>121</v>
      </c>
      <c r="C52" s="47" t="s">
        <v>506</v>
      </c>
      <c r="D52" s="45"/>
      <c r="E52" s="1" t="str">
        <f t="shared" si="2"/>
        <v>-1100mil</v>
      </c>
      <c r="F52" s="1" t="str">
        <f t="shared" si="3"/>
        <v>5900mil</v>
      </c>
      <c r="G52" s="1" t="str">
        <f t="shared" si="1"/>
        <v>180 Degrees</v>
      </c>
      <c r="H52" s="45" t="str">
        <f t="shared" si="12"/>
        <v>PASSIVE</v>
      </c>
      <c r="I52" s="1" t="str">
        <f t="shared" si="5"/>
        <v>100mil</v>
      </c>
      <c r="J52"/>
      <c r="U52" s="24">
        <f t="shared" si="6"/>
        <v>51</v>
      </c>
      <c r="V52" s="24" t="str">
        <f t="shared" si="7"/>
        <v>LEFTSIDE</v>
      </c>
    </row>
    <row r="53" spans="1:22" x14ac:dyDescent="0.25">
      <c r="A53" s="1" t="str">
        <f t="shared" si="13"/>
        <v>Pin</v>
      </c>
      <c r="B53" s="47" t="s">
        <v>122</v>
      </c>
      <c r="C53" s="47" t="s">
        <v>506</v>
      </c>
      <c r="D53" s="45"/>
      <c r="E53" s="1" t="str">
        <f t="shared" si="2"/>
        <v>-1100mil</v>
      </c>
      <c r="F53" s="1" t="str">
        <f t="shared" si="3"/>
        <v>5800mil</v>
      </c>
      <c r="G53" s="1" t="str">
        <f t="shared" si="1"/>
        <v>180 Degrees</v>
      </c>
      <c r="H53" s="45" t="str">
        <f t="shared" si="12"/>
        <v>PASSIVE</v>
      </c>
      <c r="I53" s="1" t="str">
        <f t="shared" si="5"/>
        <v>100mil</v>
      </c>
      <c r="J53"/>
      <c r="U53" s="24">
        <f t="shared" si="6"/>
        <v>52</v>
      </c>
      <c r="V53" s="24" t="str">
        <f t="shared" si="7"/>
        <v>LEFTSIDE</v>
      </c>
    </row>
    <row r="54" spans="1:22" x14ac:dyDescent="0.25">
      <c r="A54" s="1" t="str">
        <f t="shared" si="13"/>
        <v>Pin</v>
      </c>
      <c r="B54" s="47" t="s">
        <v>123</v>
      </c>
      <c r="C54" s="47" t="s">
        <v>506</v>
      </c>
      <c r="D54" s="45"/>
      <c r="E54" s="1" t="str">
        <f t="shared" si="2"/>
        <v>-1100mil</v>
      </c>
      <c r="F54" s="1" t="str">
        <f t="shared" si="3"/>
        <v>5700mil</v>
      </c>
      <c r="G54" s="1" t="str">
        <f t="shared" si="1"/>
        <v>180 Degrees</v>
      </c>
      <c r="H54" s="45" t="str">
        <f t="shared" si="12"/>
        <v>PASSIVE</v>
      </c>
      <c r="I54" s="1" t="str">
        <f t="shared" si="5"/>
        <v>100mil</v>
      </c>
      <c r="J54"/>
      <c r="U54" s="24">
        <f t="shared" si="6"/>
        <v>53</v>
      </c>
      <c r="V54" s="24" t="str">
        <f t="shared" si="7"/>
        <v>LEFTSIDE</v>
      </c>
    </row>
    <row r="55" spans="1:22" x14ac:dyDescent="0.25">
      <c r="A55" s="1" t="str">
        <f t="shared" si="13"/>
        <v>Pin</v>
      </c>
      <c r="B55" s="47" t="s">
        <v>124</v>
      </c>
      <c r="C55" s="47" t="s">
        <v>506</v>
      </c>
      <c r="D55" s="45"/>
      <c r="E55" s="1" t="str">
        <f t="shared" si="2"/>
        <v>-1100mil</v>
      </c>
      <c r="F55" s="1" t="str">
        <f t="shared" si="3"/>
        <v>5600mil</v>
      </c>
      <c r="G55" s="1" t="str">
        <f t="shared" si="1"/>
        <v>180 Degrees</v>
      </c>
      <c r="H55" s="45" t="str">
        <f t="shared" si="12"/>
        <v>PASSIVE</v>
      </c>
      <c r="I55" s="1" t="str">
        <f t="shared" si="5"/>
        <v>100mil</v>
      </c>
      <c r="J55"/>
      <c r="U55" s="24">
        <f t="shared" si="6"/>
        <v>54</v>
      </c>
      <c r="V55" s="24" t="str">
        <f t="shared" si="7"/>
        <v>LEFTSIDE</v>
      </c>
    </row>
    <row r="56" spans="1:22" x14ac:dyDescent="0.25">
      <c r="A56" s="1" t="str">
        <f t="shared" si="13"/>
        <v>Pin</v>
      </c>
      <c r="B56" s="47" t="s">
        <v>125</v>
      </c>
      <c r="C56" s="47" t="s">
        <v>506</v>
      </c>
      <c r="D56" s="45"/>
      <c r="E56" s="1" t="str">
        <f t="shared" si="2"/>
        <v>-1100mil</v>
      </c>
      <c r="F56" s="1" t="str">
        <f t="shared" si="3"/>
        <v>5500mil</v>
      </c>
      <c r="G56" s="1" t="str">
        <f t="shared" si="1"/>
        <v>180 Degrees</v>
      </c>
      <c r="H56" s="45" t="str">
        <f t="shared" si="12"/>
        <v>PASSIVE</v>
      </c>
      <c r="I56" s="1" t="str">
        <f t="shared" si="5"/>
        <v>100mil</v>
      </c>
      <c r="J56"/>
      <c r="U56" s="24">
        <f t="shared" si="6"/>
        <v>55</v>
      </c>
      <c r="V56" s="24" t="str">
        <f t="shared" si="7"/>
        <v>LEFTSIDE</v>
      </c>
    </row>
    <row r="57" spans="1:22" x14ac:dyDescent="0.25">
      <c r="A57" s="1" t="str">
        <f t="shared" si="13"/>
        <v>Pin</v>
      </c>
      <c r="B57" s="47" t="s">
        <v>126</v>
      </c>
      <c r="C57" s="47" t="s">
        <v>506</v>
      </c>
      <c r="D57" s="45"/>
      <c r="E57" s="1" t="str">
        <f t="shared" si="2"/>
        <v>-1100mil</v>
      </c>
      <c r="F57" s="1" t="str">
        <f t="shared" si="3"/>
        <v>5400mil</v>
      </c>
      <c r="G57" s="1" t="str">
        <f t="shared" si="1"/>
        <v>180 Degrees</v>
      </c>
      <c r="H57" s="45" t="str">
        <f t="shared" si="12"/>
        <v>PASSIVE</v>
      </c>
      <c r="I57" s="1" t="str">
        <f t="shared" si="5"/>
        <v>100mil</v>
      </c>
      <c r="J57"/>
      <c r="U57" s="24">
        <f t="shared" si="6"/>
        <v>56</v>
      </c>
      <c r="V57" s="24" t="str">
        <f t="shared" si="7"/>
        <v>LEFTSIDE</v>
      </c>
    </row>
    <row r="58" spans="1:22" x14ac:dyDescent="0.25">
      <c r="A58" s="1" t="str">
        <f t="shared" si="13"/>
        <v>Pin</v>
      </c>
      <c r="B58" s="47" t="s">
        <v>127</v>
      </c>
      <c r="C58" s="47" t="s">
        <v>506</v>
      </c>
      <c r="D58" s="45"/>
      <c r="E58" s="1" t="str">
        <f t="shared" si="2"/>
        <v>-1100mil</v>
      </c>
      <c r="F58" s="1" t="str">
        <f t="shared" si="3"/>
        <v>5300mil</v>
      </c>
      <c r="G58" s="1" t="str">
        <f t="shared" si="1"/>
        <v>180 Degrees</v>
      </c>
      <c r="H58" s="45" t="str">
        <f t="shared" si="12"/>
        <v>PASSIVE</v>
      </c>
      <c r="I58" s="1" t="str">
        <f t="shared" si="5"/>
        <v>100mil</v>
      </c>
      <c r="J58"/>
      <c r="U58" s="24">
        <f t="shared" si="6"/>
        <v>57</v>
      </c>
      <c r="V58" s="24" t="str">
        <f t="shared" si="7"/>
        <v>LEFTSIDE</v>
      </c>
    </row>
    <row r="59" spans="1:22" x14ac:dyDescent="0.25">
      <c r="A59" s="1" t="str">
        <f t="shared" si="13"/>
        <v>Pin</v>
      </c>
      <c r="B59" s="47" t="s">
        <v>128</v>
      </c>
      <c r="C59" s="47" t="s">
        <v>506</v>
      </c>
      <c r="D59" s="45"/>
      <c r="E59" s="1" t="str">
        <f t="shared" si="2"/>
        <v>-1100mil</v>
      </c>
      <c r="F59" s="1" t="str">
        <f t="shared" si="3"/>
        <v>5200mil</v>
      </c>
      <c r="G59" s="1" t="str">
        <f t="shared" si="1"/>
        <v>180 Degrees</v>
      </c>
      <c r="H59" s="45" t="str">
        <f t="shared" si="12"/>
        <v>PASSIVE</v>
      </c>
      <c r="I59" s="1" t="str">
        <f t="shared" si="5"/>
        <v>100mil</v>
      </c>
      <c r="J59"/>
      <c r="U59" s="24">
        <f t="shared" si="6"/>
        <v>58</v>
      </c>
      <c r="V59" s="24" t="str">
        <f t="shared" si="7"/>
        <v>LEFTSIDE</v>
      </c>
    </row>
    <row r="60" spans="1:22" x14ac:dyDescent="0.25">
      <c r="A60" s="1" t="str">
        <f t="shared" si="13"/>
        <v>Pin</v>
      </c>
      <c r="B60" s="47" t="s">
        <v>129</v>
      </c>
      <c r="C60" s="47" t="s">
        <v>506</v>
      </c>
      <c r="D60" s="45"/>
      <c r="E60" s="1" t="str">
        <f t="shared" si="2"/>
        <v>-1100mil</v>
      </c>
      <c r="F60" s="1" t="str">
        <f t="shared" si="3"/>
        <v>5100mil</v>
      </c>
      <c r="G60" s="1" t="str">
        <f t="shared" si="1"/>
        <v>180 Degrees</v>
      </c>
      <c r="H60" s="45" t="str">
        <f t="shared" si="12"/>
        <v>PASSIVE</v>
      </c>
      <c r="I60" s="1" t="str">
        <f t="shared" si="5"/>
        <v>100mil</v>
      </c>
      <c r="J60"/>
      <c r="U60" s="24">
        <f t="shared" si="6"/>
        <v>59</v>
      </c>
      <c r="V60" s="24" t="str">
        <f t="shared" si="7"/>
        <v>LEFTSIDE</v>
      </c>
    </row>
    <row r="61" spans="1:22" x14ac:dyDescent="0.25">
      <c r="A61" s="1" t="str">
        <f t="shared" si="13"/>
        <v>Pin</v>
      </c>
      <c r="B61" s="47" t="s">
        <v>130</v>
      </c>
      <c r="C61" s="47" t="s">
        <v>506</v>
      </c>
      <c r="D61" s="45"/>
      <c r="E61" s="1" t="str">
        <f t="shared" si="2"/>
        <v>-1100mil</v>
      </c>
      <c r="F61" s="1" t="str">
        <f t="shared" si="3"/>
        <v>5000mil</v>
      </c>
      <c r="G61" s="1" t="str">
        <f t="shared" si="1"/>
        <v>180 Degrees</v>
      </c>
      <c r="H61" s="45" t="str">
        <f t="shared" si="12"/>
        <v>PASSIVE</v>
      </c>
      <c r="I61" s="1" t="str">
        <f t="shared" si="5"/>
        <v>100mil</v>
      </c>
      <c r="J61"/>
      <c r="U61" s="24">
        <f t="shared" si="6"/>
        <v>60</v>
      </c>
      <c r="V61" s="24" t="str">
        <f t="shared" si="7"/>
        <v>LEFTSIDE</v>
      </c>
    </row>
    <row r="62" spans="1:22" x14ac:dyDescent="0.25">
      <c r="A62" s="1" t="str">
        <f t="shared" si="13"/>
        <v>Pin</v>
      </c>
      <c r="B62" s="47" t="s">
        <v>131</v>
      </c>
      <c r="C62" s="47" t="s">
        <v>506</v>
      </c>
      <c r="D62" s="45"/>
      <c r="E62" s="1" t="str">
        <f t="shared" si="2"/>
        <v>-1100mil</v>
      </c>
      <c r="F62" s="1" t="str">
        <f t="shared" si="3"/>
        <v>4900mil</v>
      </c>
      <c r="G62" s="1" t="str">
        <f t="shared" si="1"/>
        <v>180 Degrees</v>
      </c>
      <c r="H62" s="45" t="str">
        <f t="shared" si="12"/>
        <v>PASSIVE</v>
      </c>
      <c r="I62" s="1" t="str">
        <f t="shared" si="5"/>
        <v>100mil</v>
      </c>
      <c r="J62"/>
      <c r="U62" s="24">
        <f t="shared" si="6"/>
        <v>61</v>
      </c>
      <c r="V62" s="24" t="str">
        <f t="shared" si="7"/>
        <v>LEFTSIDE</v>
      </c>
    </row>
    <row r="63" spans="1:22" x14ac:dyDescent="0.25">
      <c r="A63" s="1" t="str">
        <f t="shared" si="13"/>
        <v>Pin</v>
      </c>
      <c r="B63" s="47" t="s">
        <v>132</v>
      </c>
      <c r="C63" s="47" t="s">
        <v>506</v>
      </c>
      <c r="D63" s="45"/>
      <c r="E63" s="1" t="str">
        <f t="shared" si="2"/>
        <v>-1100mil</v>
      </c>
      <c r="F63" s="1" t="str">
        <f t="shared" si="3"/>
        <v>4800mil</v>
      </c>
      <c r="G63" s="1" t="str">
        <f t="shared" si="1"/>
        <v>180 Degrees</v>
      </c>
      <c r="H63" s="45" t="str">
        <f t="shared" si="12"/>
        <v>PASSIVE</v>
      </c>
      <c r="I63" s="1" t="str">
        <f t="shared" si="5"/>
        <v>100mil</v>
      </c>
      <c r="J63"/>
      <c r="U63" s="24">
        <f t="shared" si="6"/>
        <v>62</v>
      </c>
      <c r="V63" s="24" t="str">
        <f t="shared" si="7"/>
        <v>LEFTSIDE</v>
      </c>
    </row>
    <row r="64" spans="1:22" x14ac:dyDescent="0.25">
      <c r="A64" s="1" t="str">
        <f t="shared" si="13"/>
        <v>Pin</v>
      </c>
      <c r="B64" s="47" t="s">
        <v>133</v>
      </c>
      <c r="C64" s="47" t="s">
        <v>506</v>
      </c>
      <c r="D64" s="45"/>
      <c r="E64" s="1" t="str">
        <f t="shared" si="2"/>
        <v>-1100mil</v>
      </c>
      <c r="F64" s="1" t="str">
        <f t="shared" si="3"/>
        <v>4700mil</v>
      </c>
      <c r="G64" s="1" t="str">
        <f t="shared" si="1"/>
        <v>180 Degrees</v>
      </c>
      <c r="H64" s="45" t="str">
        <f t="shared" si="12"/>
        <v>PASSIVE</v>
      </c>
      <c r="I64" s="1" t="str">
        <f t="shared" si="5"/>
        <v>100mil</v>
      </c>
      <c r="J64"/>
      <c r="U64" s="24">
        <f t="shared" si="6"/>
        <v>63</v>
      </c>
      <c r="V64" s="24" t="str">
        <f t="shared" si="7"/>
        <v>LEFTSIDE</v>
      </c>
    </row>
    <row r="65" spans="1:22" x14ac:dyDescent="0.25">
      <c r="A65" s="1" t="str">
        <f t="shared" si="13"/>
        <v>Pin</v>
      </c>
      <c r="B65" s="47" t="s">
        <v>134</v>
      </c>
      <c r="C65" s="47" t="s">
        <v>506</v>
      </c>
      <c r="D65" s="45"/>
      <c r="E65" s="1" t="str">
        <f t="shared" si="2"/>
        <v>-1100mil</v>
      </c>
      <c r="F65" s="1" t="str">
        <f t="shared" si="3"/>
        <v>4600mil</v>
      </c>
      <c r="G65" s="1" t="str">
        <f t="shared" si="1"/>
        <v>180 Degrees</v>
      </c>
      <c r="H65" s="45" t="str">
        <f t="shared" si="12"/>
        <v>PASSIVE</v>
      </c>
      <c r="I65" s="1" t="str">
        <f t="shared" si="5"/>
        <v>100mil</v>
      </c>
      <c r="J65"/>
      <c r="U65" s="24">
        <f t="shared" si="6"/>
        <v>64</v>
      </c>
      <c r="V65" s="24" t="str">
        <f t="shared" si="7"/>
        <v>LEFTSIDE</v>
      </c>
    </row>
    <row r="66" spans="1:22" x14ac:dyDescent="0.25">
      <c r="A66" s="1" t="str">
        <f t="shared" si="13"/>
        <v>Pin</v>
      </c>
      <c r="B66" s="47" t="s">
        <v>135</v>
      </c>
      <c r="C66" s="47" t="s">
        <v>506</v>
      </c>
      <c r="D66" s="45"/>
      <c r="E66" s="1" t="str">
        <f t="shared" si="2"/>
        <v>-1100mil</v>
      </c>
      <c r="F66" s="1" t="str">
        <f t="shared" si="3"/>
        <v>4500mil</v>
      </c>
      <c r="G66" s="1" t="str">
        <f t="shared" ref="G66:G129" si="14">IF(V66="","",IF(V66="LEFTSIDE",PINLEFT,IF(V66="BOTTOMSIDE",PINDOWN,IF(V66="RIGHTSIDE",PINRIGHT,PINUP))))</f>
        <v>180 Degrees</v>
      </c>
      <c r="H66" s="45" t="str">
        <f t="shared" si="12"/>
        <v>PASSIVE</v>
      </c>
      <c r="I66" s="1" t="str">
        <f t="shared" si="5"/>
        <v>100mil</v>
      </c>
      <c r="J66"/>
      <c r="U66" s="24">
        <f t="shared" si="6"/>
        <v>65</v>
      </c>
      <c r="V66" s="24" t="str">
        <f t="shared" si="7"/>
        <v>LEFTSIDE</v>
      </c>
    </row>
    <row r="67" spans="1:22" x14ac:dyDescent="0.25">
      <c r="A67" s="1" t="str">
        <f t="shared" si="13"/>
        <v>Pin</v>
      </c>
      <c r="B67" s="47" t="s">
        <v>136</v>
      </c>
      <c r="C67" s="47" t="s">
        <v>506</v>
      </c>
      <c r="D67" s="45"/>
      <c r="E67" s="1" t="str">
        <f t="shared" ref="E67:E130" si="15">IF($U67="","",IF(PINORIENTATIONS=ONESIDED,PINLENGTH,IF($G67=PINLEFT,-BOXWIDTH/2,IF($G67=PINRIGHT,BOXWIDTH/2,IF($G67=PINDOWN,IF($G66=PINDOWN,MID($E66,1,LEN($E66)-3)+VERTSPACING,(INT(PINSPERSIDE/2)*-VERTSPACING)),IF($G66=PINUP,MID($E66,1,LEN($E66)-3)-VERTSPACING,(INT(PINSPERSIDE/2)*VERTSPACING)-IF(MOD(PINSPERSIDE,2),0,VERTSPACING))))))&amp;IF(UNITS=IMPERIALUNITS,"mil",IF(UNITS=METRICUNITS,"mm","")))</f>
        <v>-1100mil</v>
      </c>
      <c r="F67" s="1" t="str">
        <f t="shared" ref="F67:F130" si="16">IF($U67="","",IF(PINORIENTATIONS=ONESIDED,(INT(PINSPERSIDE/2)*VERTSPACING)-MOD($U67-1,PINSPERSIDE)*VERTSPACING,IF($G67=PINLEFT,IF($G66=PINLEFT,MID($F66,1,LEN($F66)-3)-VERTSPACING,(INT(PINSPERSIDE/2)*VERTSPACING)),IF($G67=PINRIGHT,IF($G66=PINRIGHT,MID($F66,1,LEN($F66)-3)+VERTSPACING,(INT(PINSPERSIDE/2)*-VERTSPACING)+IF(MOD(PINSPERSIDE,2),0,VERTSPACING)),IF($G67=PINDOWN,IF(MOD(PINSPERSIDE,2),-BOXWIDTH/2,-BOXWIDTH/2+VERTSPACING),BOXWIDTH/2))))&amp;IF(UNITS=IMPERIALUNITS,"mil",IF(UNITS=METRICUNITS,"mm","")))</f>
        <v>4400mil</v>
      </c>
      <c r="G67" s="1" t="str">
        <f t="shared" si="14"/>
        <v>180 Degrees</v>
      </c>
      <c r="H67" s="45" t="str">
        <f t="shared" si="12"/>
        <v>PASSIVE</v>
      </c>
      <c r="I67" s="1" t="str">
        <f t="shared" ref="I67:I130" si="17">IF($U67&lt;&gt;"",PINLENGTH&amp;IF(UNITS=IMPERIALUNITS,"mil",IF(UNITS=METRICUNITS,"mm","")),"")</f>
        <v>100mil</v>
      </c>
      <c r="J67"/>
      <c r="U67" s="24">
        <f t="shared" ref="U67:U130" si="18">IF(U66&lt;$L$6,U66+1,"")</f>
        <v>66</v>
      </c>
      <c r="V67" s="24" t="str">
        <f t="shared" ref="V67:V130" si="19">IF($U67="","",IF(PINORIENTATIONS=ONESIDED,"LEFTSIDE",IF(PINORIENTATIONS=TWOSIDED,IF($U67&lt;=PINSPERSIDE,"LEFTSIDE","RIGHTSIDE"),IF($U67&lt;=PINSPERSIDE,"LEFTSIDE",IF($U67&lt;=PINSPERSIDE*2,"BOTTOMSIDE",IF($U67&lt;=PINSPERSIDE*3,"RIGHTSIDE","TOPSIDE"))))))</f>
        <v>LEFTSIDE</v>
      </c>
    </row>
    <row r="68" spans="1:22" x14ac:dyDescent="0.25">
      <c r="A68" s="1" t="str">
        <f t="shared" si="13"/>
        <v>Pin</v>
      </c>
      <c r="B68" s="47" t="s">
        <v>137</v>
      </c>
      <c r="C68" s="47" t="s">
        <v>506</v>
      </c>
      <c r="D68" s="45"/>
      <c r="E68" s="1" t="str">
        <f t="shared" si="15"/>
        <v>-1100mil</v>
      </c>
      <c r="F68" s="1" t="str">
        <f t="shared" si="16"/>
        <v>4300mil</v>
      </c>
      <c r="G68" s="1" t="str">
        <f t="shared" si="14"/>
        <v>180 Degrees</v>
      </c>
      <c r="H68" s="45" t="str">
        <f t="shared" si="12"/>
        <v>PASSIVE</v>
      </c>
      <c r="I68" s="1" t="str">
        <f t="shared" si="17"/>
        <v>100mil</v>
      </c>
      <c r="J68"/>
      <c r="U68" s="24">
        <f t="shared" si="18"/>
        <v>67</v>
      </c>
      <c r="V68" s="24" t="str">
        <f t="shared" si="19"/>
        <v>LEFTSIDE</v>
      </c>
    </row>
    <row r="69" spans="1:22" x14ac:dyDescent="0.25">
      <c r="A69" s="1" t="str">
        <f t="shared" si="13"/>
        <v>Pin</v>
      </c>
      <c r="B69" s="47" t="s">
        <v>138</v>
      </c>
      <c r="C69" s="47" t="s">
        <v>506</v>
      </c>
      <c r="D69" s="45"/>
      <c r="E69" s="1" t="str">
        <f t="shared" si="15"/>
        <v>-1100mil</v>
      </c>
      <c r="F69" s="1" t="str">
        <f t="shared" si="16"/>
        <v>4200mil</v>
      </c>
      <c r="G69" s="1" t="str">
        <f t="shared" si="14"/>
        <v>180 Degrees</v>
      </c>
      <c r="H69" s="45" t="str">
        <f t="shared" si="12"/>
        <v>PASSIVE</v>
      </c>
      <c r="I69" s="1" t="str">
        <f t="shared" si="17"/>
        <v>100mil</v>
      </c>
      <c r="J69"/>
      <c r="U69" s="24">
        <f t="shared" si="18"/>
        <v>68</v>
      </c>
      <c r="V69" s="24" t="str">
        <f t="shared" si="19"/>
        <v>LEFTSIDE</v>
      </c>
    </row>
    <row r="70" spans="1:22" x14ac:dyDescent="0.25">
      <c r="A70" s="1" t="str">
        <f t="shared" si="13"/>
        <v>Pin</v>
      </c>
      <c r="B70" s="47" t="s">
        <v>139</v>
      </c>
      <c r="C70" s="47" t="s">
        <v>506</v>
      </c>
      <c r="D70" s="45"/>
      <c r="E70" s="1" t="str">
        <f t="shared" si="15"/>
        <v>-1100mil</v>
      </c>
      <c r="F70" s="1" t="str">
        <f t="shared" si="16"/>
        <v>4100mil</v>
      </c>
      <c r="G70" s="1" t="str">
        <f t="shared" si="14"/>
        <v>180 Degrees</v>
      </c>
      <c r="H70" s="45" t="str">
        <f t="shared" si="12"/>
        <v>PASSIVE</v>
      </c>
      <c r="I70" s="1" t="str">
        <f t="shared" si="17"/>
        <v>100mil</v>
      </c>
      <c r="J70"/>
      <c r="U70" s="24">
        <f t="shared" si="18"/>
        <v>69</v>
      </c>
      <c r="V70" s="24" t="str">
        <f t="shared" si="19"/>
        <v>LEFTSIDE</v>
      </c>
    </row>
    <row r="71" spans="1:22" x14ac:dyDescent="0.25">
      <c r="A71" s="1" t="str">
        <f t="shared" si="13"/>
        <v>Pin</v>
      </c>
      <c r="B71" s="47" t="s">
        <v>140</v>
      </c>
      <c r="C71" s="47" t="s">
        <v>506</v>
      </c>
      <c r="D71" s="45"/>
      <c r="E71" s="1" t="str">
        <f t="shared" si="15"/>
        <v>-1100mil</v>
      </c>
      <c r="F71" s="1" t="str">
        <f t="shared" si="16"/>
        <v>4000mil</v>
      </c>
      <c r="G71" s="1" t="str">
        <f t="shared" si="14"/>
        <v>180 Degrees</v>
      </c>
      <c r="H71" s="45" t="str">
        <f t="shared" si="12"/>
        <v>PASSIVE</v>
      </c>
      <c r="I71" s="1" t="str">
        <f t="shared" si="17"/>
        <v>100mil</v>
      </c>
      <c r="J71"/>
      <c r="U71" s="24">
        <f t="shared" si="18"/>
        <v>70</v>
      </c>
      <c r="V71" s="24" t="str">
        <f t="shared" si="19"/>
        <v>LEFTSIDE</v>
      </c>
    </row>
    <row r="72" spans="1:22" x14ac:dyDescent="0.25">
      <c r="A72" s="1" t="str">
        <f t="shared" si="13"/>
        <v>Pin</v>
      </c>
      <c r="B72" s="47" t="s">
        <v>141</v>
      </c>
      <c r="C72" s="47" t="s">
        <v>506</v>
      </c>
      <c r="D72" s="45"/>
      <c r="E72" s="1" t="str">
        <f t="shared" si="15"/>
        <v>-1100mil</v>
      </c>
      <c r="F72" s="1" t="str">
        <f t="shared" si="16"/>
        <v>3900mil</v>
      </c>
      <c r="G72" s="1" t="str">
        <f t="shared" si="14"/>
        <v>180 Degrees</v>
      </c>
      <c r="H72" s="45" t="str">
        <f t="shared" si="12"/>
        <v>PASSIVE</v>
      </c>
      <c r="I72" s="1" t="str">
        <f t="shared" si="17"/>
        <v>100mil</v>
      </c>
      <c r="J72"/>
      <c r="U72" s="24">
        <f t="shared" si="18"/>
        <v>71</v>
      </c>
      <c r="V72" s="24" t="str">
        <f t="shared" si="19"/>
        <v>LEFTSIDE</v>
      </c>
    </row>
    <row r="73" spans="1:22" x14ac:dyDescent="0.25">
      <c r="A73" s="1" t="str">
        <f t="shared" si="13"/>
        <v>Pin</v>
      </c>
      <c r="B73" s="47" t="s">
        <v>142</v>
      </c>
      <c r="C73" s="47" t="s">
        <v>506</v>
      </c>
      <c r="D73" s="45"/>
      <c r="E73" s="1" t="str">
        <f t="shared" si="15"/>
        <v>-1100mil</v>
      </c>
      <c r="F73" s="1" t="str">
        <f t="shared" si="16"/>
        <v>3800mil</v>
      </c>
      <c r="G73" s="1" t="str">
        <f t="shared" si="14"/>
        <v>180 Degrees</v>
      </c>
      <c r="H73" s="45" t="str">
        <f t="shared" si="12"/>
        <v>PASSIVE</v>
      </c>
      <c r="I73" s="1" t="str">
        <f t="shared" si="17"/>
        <v>100mil</v>
      </c>
      <c r="J73"/>
      <c r="U73" s="24">
        <f t="shared" si="18"/>
        <v>72</v>
      </c>
      <c r="V73" s="24" t="str">
        <f t="shared" si="19"/>
        <v>LEFTSIDE</v>
      </c>
    </row>
    <row r="74" spans="1:22" x14ac:dyDescent="0.25">
      <c r="A74" s="1" t="str">
        <f t="shared" si="13"/>
        <v>Pin</v>
      </c>
      <c r="B74" s="47" t="s">
        <v>143</v>
      </c>
      <c r="C74" s="47" t="s">
        <v>506</v>
      </c>
      <c r="D74" s="45"/>
      <c r="E74" s="1" t="str">
        <f t="shared" si="15"/>
        <v>-1100mil</v>
      </c>
      <c r="F74" s="1" t="str">
        <f t="shared" si="16"/>
        <v>3700mil</v>
      </c>
      <c r="G74" s="1" t="str">
        <f t="shared" si="14"/>
        <v>180 Degrees</v>
      </c>
      <c r="H74" s="45" t="str">
        <f t="shared" si="12"/>
        <v>PASSIVE</v>
      </c>
      <c r="I74" s="1" t="str">
        <f t="shared" si="17"/>
        <v>100mil</v>
      </c>
      <c r="J74"/>
      <c r="U74" s="24">
        <f t="shared" si="18"/>
        <v>73</v>
      </c>
      <c r="V74" s="24" t="str">
        <f t="shared" si="19"/>
        <v>LEFTSIDE</v>
      </c>
    </row>
    <row r="75" spans="1:22" x14ac:dyDescent="0.25">
      <c r="A75" s="1" t="str">
        <f t="shared" si="13"/>
        <v>Pin</v>
      </c>
      <c r="B75" s="47" t="s">
        <v>144</v>
      </c>
      <c r="C75" s="47" t="s">
        <v>506</v>
      </c>
      <c r="D75" s="45"/>
      <c r="E75" s="1" t="str">
        <f t="shared" si="15"/>
        <v>-1100mil</v>
      </c>
      <c r="F75" s="1" t="str">
        <f t="shared" si="16"/>
        <v>3600mil</v>
      </c>
      <c r="G75" s="1" t="str">
        <f t="shared" si="14"/>
        <v>180 Degrees</v>
      </c>
      <c r="H75" s="45" t="str">
        <f t="shared" si="12"/>
        <v>PASSIVE</v>
      </c>
      <c r="I75" s="1" t="str">
        <f t="shared" si="17"/>
        <v>100mil</v>
      </c>
      <c r="J75"/>
      <c r="U75" s="24">
        <f t="shared" si="18"/>
        <v>74</v>
      </c>
      <c r="V75" s="24" t="str">
        <f t="shared" si="19"/>
        <v>LEFTSIDE</v>
      </c>
    </row>
    <row r="76" spans="1:22" x14ac:dyDescent="0.25">
      <c r="A76" s="1" t="str">
        <f t="shared" si="13"/>
        <v>Pin</v>
      </c>
      <c r="B76" s="47" t="s">
        <v>145</v>
      </c>
      <c r="C76" s="47" t="s">
        <v>506</v>
      </c>
      <c r="D76" s="45"/>
      <c r="E76" s="1" t="str">
        <f t="shared" si="15"/>
        <v>-1100mil</v>
      </c>
      <c r="F76" s="1" t="str">
        <f t="shared" si="16"/>
        <v>3500mil</v>
      </c>
      <c r="G76" s="1" t="str">
        <f t="shared" si="14"/>
        <v>180 Degrees</v>
      </c>
      <c r="H76" s="45" t="str">
        <f t="shared" si="12"/>
        <v>PASSIVE</v>
      </c>
      <c r="I76" s="1" t="str">
        <f t="shared" si="17"/>
        <v>100mil</v>
      </c>
      <c r="J76"/>
      <c r="U76" s="24">
        <f t="shared" si="18"/>
        <v>75</v>
      </c>
      <c r="V76" s="24" t="str">
        <f t="shared" si="19"/>
        <v>LEFTSIDE</v>
      </c>
    </row>
    <row r="77" spans="1:22" x14ac:dyDescent="0.25">
      <c r="A77" s="1" t="str">
        <f t="shared" si="13"/>
        <v>Pin</v>
      </c>
      <c r="B77" s="47" t="s">
        <v>146</v>
      </c>
      <c r="C77" s="47" t="s">
        <v>506</v>
      </c>
      <c r="D77" s="45"/>
      <c r="E77" s="1" t="str">
        <f t="shared" si="15"/>
        <v>-1100mil</v>
      </c>
      <c r="F77" s="1" t="str">
        <f t="shared" si="16"/>
        <v>3400mil</v>
      </c>
      <c r="G77" s="1" t="str">
        <f t="shared" si="14"/>
        <v>180 Degrees</v>
      </c>
      <c r="H77" s="45" t="str">
        <f t="shared" si="12"/>
        <v>PASSIVE</v>
      </c>
      <c r="I77" s="1" t="str">
        <f t="shared" si="17"/>
        <v>100mil</v>
      </c>
      <c r="J77"/>
      <c r="U77" s="24">
        <f t="shared" si="18"/>
        <v>76</v>
      </c>
      <c r="V77" s="24" t="str">
        <f t="shared" si="19"/>
        <v>LEFTSIDE</v>
      </c>
    </row>
    <row r="78" spans="1:22" x14ac:dyDescent="0.25">
      <c r="A78" s="1" t="str">
        <f t="shared" si="13"/>
        <v>Pin</v>
      </c>
      <c r="B78" s="47" t="s">
        <v>147</v>
      </c>
      <c r="C78" s="47" t="s">
        <v>506</v>
      </c>
      <c r="D78" s="45"/>
      <c r="E78" s="1" t="str">
        <f t="shared" si="15"/>
        <v>-1100mil</v>
      </c>
      <c r="F78" s="1" t="str">
        <f t="shared" si="16"/>
        <v>3300mil</v>
      </c>
      <c r="G78" s="1" t="str">
        <f t="shared" si="14"/>
        <v>180 Degrees</v>
      </c>
      <c r="H78" s="45" t="str">
        <f t="shared" si="12"/>
        <v>PASSIVE</v>
      </c>
      <c r="I78" s="1" t="str">
        <f t="shared" si="17"/>
        <v>100mil</v>
      </c>
      <c r="J78"/>
      <c r="U78" s="24">
        <f t="shared" si="18"/>
        <v>77</v>
      </c>
      <c r="V78" s="24" t="str">
        <f t="shared" si="19"/>
        <v>LEFTSIDE</v>
      </c>
    </row>
    <row r="79" spans="1:22" x14ac:dyDescent="0.25">
      <c r="A79" s="1" t="str">
        <f t="shared" si="13"/>
        <v>Pin</v>
      </c>
      <c r="B79" s="47" t="s">
        <v>148</v>
      </c>
      <c r="C79" s="47" t="s">
        <v>506</v>
      </c>
      <c r="D79" s="45"/>
      <c r="E79" s="1" t="str">
        <f t="shared" si="15"/>
        <v>-1100mil</v>
      </c>
      <c r="F79" s="1" t="str">
        <f t="shared" si="16"/>
        <v>3200mil</v>
      </c>
      <c r="G79" s="1" t="str">
        <f t="shared" si="14"/>
        <v>180 Degrees</v>
      </c>
      <c r="H79" s="45" t="str">
        <f t="shared" si="12"/>
        <v>PASSIVE</v>
      </c>
      <c r="I79" s="1" t="str">
        <f t="shared" si="17"/>
        <v>100mil</v>
      </c>
      <c r="J79"/>
      <c r="U79" s="24">
        <f t="shared" si="18"/>
        <v>78</v>
      </c>
      <c r="V79" s="24" t="str">
        <f t="shared" si="19"/>
        <v>LEFTSIDE</v>
      </c>
    </row>
    <row r="80" spans="1:22" x14ac:dyDescent="0.25">
      <c r="A80" s="1" t="str">
        <f t="shared" si="13"/>
        <v>Pin</v>
      </c>
      <c r="B80" s="47" t="s">
        <v>149</v>
      </c>
      <c r="C80" s="47" t="s">
        <v>506</v>
      </c>
      <c r="D80" s="45"/>
      <c r="E80" s="1" t="str">
        <f t="shared" si="15"/>
        <v>-1100mil</v>
      </c>
      <c r="F80" s="1" t="str">
        <f t="shared" si="16"/>
        <v>3100mil</v>
      </c>
      <c r="G80" s="1" t="str">
        <f t="shared" si="14"/>
        <v>180 Degrees</v>
      </c>
      <c r="H80" s="45" t="str">
        <f t="shared" si="12"/>
        <v>PASSIVE</v>
      </c>
      <c r="I80" s="1" t="str">
        <f t="shared" si="17"/>
        <v>100mil</v>
      </c>
      <c r="J80"/>
      <c r="U80" s="24">
        <f t="shared" si="18"/>
        <v>79</v>
      </c>
      <c r="V80" s="24" t="str">
        <f t="shared" si="19"/>
        <v>LEFTSIDE</v>
      </c>
    </row>
    <row r="81" spans="1:22" x14ac:dyDescent="0.25">
      <c r="A81" s="1" t="str">
        <f t="shared" si="13"/>
        <v>Pin</v>
      </c>
      <c r="B81" s="47" t="s">
        <v>150</v>
      </c>
      <c r="C81" s="47" t="s">
        <v>506</v>
      </c>
      <c r="D81" s="45"/>
      <c r="E81" s="1" t="str">
        <f t="shared" si="15"/>
        <v>-1100mil</v>
      </c>
      <c r="F81" s="1" t="str">
        <f t="shared" si="16"/>
        <v>3000mil</v>
      </c>
      <c r="G81" s="1" t="str">
        <f t="shared" si="14"/>
        <v>180 Degrees</v>
      </c>
      <c r="H81" s="45" t="str">
        <f t="shared" si="12"/>
        <v>PASSIVE</v>
      </c>
      <c r="I81" s="1" t="str">
        <f t="shared" si="17"/>
        <v>100mil</v>
      </c>
      <c r="J81"/>
      <c r="U81" s="24">
        <f t="shared" si="18"/>
        <v>80</v>
      </c>
      <c r="V81" s="24" t="str">
        <f t="shared" si="19"/>
        <v>LEFTSIDE</v>
      </c>
    </row>
    <row r="82" spans="1:22" x14ac:dyDescent="0.25">
      <c r="A82" s="1" t="str">
        <f t="shared" si="13"/>
        <v>Pin</v>
      </c>
      <c r="B82" s="47" t="s">
        <v>151</v>
      </c>
      <c r="C82" s="47" t="s">
        <v>506</v>
      </c>
      <c r="D82" s="45"/>
      <c r="E82" s="1" t="str">
        <f t="shared" si="15"/>
        <v>-1100mil</v>
      </c>
      <c r="F82" s="1" t="str">
        <f t="shared" si="16"/>
        <v>2900mil</v>
      </c>
      <c r="G82" s="1" t="str">
        <f t="shared" si="14"/>
        <v>180 Degrees</v>
      </c>
      <c r="H82" s="45" t="str">
        <f t="shared" si="12"/>
        <v>PASSIVE</v>
      </c>
      <c r="I82" s="1" t="str">
        <f t="shared" si="17"/>
        <v>100mil</v>
      </c>
      <c r="J82"/>
      <c r="U82" s="24">
        <f t="shared" si="18"/>
        <v>81</v>
      </c>
      <c r="V82" s="24" t="str">
        <f t="shared" si="19"/>
        <v>LEFTSIDE</v>
      </c>
    </row>
    <row r="83" spans="1:22" x14ac:dyDescent="0.25">
      <c r="A83" s="1" t="str">
        <f t="shared" si="13"/>
        <v>Pin</v>
      </c>
      <c r="B83" s="47" t="s">
        <v>152</v>
      </c>
      <c r="C83" s="47" t="s">
        <v>506</v>
      </c>
      <c r="D83" s="45"/>
      <c r="E83" s="1" t="str">
        <f t="shared" si="15"/>
        <v>-1100mil</v>
      </c>
      <c r="F83" s="1" t="str">
        <f t="shared" si="16"/>
        <v>2800mil</v>
      </c>
      <c r="G83" s="1" t="str">
        <f t="shared" si="14"/>
        <v>180 Degrees</v>
      </c>
      <c r="H83" s="45" t="str">
        <f t="shared" si="12"/>
        <v>PASSIVE</v>
      </c>
      <c r="I83" s="1" t="str">
        <f t="shared" si="17"/>
        <v>100mil</v>
      </c>
      <c r="J83"/>
      <c r="U83" s="24">
        <f t="shared" si="18"/>
        <v>82</v>
      </c>
      <c r="V83" s="24" t="str">
        <f t="shared" si="19"/>
        <v>LEFTSIDE</v>
      </c>
    </row>
    <row r="84" spans="1:22" x14ac:dyDescent="0.25">
      <c r="A84" s="1" t="str">
        <f t="shared" si="13"/>
        <v>Pin</v>
      </c>
      <c r="B84" s="47" t="s">
        <v>153</v>
      </c>
      <c r="C84" s="47" t="s">
        <v>506</v>
      </c>
      <c r="D84" s="45"/>
      <c r="E84" s="1" t="str">
        <f t="shared" si="15"/>
        <v>-1100mil</v>
      </c>
      <c r="F84" s="1" t="str">
        <f t="shared" si="16"/>
        <v>2700mil</v>
      </c>
      <c r="G84" s="1" t="str">
        <f t="shared" si="14"/>
        <v>180 Degrees</v>
      </c>
      <c r="H84" s="45" t="str">
        <f t="shared" si="12"/>
        <v>PASSIVE</v>
      </c>
      <c r="I84" s="1" t="str">
        <f t="shared" si="17"/>
        <v>100mil</v>
      </c>
      <c r="J84"/>
      <c r="U84" s="24">
        <f t="shared" si="18"/>
        <v>83</v>
      </c>
      <c r="V84" s="24" t="str">
        <f t="shared" si="19"/>
        <v>LEFTSIDE</v>
      </c>
    </row>
    <row r="85" spans="1:22" x14ac:dyDescent="0.25">
      <c r="A85" s="1" t="str">
        <f t="shared" si="13"/>
        <v>Pin</v>
      </c>
      <c r="B85" s="47" t="s">
        <v>154</v>
      </c>
      <c r="C85" s="47" t="s">
        <v>506</v>
      </c>
      <c r="D85" s="45"/>
      <c r="E85" s="1" t="str">
        <f t="shared" si="15"/>
        <v>-1100mil</v>
      </c>
      <c r="F85" s="1" t="str">
        <f t="shared" si="16"/>
        <v>2600mil</v>
      </c>
      <c r="G85" s="1" t="str">
        <f t="shared" si="14"/>
        <v>180 Degrees</v>
      </c>
      <c r="H85" s="45" t="str">
        <f t="shared" si="12"/>
        <v>PASSIVE</v>
      </c>
      <c r="I85" s="1" t="str">
        <f t="shared" si="17"/>
        <v>100mil</v>
      </c>
      <c r="J85"/>
      <c r="U85" s="24">
        <f t="shared" si="18"/>
        <v>84</v>
      </c>
      <c r="V85" s="24" t="str">
        <f t="shared" si="19"/>
        <v>LEFTSIDE</v>
      </c>
    </row>
    <row r="86" spans="1:22" x14ac:dyDescent="0.25">
      <c r="A86" s="1" t="str">
        <f t="shared" si="13"/>
        <v>Pin</v>
      </c>
      <c r="B86" s="47" t="s">
        <v>155</v>
      </c>
      <c r="C86" s="47" t="s">
        <v>506</v>
      </c>
      <c r="D86" s="45"/>
      <c r="E86" s="1" t="str">
        <f t="shared" si="15"/>
        <v>-1100mil</v>
      </c>
      <c r="F86" s="1" t="str">
        <f t="shared" si="16"/>
        <v>2500mil</v>
      </c>
      <c r="G86" s="1" t="str">
        <f t="shared" si="14"/>
        <v>180 Degrees</v>
      </c>
      <c r="H86" s="45" t="str">
        <f t="shared" si="12"/>
        <v>PASSIVE</v>
      </c>
      <c r="I86" s="1" t="str">
        <f t="shared" si="17"/>
        <v>100mil</v>
      </c>
      <c r="J86"/>
      <c r="U86" s="24">
        <f t="shared" si="18"/>
        <v>85</v>
      </c>
      <c r="V86" s="24" t="str">
        <f t="shared" si="19"/>
        <v>LEFTSIDE</v>
      </c>
    </row>
    <row r="87" spans="1:22" x14ac:dyDescent="0.25">
      <c r="A87" s="1" t="str">
        <f t="shared" si="13"/>
        <v>Pin</v>
      </c>
      <c r="B87" s="47" t="s">
        <v>156</v>
      </c>
      <c r="C87" s="47" t="s">
        <v>506</v>
      </c>
      <c r="D87" s="45"/>
      <c r="E87" s="1" t="str">
        <f t="shared" si="15"/>
        <v>-1100mil</v>
      </c>
      <c r="F87" s="1" t="str">
        <f t="shared" si="16"/>
        <v>2400mil</v>
      </c>
      <c r="G87" s="1" t="str">
        <f t="shared" si="14"/>
        <v>180 Degrees</v>
      </c>
      <c r="H87" s="45" t="str">
        <f t="shared" si="12"/>
        <v>PASSIVE</v>
      </c>
      <c r="I87" s="1" t="str">
        <f t="shared" si="17"/>
        <v>100mil</v>
      </c>
      <c r="J87"/>
      <c r="U87" s="24">
        <f t="shared" si="18"/>
        <v>86</v>
      </c>
      <c r="V87" s="24" t="str">
        <f t="shared" si="19"/>
        <v>LEFTSIDE</v>
      </c>
    </row>
    <row r="88" spans="1:22" x14ac:dyDescent="0.25">
      <c r="A88" s="1" t="str">
        <f t="shared" si="13"/>
        <v>Pin</v>
      </c>
      <c r="B88" s="47" t="s">
        <v>157</v>
      </c>
      <c r="C88" s="47" t="s">
        <v>506</v>
      </c>
      <c r="D88" s="45"/>
      <c r="E88" s="1" t="str">
        <f t="shared" si="15"/>
        <v>-1100mil</v>
      </c>
      <c r="F88" s="1" t="str">
        <f t="shared" si="16"/>
        <v>2300mil</v>
      </c>
      <c r="G88" s="1" t="str">
        <f t="shared" si="14"/>
        <v>180 Degrees</v>
      </c>
      <c r="H88" s="45" t="str">
        <f t="shared" si="12"/>
        <v>PASSIVE</v>
      </c>
      <c r="I88" s="1" t="str">
        <f t="shared" si="17"/>
        <v>100mil</v>
      </c>
      <c r="J88"/>
      <c r="U88" s="24">
        <f t="shared" si="18"/>
        <v>87</v>
      </c>
      <c r="V88" s="24" t="str">
        <f t="shared" si="19"/>
        <v>LEFTSIDE</v>
      </c>
    </row>
    <row r="89" spans="1:22" x14ac:dyDescent="0.25">
      <c r="A89" s="1" t="str">
        <f t="shared" si="13"/>
        <v>Pin</v>
      </c>
      <c r="B89" s="47" t="s">
        <v>158</v>
      </c>
      <c r="C89" s="47" t="s">
        <v>506</v>
      </c>
      <c r="D89" s="45"/>
      <c r="E89" s="1" t="str">
        <f t="shared" si="15"/>
        <v>-1100mil</v>
      </c>
      <c r="F89" s="1" t="str">
        <f t="shared" si="16"/>
        <v>2200mil</v>
      </c>
      <c r="G89" s="1" t="str">
        <f t="shared" si="14"/>
        <v>180 Degrees</v>
      </c>
      <c r="H89" s="45" t="str">
        <f t="shared" si="12"/>
        <v>PASSIVE</v>
      </c>
      <c r="I89" s="1" t="str">
        <f t="shared" si="17"/>
        <v>100mil</v>
      </c>
      <c r="J89"/>
      <c r="U89" s="24">
        <f t="shared" si="18"/>
        <v>88</v>
      </c>
      <c r="V89" s="24" t="str">
        <f t="shared" si="19"/>
        <v>LEFTSIDE</v>
      </c>
    </row>
    <row r="90" spans="1:22" x14ac:dyDescent="0.25">
      <c r="A90" s="1" t="str">
        <f t="shared" si="13"/>
        <v>Pin</v>
      </c>
      <c r="B90" s="47" t="s">
        <v>159</v>
      </c>
      <c r="C90" s="47" t="s">
        <v>506</v>
      </c>
      <c r="D90" s="45"/>
      <c r="E90" s="1" t="str">
        <f t="shared" si="15"/>
        <v>-1100mil</v>
      </c>
      <c r="F90" s="1" t="str">
        <f t="shared" si="16"/>
        <v>2100mil</v>
      </c>
      <c r="G90" s="1" t="str">
        <f t="shared" si="14"/>
        <v>180 Degrees</v>
      </c>
      <c r="H90" s="45" t="str">
        <f t="shared" si="12"/>
        <v>PASSIVE</v>
      </c>
      <c r="I90" s="1" t="str">
        <f t="shared" si="17"/>
        <v>100mil</v>
      </c>
      <c r="J90"/>
      <c r="U90" s="24">
        <f t="shared" si="18"/>
        <v>89</v>
      </c>
      <c r="V90" s="24" t="str">
        <f t="shared" si="19"/>
        <v>LEFTSIDE</v>
      </c>
    </row>
    <row r="91" spans="1:22" x14ac:dyDescent="0.25">
      <c r="A91" s="1" t="str">
        <f t="shared" si="13"/>
        <v>Pin</v>
      </c>
      <c r="B91" s="47" t="s">
        <v>160</v>
      </c>
      <c r="C91" s="47" t="s">
        <v>506</v>
      </c>
      <c r="D91" s="45"/>
      <c r="E91" s="1" t="str">
        <f t="shared" si="15"/>
        <v>-1100mil</v>
      </c>
      <c r="F91" s="1" t="str">
        <f t="shared" si="16"/>
        <v>2000mil</v>
      </c>
      <c r="G91" s="1" t="str">
        <f t="shared" si="14"/>
        <v>180 Degrees</v>
      </c>
      <c r="H91" s="45" t="str">
        <f t="shared" si="12"/>
        <v>PASSIVE</v>
      </c>
      <c r="I91" s="1" t="str">
        <f t="shared" si="17"/>
        <v>100mil</v>
      </c>
      <c r="J91"/>
      <c r="U91" s="24">
        <f t="shared" si="18"/>
        <v>90</v>
      </c>
      <c r="V91" s="24" t="str">
        <f t="shared" si="19"/>
        <v>LEFTSIDE</v>
      </c>
    </row>
    <row r="92" spans="1:22" x14ac:dyDescent="0.25">
      <c r="A92" s="1" t="str">
        <f t="shared" si="13"/>
        <v>Pin</v>
      </c>
      <c r="B92" s="47" t="s">
        <v>161</v>
      </c>
      <c r="C92" s="47" t="s">
        <v>506</v>
      </c>
      <c r="D92" s="45"/>
      <c r="E92" s="1" t="str">
        <f t="shared" si="15"/>
        <v>-1100mil</v>
      </c>
      <c r="F92" s="1" t="str">
        <f t="shared" si="16"/>
        <v>1900mil</v>
      </c>
      <c r="G92" s="1" t="str">
        <f t="shared" si="14"/>
        <v>180 Degrees</v>
      </c>
      <c r="H92" s="45" t="str">
        <f t="shared" si="12"/>
        <v>PASSIVE</v>
      </c>
      <c r="I92" s="1" t="str">
        <f t="shared" si="17"/>
        <v>100mil</v>
      </c>
      <c r="J92"/>
      <c r="U92" s="24">
        <f t="shared" si="18"/>
        <v>91</v>
      </c>
      <c r="V92" s="24" t="str">
        <f t="shared" si="19"/>
        <v>LEFTSIDE</v>
      </c>
    </row>
    <row r="93" spans="1:22" x14ac:dyDescent="0.25">
      <c r="A93" s="1" t="str">
        <f t="shared" si="13"/>
        <v>Pin</v>
      </c>
      <c r="B93" s="47" t="s">
        <v>162</v>
      </c>
      <c r="C93" s="47" t="s">
        <v>506</v>
      </c>
      <c r="D93" s="45"/>
      <c r="E93" s="1" t="str">
        <f t="shared" si="15"/>
        <v>-1100mil</v>
      </c>
      <c r="F93" s="1" t="str">
        <f t="shared" si="16"/>
        <v>1800mil</v>
      </c>
      <c r="G93" s="1" t="str">
        <f t="shared" si="14"/>
        <v>180 Degrees</v>
      </c>
      <c r="H93" s="45" t="str">
        <f t="shared" ref="H93:H156" si="20">IF(U93&lt;&gt;"","PASSIVE","")</f>
        <v>PASSIVE</v>
      </c>
      <c r="I93" s="1" t="str">
        <f t="shared" si="17"/>
        <v>100mil</v>
      </c>
      <c r="J93"/>
      <c r="U93" s="24">
        <f t="shared" si="18"/>
        <v>92</v>
      </c>
      <c r="V93" s="24" t="str">
        <f t="shared" si="19"/>
        <v>LEFTSIDE</v>
      </c>
    </row>
    <row r="94" spans="1:22" x14ac:dyDescent="0.25">
      <c r="A94" s="1" t="str">
        <f t="shared" si="13"/>
        <v>Pin</v>
      </c>
      <c r="B94" s="47" t="s">
        <v>163</v>
      </c>
      <c r="C94" s="47" t="s">
        <v>506</v>
      </c>
      <c r="D94" s="45"/>
      <c r="E94" s="1" t="str">
        <f t="shared" si="15"/>
        <v>-1100mil</v>
      </c>
      <c r="F94" s="1" t="str">
        <f t="shared" si="16"/>
        <v>1700mil</v>
      </c>
      <c r="G94" s="1" t="str">
        <f t="shared" si="14"/>
        <v>180 Degrees</v>
      </c>
      <c r="H94" s="45" t="str">
        <f t="shared" si="20"/>
        <v>PASSIVE</v>
      </c>
      <c r="I94" s="1" t="str">
        <f t="shared" si="17"/>
        <v>100mil</v>
      </c>
      <c r="J94"/>
      <c r="U94" s="24">
        <f t="shared" si="18"/>
        <v>93</v>
      </c>
      <c r="V94" s="24" t="str">
        <f t="shared" si="19"/>
        <v>LEFTSIDE</v>
      </c>
    </row>
    <row r="95" spans="1:22" x14ac:dyDescent="0.25">
      <c r="A95" s="1" t="str">
        <f t="shared" si="13"/>
        <v>Pin</v>
      </c>
      <c r="B95" s="47" t="s">
        <v>164</v>
      </c>
      <c r="C95" s="47" t="s">
        <v>506</v>
      </c>
      <c r="D95" s="45"/>
      <c r="E95" s="1" t="str">
        <f t="shared" si="15"/>
        <v>-1100mil</v>
      </c>
      <c r="F95" s="1" t="str">
        <f t="shared" si="16"/>
        <v>1600mil</v>
      </c>
      <c r="G95" s="1" t="str">
        <f t="shared" si="14"/>
        <v>180 Degrees</v>
      </c>
      <c r="H95" s="45" t="str">
        <f t="shared" si="20"/>
        <v>PASSIVE</v>
      </c>
      <c r="I95" s="1" t="str">
        <f t="shared" si="17"/>
        <v>100mil</v>
      </c>
      <c r="J95"/>
      <c r="U95" s="24">
        <f t="shared" si="18"/>
        <v>94</v>
      </c>
      <c r="V95" s="24" t="str">
        <f t="shared" si="19"/>
        <v>LEFTSIDE</v>
      </c>
    </row>
    <row r="96" spans="1:22" x14ac:dyDescent="0.25">
      <c r="A96" s="1" t="str">
        <f t="shared" si="13"/>
        <v>Pin</v>
      </c>
      <c r="B96" s="47" t="s">
        <v>165</v>
      </c>
      <c r="C96" s="47" t="s">
        <v>506</v>
      </c>
      <c r="D96" s="45"/>
      <c r="E96" s="1" t="str">
        <f t="shared" si="15"/>
        <v>-1100mil</v>
      </c>
      <c r="F96" s="1" t="str">
        <f t="shared" si="16"/>
        <v>1500mil</v>
      </c>
      <c r="G96" s="1" t="str">
        <f t="shared" si="14"/>
        <v>180 Degrees</v>
      </c>
      <c r="H96" s="45" t="str">
        <f t="shared" si="20"/>
        <v>PASSIVE</v>
      </c>
      <c r="I96" s="1" t="str">
        <f t="shared" si="17"/>
        <v>100mil</v>
      </c>
      <c r="J96"/>
      <c r="U96" s="24">
        <f t="shared" si="18"/>
        <v>95</v>
      </c>
      <c r="V96" s="24" t="str">
        <f t="shared" si="19"/>
        <v>LEFTSIDE</v>
      </c>
    </row>
    <row r="97" spans="1:22" x14ac:dyDescent="0.25">
      <c r="A97" s="1" t="str">
        <f t="shared" si="13"/>
        <v>Pin</v>
      </c>
      <c r="B97" s="47" t="s">
        <v>166</v>
      </c>
      <c r="C97" s="47" t="s">
        <v>506</v>
      </c>
      <c r="D97" s="45"/>
      <c r="E97" s="1" t="str">
        <f t="shared" si="15"/>
        <v>-1100mil</v>
      </c>
      <c r="F97" s="1" t="str">
        <f t="shared" si="16"/>
        <v>1400mil</v>
      </c>
      <c r="G97" s="1" t="str">
        <f t="shared" si="14"/>
        <v>180 Degrees</v>
      </c>
      <c r="H97" s="45" t="str">
        <f t="shared" si="20"/>
        <v>PASSIVE</v>
      </c>
      <c r="I97" s="1" t="str">
        <f t="shared" si="17"/>
        <v>100mil</v>
      </c>
      <c r="J97"/>
      <c r="U97" s="24">
        <f t="shared" si="18"/>
        <v>96</v>
      </c>
      <c r="V97" s="24" t="str">
        <f t="shared" si="19"/>
        <v>LEFTSIDE</v>
      </c>
    </row>
    <row r="98" spans="1:22" x14ac:dyDescent="0.25">
      <c r="A98" s="1" t="str">
        <f t="shared" si="13"/>
        <v>Pin</v>
      </c>
      <c r="B98" s="47" t="s">
        <v>167</v>
      </c>
      <c r="C98" s="47" t="s">
        <v>506</v>
      </c>
      <c r="D98" s="45"/>
      <c r="E98" s="1" t="str">
        <f t="shared" si="15"/>
        <v>-1100mil</v>
      </c>
      <c r="F98" s="1" t="str">
        <f t="shared" si="16"/>
        <v>1300mil</v>
      </c>
      <c r="G98" s="1" t="str">
        <f t="shared" si="14"/>
        <v>180 Degrees</v>
      </c>
      <c r="H98" s="45" t="str">
        <f t="shared" si="20"/>
        <v>PASSIVE</v>
      </c>
      <c r="I98" s="1" t="str">
        <f t="shared" si="17"/>
        <v>100mil</v>
      </c>
      <c r="J98"/>
      <c r="U98" s="24">
        <f t="shared" si="18"/>
        <v>97</v>
      </c>
      <c r="V98" s="24" t="str">
        <f t="shared" si="19"/>
        <v>LEFTSIDE</v>
      </c>
    </row>
    <row r="99" spans="1:22" x14ac:dyDescent="0.25">
      <c r="A99" s="1" t="str">
        <f t="shared" ref="A99:A162" si="21">IF(U99&lt;&gt;"","Pin","")</f>
        <v>Pin</v>
      </c>
      <c r="B99" s="47" t="s">
        <v>168</v>
      </c>
      <c r="C99" s="47" t="s">
        <v>506</v>
      </c>
      <c r="D99" s="45"/>
      <c r="E99" s="1" t="str">
        <f t="shared" si="15"/>
        <v>-1100mil</v>
      </c>
      <c r="F99" s="1" t="str">
        <f t="shared" si="16"/>
        <v>1200mil</v>
      </c>
      <c r="G99" s="1" t="str">
        <f t="shared" si="14"/>
        <v>180 Degrees</v>
      </c>
      <c r="H99" s="45" t="str">
        <f t="shared" si="20"/>
        <v>PASSIVE</v>
      </c>
      <c r="I99" s="1" t="str">
        <f t="shared" si="17"/>
        <v>100mil</v>
      </c>
      <c r="J99"/>
      <c r="U99" s="24">
        <f t="shared" si="18"/>
        <v>98</v>
      </c>
      <c r="V99" s="24" t="str">
        <f t="shared" si="19"/>
        <v>LEFTSIDE</v>
      </c>
    </row>
    <row r="100" spans="1:22" x14ac:dyDescent="0.25">
      <c r="A100" s="1" t="str">
        <f t="shared" si="21"/>
        <v>Pin</v>
      </c>
      <c r="B100" s="47" t="s">
        <v>169</v>
      </c>
      <c r="C100" s="47" t="s">
        <v>506</v>
      </c>
      <c r="D100" s="45"/>
      <c r="E100" s="1" t="str">
        <f t="shared" si="15"/>
        <v>-1100mil</v>
      </c>
      <c r="F100" s="1" t="str">
        <f t="shared" si="16"/>
        <v>1100mil</v>
      </c>
      <c r="G100" s="1" t="str">
        <f t="shared" si="14"/>
        <v>180 Degrees</v>
      </c>
      <c r="H100" s="45" t="str">
        <f t="shared" si="20"/>
        <v>PASSIVE</v>
      </c>
      <c r="I100" s="1" t="str">
        <f t="shared" si="17"/>
        <v>100mil</v>
      </c>
      <c r="J100"/>
      <c r="U100" s="24">
        <f t="shared" si="18"/>
        <v>99</v>
      </c>
      <c r="V100" s="24" t="str">
        <f t="shared" si="19"/>
        <v>LEFTSIDE</v>
      </c>
    </row>
    <row r="101" spans="1:22" x14ac:dyDescent="0.25">
      <c r="A101" s="1" t="str">
        <f t="shared" si="21"/>
        <v>Pin</v>
      </c>
      <c r="B101" s="47" t="s">
        <v>170</v>
      </c>
      <c r="C101" s="47" t="s">
        <v>506</v>
      </c>
      <c r="D101" s="45"/>
      <c r="E101" s="1" t="str">
        <f t="shared" si="15"/>
        <v>-1100mil</v>
      </c>
      <c r="F101" s="1" t="str">
        <f t="shared" si="16"/>
        <v>1000mil</v>
      </c>
      <c r="G101" s="1" t="str">
        <f t="shared" si="14"/>
        <v>180 Degrees</v>
      </c>
      <c r="H101" s="45" t="str">
        <f t="shared" si="20"/>
        <v>PASSIVE</v>
      </c>
      <c r="I101" s="1" t="str">
        <f t="shared" si="17"/>
        <v>100mil</v>
      </c>
      <c r="J101"/>
      <c r="U101" s="24">
        <f t="shared" si="18"/>
        <v>100</v>
      </c>
      <c r="V101" s="24" t="str">
        <f t="shared" si="19"/>
        <v>LEFTSIDE</v>
      </c>
    </row>
    <row r="102" spans="1:22" x14ac:dyDescent="0.25">
      <c r="A102" s="1" t="str">
        <f t="shared" si="21"/>
        <v>Pin</v>
      </c>
      <c r="B102" s="47" t="s">
        <v>171</v>
      </c>
      <c r="C102" s="47" t="s">
        <v>506</v>
      </c>
      <c r="D102" s="45"/>
      <c r="E102" s="1" t="str">
        <f t="shared" si="15"/>
        <v>-1100mil</v>
      </c>
      <c r="F102" s="1" t="str">
        <f t="shared" si="16"/>
        <v>900mil</v>
      </c>
      <c r="G102" s="1" t="str">
        <f t="shared" si="14"/>
        <v>180 Degrees</v>
      </c>
      <c r="H102" s="45" t="str">
        <f t="shared" si="20"/>
        <v>PASSIVE</v>
      </c>
      <c r="I102" s="1" t="str">
        <f t="shared" si="17"/>
        <v>100mil</v>
      </c>
      <c r="J102"/>
      <c r="U102" s="24">
        <f t="shared" si="18"/>
        <v>101</v>
      </c>
      <c r="V102" s="24" t="str">
        <f t="shared" si="19"/>
        <v>LEFTSIDE</v>
      </c>
    </row>
    <row r="103" spans="1:22" x14ac:dyDescent="0.25">
      <c r="A103" s="1" t="str">
        <f t="shared" si="21"/>
        <v>Pin</v>
      </c>
      <c r="B103" s="47" t="s">
        <v>172</v>
      </c>
      <c r="C103" s="47" t="s">
        <v>506</v>
      </c>
      <c r="D103" s="45"/>
      <c r="E103" s="1" t="str">
        <f t="shared" si="15"/>
        <v>-1100mil</v>
      </c>
      <c r="F103" s="1" t="str">
        <f t="shared" si="16"/>
        <v>800mil</v>
      </c>
      <c r="G103" s="1" t="str">
        <f t="shared" si="14"/>
        <v>180 Degrees</v>
      </c>
      <c r="H103" s="45" t="str">
        <f t="shared" si="20"/>
        <v>PASSIVE</v>
      </c>
      <c r="I103" s="1" t="str">
        <f t="shared" si="17"/>
        <v>100mil</v>
      </c>
      <c r="J103"/>
      <c r="U103" s="24">
        <f t="shared" si="18"/>
        <v>102</v>
      </c>
      <c r="V103" s="24" t="str">
        <f t="shared" si="19"/>
        <v>LEFTSIDE</v>
      </c>
    </row>
    <row r="104" spans="1:22" x14ac:dyDescent="0.25">
      <c r="A104" s="1" t="str">
        <f t="shared" si="21"/>
        <v>Pin</v>
      </c>
      <c r="B104" s="47" t="s">
        <v>173</v>
      </c>
      <c r="C104" s="47" t="s">
        <v>506</v>
      </c>
      <c r="D104" s="45"/>
      <c r="E104" s="1" t="str">
        <f t="shared" si="15"/>
        <v>-1100mil</v>
      </c>
      <c r="F104" s="1" t="str">
        <f t="shared" si="16"/>
        <v>700mil</v>
      </c>
      <c r="G104" s="1" t="str">
        <f t="shared" si="14"/>
        <v>180 Degrees</v>
      </c>
      <c r="H104" s="45" t="str">
        <f t="shared" si="20"/>
        <v>PASSIVE</v>
      </c>
      <c r="I104" s="1" t="str">
        <f t="shared" si="17"/>
        <v>100mil</v>
      </c>
      <c r="J104"/>
      <c r="U104" s="24">
        <f t="shared" si="18"/>
        <v>103</v>
      </c>
      <c r="V104" s="24" t="str">
        <f t="shared" si="19"/>
        <v>LEFTSIDE</v>
      </c>
    </row>
    <row r="105" spans="1:22" x14ac:dyDescent="0.25">
      <c r="A105" s="1" t="str">
        <f t="shared" si="21"/>
        <v>Pin</v>
      </c>
      <c r="B105" s="47" t="s">
        <v>174</v>
      </c>
      <c r="C105" s="47" t="s">
        <v>506</v>
      </c>
      <c r="D105" s="45"/>
      <c r="E105" s="1" t="str">
        <f t="shared" si="15"/>
        <v>-1100mil</v>
      </c>
      <c r="F105" s="1" t="str">
        <f t="shared" si="16"/>
        <v>600mil</v>
      </c>
      <c r="G105" s="1" t="str">
        <f t="shared" si="14"/>
        <v>180 Degrees</v>
      </c>
      <c r="H105" s="45" t="str">
        <f t="shared" si="20"/>
        <v>PASSIVE</v>
      </c>
      <c r="I105" s="1" t="str">
        <f t="shared" si="17"/>
        <v>100mil</v>
      </c>
      <c r="J105"/>
      <c r="U105" s="24">
        <f t="shared" si="18"/>
        <v>104</v>
      </c>
      <c r="V105" s="24" t="str">
        <f t="shared" si="19"/>
        <v>LEFTSIDE</v>
      </c>
    </row>
    <row r="106" spans="1:22" x14ac:dyDescent="0.25">
      <c r="A106" s="1" t="str">
        <f t="shared" si="21"/>
        <v>Pin</v>
      </c>
      <c r="B106" s="47" t="s">
        <v>175</v>
      </c>
      <c r="C106" s="47" t="s">
        <v>506</v>
      </c>
      <c r="D106" s="45"/>
      <c r="E106" s="1" t="str">
        <f t="shared" si="15"/>
        <v>-1100mil</v>
      </c>
      <c r="F106" s="1" t="str">
        <f t="shared" si="16"/>
        <v>500mil</v>
      </c>
      <c r="G106" s="1" t="str">
        <f t="shared" si="14"/>
        <v>180 Degrees</v>
      </c>
      <c r="H106" s="45" t="str">
        <f t="shared" si="20"/>
        <v>PASSIVE</v>
      </c>
      <c r="I106" s="1" t="str">
        <f t="shared" si="17"/>
        <v>100mil</v>
      </c>
      <c r="J106"/>
      <c r="U106" s="24">
        <f t="shared" si="18"/>
        <v>105</v>
      </c>
      <c r="V106" s="24" t="str">
        <f t="shared" si="19"/>
        <v>LEFTSIDE</v>
      </c>
    </row>
    <row r="107" spans="1:22" x14ac:dyDescent="0.25">
      <c r="A107" s="1" t="str">
        <f t="shared" si="21"/>
        <v>Pin</v>
      </c>
      <c r="B107" s="47" t="s">
        <v>176</v>
      </c>
      <c r="C107" s="47" t="s">
        <v>506</v>
      </c>
      <c r="D107" s="45"/>
      <c r="E107" s="1" t="str">
        <f t="shared" si="15"/>
        <v>-1100mil</v>
      </c>
      <c r="F107" s="1" t="str">
        <f t="shared" si="16"/>
        <v>400mil</v>
      </c>
      <c r="G107" s="1" t="str">
        <f t="shared" si="14"/>
        <v>180 Degrees</v>
      </c>
      <c r="H107" s="45" t="str">
        <f t="shared" si="20"/>
        <v>PASSIVE</v>
      </c>
      <c r="I107" s="1" t="str">
        <f t="shared" si="17"/>
        <v>100mil</v>
      </c>
      <c r="J107"/>
      <c r="U107" s="24">
        <f t="shared" si="18"/>
        <v>106</v>
      </c>
      <c r="V107" s="24" t="str">
        <f t="shared" si="19"/>
        <v>LEFTSIDE</v>
      </c>
    </row>
    <row r="108" spans="1:22" x14ac:dyDescent="0.25">
      <c r="A108" s="1" t="str">
        <f t="shared" si="21"/>
        <v>Pin</v>
      </c>
      <c r="B108" s="47" t="s">
        <v>177</v>
      </c>
      <c r="C108" s="47" t="s">
        <v>506</v>
      </c>
      <c r="D108" s="45"/>
      <c r="E108" s="1" t="str">
        <f t="shared" si="15"/>
        <v>-1100mil</v>
      </c>
      <c r="F108" s="1" t="str">
        <f t="shared" si="16"/>
        <v>300mil</v>
      </c>
      <c r="G108" s="1" t="str">
        <f t="shared" si="14"/>
        <v>180 Degrees</v>
      </c>
      <c r="H108" s="45" t="str">
        <f t="shared" si="20"/>
        <v>PASSIVE</v>
      </c>
      <c r="I108" s="1" t="str">
        <f t="shared" si="17"/>
        <v>100mil</v>
      </c>
      <c r="J108"/>
      <c r="U108" s="24">
        <f t="shared" si="18"/>
        <v>107</v>
      </c>
      <c r="V108" s="24" t="str">
        <f t="shared" si="19"/>
        <v>LEFTSIDE</v>
      </c>
    </row>
    <row r="109" spans="1:22" x14ac:dyDescent="0.25">
      <c r="A109" s="1" t="str">
        <f t="shared" si="21"/>
        <v>Pin</v>
      </c>
      <c r="B109" s="47" t="s">
        <v>178</v>
      </c>
      <c r="C109" s="47" t="s">
        <v>506</v>
      </c>
      <c r="D109" s="45"/>
      <c r="E109" s="1" t="str">
        <f t="shared" si="15"/>
        <v>-1100mil</v>
      </c>
      <c r="F109" s="1" t="str">
        <f t="shared" si="16"/>
        <v>200mil</v>
      </c>
      <c r="G109" s="1" t="str">
        <f t="shared" si="14"/>
        <v>180 Degrees</v>
      </c>
      <c r="H109" s="45" t="str">
        <f t="shared" si="20"/>
        <v>PASSIVE</v>
      </c>
      <c r="I109" s="1" t="str">
        <f t="shared" si="17"/>
        <v>100mil</v>
      </c>
      <c r="J109"/>
      <c r="U109" s="24">
        <f t="shared" si="18"/>
        <v>108</v>
      </c>
      <c r="V109" s="24" t="str">
        <f t="shared" si="19"/>
        <v>LEFTSIDE</v>
      </c>
    </row>
    <row r="110" spans="1:22" x14ac:dyDescent="0.25">
      <c r="A110" s="1" t="str">
        <f t="shared" si="21"/>
        <v>Pin</v>
      </c>
      <c r="B110" s="47" t="s">
        <v>179</v>
      </c>
      <c r="C110" s="47" t="s">
        <v>506</v>
      </c>
      <c r="D110" s="45"/>
      <c r="E110" s="1" t="str">
        <f t="shared" si="15"/>
        <v>-1100mil</v>
      </c>
      <c r="F110" s="1" t="str">
        <f t="shared" si="16"/>
        <v>100mil</v>
      </c>
      <c r="G110" s="1" t="str">
        <f t="shared" si="14"/>
        <v>180 Degrees</v>
      </c>
      <c r="H110" s="45" t="str">
        <f t="shared" si="20"/>
        <v>PASSIVE</v>
      </c>
      <c r="I110" s="1" t="str">
        <f t="shared" si="17"/>
        <v>100mil</v>
      </c>
      <c r="J110"/>
      <c r="U110" s="24">
        <f t="shared" si="18"/>
        <v>109</v>
      </c>
      <c r="V110" s="24" t="str">
        <f t="shared" si="19"/>
        <v>LEFTSIDE</v>
      </c>
    </row>
    <row r="111" spans="1:22" x14ac:dyDescent="0.25">
      <c r="A111" s="1" t="str">
        <f t="shared" si="21"/>
        <v>Pin</v>
      </c>
      <c r="B111" s="47" t="s">
        <v>180</v>
      </c>
      <c r="C111" s="47" t="s">
        <v>506</v>
      </c>
      <c r="D111" s="45"/>
      <c r="E111" s="1" t="str">
        <f t="shared" si="15"/>
        <v>-1100mil</v>
      </c>
      <c r="F111" s="1" t="str">
        <f t="shared" si="16"/>
        <v>0mil</v>
      </c>
      <c r="G111" s="1" t="str">
        <f t="shared" si="14"/>
        <v>180 Degrees</v>
      </c>
      <c r="H111" s="45" t="str">
        <f t="shared" si="20"/>
        <v>PASSIVE</v>
      </c>
      <c r="I111" s="1" t="str">
        <f t="shared" si="17"/>
        <v>100mil</v>
      </c>
      <c r="J111"/>
      <c r="U111" s="24">
        <f t="shared" si="18"/>
        <v>110</v>
      </c>
      <c r="V111" s="24" t="str">
        <f t="shared" si="19"/>
        <v>LEFTSIDE</v>
      </c>
    </row>
    <row r="112" spans="1:22" x14ac:dyDescent="0.25">
      <c r="A112" s="1" t="str">
        <f t="shared" si="21"/>
        <v>Pin</v>
      </c>
      <c r="B112" s="47" t="s">
        <v>181</v>
      </c>
      <c r="C112" s="47" t="s">
        <v>506</v>
      </c>
      <c r="D112" s="45"/>
      <c r="E112" s="1" t="str">
        <f t="shared" si="15"/>
        <v>-1100mil</v>
      </c>
      <c r="F112" s="1" t="str">
        <f t="shared" si="16"/>
        <v>-100mil</v>
      </c>
      <c r="G112" s="1" t="str">
        <f t="shared" si="14"/>
        <v>180 Degrees</v>
      </c>
      <c r="H112" s="45" t="str">
        <f t="shared" si="20"/>
        <v>PASSIVE</v>
      </c>
      <c r="I112" s="1" t="str">
        <f t="shared" si="17"/>
        <v>100mil</v>
      </c>
      <c r="J112"/>
      <c r="U112" s="24">
        <f t="shared" si="18"/>
        <v>111</v>
      </c>
      <c r="V112" s="24" t="str">
        <f t="shared" si="19"/>
        <v>LEFTSIDE</v>
      </c>
    </row>
    <row r="113" spans="1:22" x14ac:dyDescent="0.25">
      <c r="A113" s="1" t="str">
        <f t="shared" si="21"/>
        <v>Pin</v>
      </c>
      <c r="B113" s="47" t="s">
        <v>182</v>
      </c>
      <c r="C113" s="47" t="s">
        <v>506</v>
      </c>
      <c r="D113" s="45"/>
      <c r="E113" s="1" t="str">
        <f t="shared" si="15"/>
        <v>-1100mil</v>
      </c>
      <c r="F113" s="1" t="str">
        <f t="shared" si="16"/>
        <v>-200mil</v>
      </c>
      <c r="G113" s="1" t="str">
        <f t="shared" si="14"/>
        <v>180 Degrees</v>
      </c>
      <c r="H113" s="45" t="str">
        <f t="shared" si="20"/>
        <v>PASSIVE</v>
      </c>
      <c r="I113" s="1" t="str">
        <f t="shared" si="17"/>
        <v>100mil</v>
      </c>
      <c r="J113"/>
      <c r="U113" s="24">
        <f t="shared" si="18"/>
        <v>112</v>
      </c>
      <c r="V113" s="24" t="str">
        <f t="shared" si="19"/>
        <v>LEFTSIDE</v>
      </c>
    </row>
    <row r="114" spans="1:22" x14ac:dyDescent="0.25">
      <c r="A114" s="1" t="str">
        <f t="shared" si="21"/>
        <v>Pin</v>
      </c>
      <c r="B114" s="47" t="s">
        <v>183</v>
      </c>
      <c r="C114" s="47" t="s">
        <v>506</v>
      </c>
      <c r="D114" s="45"/>
      <c r="E114" s="1" t="str">
        <f t="shared" si="15"/>
        <v>-1100mil</v>
      </c>
      <c r="F114" s="1" t="str">
        <f t="shared" si="16"/>
        <v>-300mil</v>
      </c>
      <c r="G114" s="1" t="str">
        <f t="shared" si="14"/>
        <v>180 Degrees</v>
      </c>
      <c r="H114" s="45" t="str">
        <f t="shared" si="20"/>
        <v>PASSIVE</v>
      </c>
      <c r="I114" s="1" t="str">
        <f t="shared" si="17"/>
        <v>100mil</v>
      </c>
      <c r="J114"/>
      <c r="U114" s="24">
        <f t="shared" si="18"/>
        <v>113</v>
      </c>
      <c r="V114" s="24" t="str">
        <f t="shared" si="19"/>
        <v>LEFTSIDE</v>
      </c>
    </row>
    <row r="115" spans="1:22" x14ac:dyDescent="0.25">
      <c r="A115" s="1" t="str">
        <f t="shared" si="21"/>
        <v>Pin</v>
      </c>
      <c r="B115" s="47" t="s">
        <v>184</v>
      </c>
      <c r="C115" s="47" t="s">
        <v>506</v>
      </c>
      <c r="D115" s="45"/>
      <c r="E115" s="1" t="str">
        <f t="shared" si="15"/>
        <v>-1100mil</v>
      </c>
      <c r="F115" s="1" t="str">
        <f t="shared" si="16"/>
        <v>-400mil</v>
      </c>
      <c r="G115" s="1" t="str">
        <f t="shared" si="14"/>
        <v>180 Degrees</v>
      </c>
      <c r="H115" s="45" t="str">
        <f t="shared" si="20"/>
        <v>PASSIVE</v>
      </c>
      <c r="I115" s="1" t="str">
        <f t="shared" si="17"/>
        <v>100mil</v>
      </c>
      <c r="J115"/>
      <c r="U115" s="24">
        <f t="shared" si="18"/>
        <v>114</v>
      </c>
      <c r="V115" s="24" t="str">
        <f t="shared" si="19"/>
        <v>LEFTSIDE</v>
      </c>
    </row>
    <row r="116" spans="1:22" x14ac:dyDescent="0.25">
      <c r="A116" s="1" t="str">
        <f t="shared" si="21"/>
        <v>Pin</v>
      </c>
      <c r="B116" s="47" t="s">
        <v>185</v>
      </c>
      <c r="C116" s="47" t="s">
        <v>506</v>
      </c>
      <c r="D116" s="45"/>
      <c r="E116" s="1" t="str">
        <f t="shared" si="15"/>
        <v>-1100mil</v>
      </c>
      <c r="F116" s="1" t="str">
        <f t="shared" si="16"/>
        <v>-500mil</v>
      </c>
      <c r="G116" s="1" t="str">
        <f t="shared" si="14"/>
        <v>180 Degrees</v>
      </c>
      <c r="H116" s="45" t="str">
        <f t="shared" si="20"/>
        <v>PASSIVE</v>
      </c>
      <c r="I116" s="1" t="str">
        <f t="shared" si="17"/>
        <v>100mil</v>
      </c>
      <c r="J116"/>
      <c r="U116" s="24">
        <f t="shared" si="18"/>
        <v>115</v>
      </c>
      <c r="V116" s="24" t="str">
        <f t="shared" si="19"/>
        <v>LEFTSIDE</v>
      </c>
    </row>
    <row r="117" spans="1:22" x14ac:dyDescent="0.25">
      <c r="A117" s="1" t="str">
        <f t="shared" si="21"/>
        <v>Pin</v>
      </c>
      <c r="B117" s="47" t="s">
        <v>186</v>
      </c>
      <c r="C117" s="47" t="s">
        <v>506</v>
      </c>
      <c r="D117" s="45"/>
      <c r="E117" s="1" t="str">
        <f t="shared" si="15"/>
        <v>-1100mil</v>
      </c>
      <c r="F117" s="1" t="str">
        <f t="shared" si="16"/>
        <v>-600mil</v>
      </c>
      <c r="G117" s="1" t="str">
        <f t="shared" si="14"/>
        <v>180 Degrees</v>
      </c>
      <c r="H117" s="45" t="str">
        <f t="shared" si="20"/>
        <v>PASSIVE</v>
      </c>
      <c r="I117" s="1" t="str">
        <f t="shared" si="17"/>
        <v>100mil</v>
      </c>
      <c r="J117"/>
      <c r="U117" s="24">
        <f t="shared" si="18"/>
        <v>116</v>
      </c>
      <c r="V117" s="24" t="str">
        <f t="shared" si="19"/>
        <v>LEFTSIDE</v>
      </c>
    </row>
    <row r="118" spans="1:22" x14ac:dyDescent="0.25">
      <c r="A118" s="1" t="str">
        <f t="shared" si="21"/>
        <v>Pin</v>
      </c>
      <c r="B118" s="47" t="s">
        <v>187</v>
      </c>
      <c r="C118" s="47" t="s">
        <v>506</v>
      </c>
      <c r="D118" s="45"/>
      <c r="E118" s="1" t="str">
        <f t="shared" si="15"/>
        <v>-1100mil</v>
      </c>
      <c r="F118" s="1" t="str">
        <f t="shared" si="16"/>
        <v>-700mil</v>
      </c>
      <c r="G118" s="1" t="str">
        <f t="shared" si="14"/>
        <v>180 Degrees</v>
      </c>
      <c r="H118" s="45" t="str">
        <f t="shared" si="20"/>
        <v>PASSIVE</v>
      </c>
      <c r="I118" s="1" t="str">
        <f t="shared" si="17"/>
        <v>100mil</v>
      </c>
      <c r="J118"/>
      <c r="U118" s="24">
        <f t="shared" si="18"/>
        <v>117</v>
      </c>
      <c r="V118" s="24" t="str">
        <f t="shared" si="19"/>
        <v>LEFTSIDE</v>
      </c>
    </row>
    <row r="119" spans="1:22" x14ac:dyDescent="0.25">
      <c r="A119" s="1" t="str">
        <f t="shared" si="21"/>
        <v>Pin</v>
      </c>
      <c r="B119" s="47" t="s">
        <v>188</v>
      </c>
      <c r="C119" s="47" t="s">
        <v>506</v>
      </c>
      <c r="D119" s="45"/>
      <c r="E119" s="1" t="str">
        <f t="shared" si="15"/>
        <v>-1100mil</v>
      </c>
      <c r="F119" s="1" t="str">
        <f t="shared" si="16"/>
        <v>-800mil</v>
      </c>
      <c r="G119" s="1" t="str">
        <f t="shared" si="14"/>
        <v>180 Degrees</v>
      </c>
      <c r="H119" s="45" t="str">
        <f t="shared" si="20"/>
        <v>PASSIVE</v>
      </c>
      <c r="I119" s="1" t="str">
        <f t="shared" si="17"/>
        <v>100mil</v>
      </c>
      <c r="J119"/>
      <c r="U119" s="24">
        <f t="shared" si="18"/>
        <v>118</v>
      </c>
      <c r="V119" s="24" t="str">
        <f t="shared" si="19"/>
        <v>LEFTSIDE</v>
      </c>
    </row>
    <row r="120" spans="1:22" x14ac:dyDescent="0.25">
      <c r="A120" s="1" t="str">
        <f t="shared" si="21"/>
        <v>Pin</v>
      </c>
      <c r="B120" s="47" t="s">
        <v>189</v>
      </c>
      <c r="C120" s="47" t="s">
        <v>506</v>
      </c>
      <c r="D120" s="45"/>
      <c r="E120" s="1" t="str">
        <f t="shared" si="15"/>
        <v>-1100mil</v>
      </c>
      <c r="F120" s="1" t="str">
        <f t="shared" si="16"/>
        <v>-900mil</v>
      </c>
      <c r="G120" s="1" t="str">
        <f t="shared" si="14"/>
        <v>180 Degrees</v>
      </c>
      <c r="H120" s="45" t="str">
        <f t="shared" si="20"/>
        <v>PASSIVE</v>
      </c>
      <c r="I120" s="1" t="str">
        <f t="shared" si="17"/>
        <v>100mil</v>
      </c>
      <c r="J120"/>
      <c r="U120" s="24">
        <f t="shared" si="18"/>
        <v>119</v>
      </c>
      <c r="V120" s="24" t="str">
        <f t="shared" si="19"/>
        <v>LEFTSIDE</v>
      </c>
    </row>
    <row r="121" spans="1:22" x14ac:dyDescent="0.25">
      <c r="A121" s="1" t="str">
        <f t="shared" si="21"/>
        <v>Pin</v>
      </c>
      <c r="B121" s="47" t="s">
        <v>190</v>
      </c>
      <c r="C121" s="47" t="s">
        <v>506</v>
      </c>
      <c r="D121" s="45"/>
      <c r="E121" s="1" t="str">
        <f t="shared" si="15"/>
        <v>-1100mil</v>
      </c>
      <c r="F121" s="1" t="str">
        <f t="shared" si="16"/>
        <v>-1000mil</v>
      </c>
      <c r="G121" s="1" t="str">
        <f t="shared" si="14"/>
        <v>180 Degrees</v>
      </c>
      <c r="H121" s="45" t="str">
        <f t="shared" si="20"/>
        <v>PASSIVE</v>
      </c>
      <c r="I121" s="1" t="str">
        <f t="shared" si="17"/>
        <v>100mil</v>
      </c>
      <c r="J121"/>
      <c r="U121" s="24">
        <f t="shared" si="18"/>
        <v>120</v>
      </c>
      <c r="V121" s="24" t="str">
        <f t="shared" si="19"/>
        <v>LEFTSIDE</v>
      </c>
    </row>
    <row r="122" spans="1:22" x14ac:dyDescent="0.25">
      <c r="A122" s="1" t="str">
        <f t="shared" si="21"/>
        <v>Pin</v>
      </c>
      <c r="B122" s="47" t="s">
        <v>191</v>
      </c>
      <c r="C122" s="47" t="s">
        <v>506</v>
      </c>
      <c r="D122" s="45"/>
      <c r="E122" s="1" t="str">
        <f t="shared" si="15"/>
        <v>-1100mil</v>
      </c>
      <c r="F122" s="1" t="str">
        <f t="shared" si="16"/>
        <v>-1100mil</v>
      </c>
      <c r="G122" s="1" t="str">
        <f t="shared" si="14"/>
        <v>180 Degrees</v>
      </c>
      <c r="H122" s="45" t="str">
        <f t="shared" si="20"/>
        <v>PASSIVE</v>
      </c>
      <c r="I122" s="1" t="str">
        <f t="shared" si="17"/>
        <v>100mil</v>
      </c>
      <c r="J122"/>
      <c r="U122" s="24">
        <f t="shared" si="18"/>
        <v>121</v>
      </c>
      <c r="V122" s="24" t="str">
        <f t="shared" si="19"/>
        <v>LEFTSIDE</v>
      </c>
    </row>
    <row r="123" spans="1:22" x14ac:dyDescent="0.25">
      <c r="A123" s="1" t="str">
        <f t="shared" si="21"/>
        <v>Pin</v>
      </c>
      <c r="B123" s="47" t="s">
        <v>192</v>
      </c>
      <c r="C123" s="47" t="s">
        <v>506</v>
      </c>
      <c r="D123" s="45"/>
      <c r="E123" s="1" t="str">
        <f t="shared" si="15"/>
        <v>-1100mil</v>
      </c>
      <c r="F123" s="1" t="str">
        <f t="shared" si="16"/>
        <v>-1200mil</v>
      </c>
      <c r="G123" s="1" t="str">
        <f t="shared" si="14"/>
        <v>180 Degrees</v>
      </c>
      <c r="H123" s="45" t="str">
        <f t="shared" si="20"/>
        <v>PASSIVE</v>
      </c>
      <c r="I123" s="1" t="str">
        <f t="shared" si="17"/>
        <v>100mil</v>
      </c>
      <c r="J123"/>
      <c r="U123" s="24">
        <f t="shared" si="18"/>
        <v>122</v>
      </c>
      <c r="V123" s="24" t="str">
        <f t="shared" si="19"/>
        <v>LEFTSIDE</v>
      </c>
    </row>
    <row r="124" spans="1:22" x14ac:dyDescent="0.25">
      <c r="A124" s="1" t="str">
        <f t="shared" si="21"/>
        <v>Pin</v>
      </c>
      <c r="B124" s="47" t="s">
        <v>193</v>
      </c>
      <c r="C124" s="47" t="s">
        <v>506</v>
      </c>
      <c r="D124" s="45"/>
      <c r="E124" s="1" t="str">
        <f t="shared" si="15"/>
        <v>-1100mil</v>
      </c>
      <c r="F124" s="1" t="str">
        <f t="shared" si="16"/>
        <v>-1300mil</v>
      </c>
      <c r="G124" s="1" t="str">
        <f t="shared" si="14"/>
        <v>180 Degrees</v>
      </c>
      <c r="H124" s="45" t="str">
        <f t="shared" si="20"/>
        <v>PASSIVE</v>
      </c>
      <c r="I124" s="1" t="str">
        <f t="shared" si="17"/>
        <v>100mil</v>
      </c>
      <c r="J124"/>
      <c r="U124" s="24">
        <f t="shared" si="18"/>
        <v>123</v>
      </c>
      <c r="V124" s="24" t="str">
        <f t="shared" si="19"/>
        <v>LEFTSIDE</v>
      </c>
    </row>
    <row r="125" spans="1:22" x14ac:dyDescent="0.25">
      <c r="A125" s="1" t="str">
        <f t="shared" si="21"/>
        <v>Pin</v>
      </c>
      <c r="B125" s="47" t="s">
        <v>194</v>
      </c>
      <c r="C125" s="47" t="s">
        <v>506</v>
      </c>
      <c r="D125" s="45"/>
      <c r="E125" s="1" t="str">
        <f t="shared" si="15"/>
        <v>-1100mil</v>
      </c>
      <c r="F125" s="1" t="str">
        <f t="shared" si="16"/>
        <v>-1400mil</v>
      </c>
      <c r="G125" s="1" t="str">
        <f t="shared" si="14"/>
        <v>180 Degrees</v>
      </c>
      <c r="H125" s="45" t="str">
        <f t="shared" si="20"/>
        <v>PASSIVE</v>
      </c>
      <c r="I125" s="1" t="str">
        <f t="shared" si="17"/>
        <v>100mil</v>
      </c>
      <c r="J125"/>
      <c r="U125" s="24">
        <f t="shared" si="18"/>
        <v>124</v>
      </c>
      <c r="V125" s="24" t="str">
        <f t="shared" si="19"/>
        <v>LEFTSIDE</v>
      </c>
    </row>
    <row r="126" spans="1:22" x14ac:dyDescent="0.25">
      <c r="A126" s="1" t="str">
        <f t="shared" si="21"/>
        <v>Pin</v>
      </c>
      <c r="B126" s="47" t="s">
        <v>195</v>
      </c>
      <c r="C126" s="47" t="s">
        <v>506</v>
      </c>
      <c r="D126" s="45"/>
      <c r="E126" s="1" t="str">
        <f t="shared" si="15"/>
        <v>-1100mil</v>
      </c>
      <c r="F126" s="1" t="str">
        <f t="shared" si="16"/>
        <v>-1500mil</v>
      </c>
      <c r="G126" s="1" t="str">
        <f t="shared" si="14"/>
        <v>180 Degrees</v>
      </c>
      <c r="H126" s="45" t="str">
        <f t="shared" si="20"/>
        <v>PASSIVE</v>
      </c>
      <c r="I126" s="1" t="str">
        <f t="shared" si="17"/>
        <v>100mil</v>
      </c>
      <c r="J126"/>
      <c r="U126" s="24">
        <f t="shared" si="18"/>
        <v>125</v>
      </c>
      <c r="V126" s="24" t="str">
        <f t="shared" si="19"/>
        <v>LEFTSIDE</v>
      </c>
    </row>
    <row r="127" spans="1:22" x14ac:dyDescent="0.25">
      <c r="A127" s="1" t="str">
        <f t="shared" si="21"/>
        <v>Pin</v>
      </c>
      <c r="B127" s="47" t="s">
        <v>196</v>
      </c>
      <c r="C127" s="47" t="s">
        <v>506</v>
      </c>
      <c r="D127" s="45"/>
      <c r="E127" s="1" t="str">
        <f t="shared" si="15"/>
        <v>-1100mil</v>
      </c>
      <c r="F127" s="1" t="str">
        <f t="shared" si="16"/>
        <v>-1600mil</v>
      </c>
      <c r="G127" s="1" t="str">
        <f t="shared" si="14"/>
        <v>180 Degrees</v>
      </c>
      <c r="H127" s="45" t="str">
        <f t="shared" si="20"/>
        <v>PASSIVE</v>
      </c>
      <c r="I127" s="1" t="str">
        <f t="shared" si="17"/>
        <v>100mil</v>
      </c>
      <c r="J127"/>
      <c r="U127" s="24">
        <f t="shared" si="18"/>
        <v>126</v>
      </c>
      <c r="V127" s="24" t="str">
        <f t="shared" si="19"/>
        <v>LEFTSIDE</v>
      </c>
    </row>
    <row r="128" spans="1:22" x14ac:dyDescent="0.25">
      <c r="A128" s="1" t="str">
        <f t="shared" si="21"/>
        <v>Pin</v>
      </c>
      <c r="B128" s="47" t="s">
        <v>197</v>
      </c>
      <c r="C128" s="47" t="s">
        <v>506</v>
      </c>
      <c r="D128" s="45"/>
      <c r="E128" s="1" t="str">
        <f t="shared" si="15"/>
        <v>-1100mil</v>
      </c>
      <c r="F128" s="1" t="str">
        <f t="shared" si="16"/>
        <v>-1700mil</v>
      </c>
      <c r="G128" s="1" t="str">
        <f t="shared" si="14"/>
        <v>180 Degrees</v>
      </c>
      <c r="H128" s="45" t="str">
        <f t="shared" si="20"/>
        <v>PASSIVE</v>
      </c>
      <c r="I128" s="1" t="str">
        <f t="shared" si="17"/>
        <v>100mil</v>
      </c>
      <c r="J128"/>
      <c r="U128" s="24">
        <f t="shared" si="18"/>
        <v>127</v>
      </c>
      <c r="V128" s="24" t="str">
        <f t="shared" si="19"/>
        <v>LEFTSIDE</v>
      </c>
    </row>
    <row r="129" spans="1:22" x14ac:dyDescent="0.25">
      <c r="A129" s="1" t="str">
        <f t="shared" si="21"/>
        <v>Pin</v>
      </c>
      <c r="B129" s="47" t="s">
        <v>198</v>
      </c>
      <c r="C129" s="47" t="s">
        <v>506</v>
      </c>
      <c r="D129" s="45"/>
      <c r="E129" s="1" t="str">
        <f t="shared" si="15"/>
        <v>-1100mil</v>
      </c>
      <c r="F129" s="1" t="str">
        <f t="shared" si="16"/>
        <v>-1800mil</v>
      </c>
      <c r="G129" s="1" t="str">
        <f t="shared" si="14"/>
        <v>180 Degrees</v>
      </c>
      <c r="H129" s="45" t="str">
        <f t="shared" si="20"/>
        <v>PASSIVE</v>
      </c>
      <c r="I129" s="1" t="str">
        <f t="shared" si="17"/>
        <v>100mil</v>
      </c>
      <c r="J129"/>
      <c r="U129" s="24">
        <f t="shared" si="18"/>
        <v>128</v>
      </c>
      <c r="V129" s="24" t="str">
        <f t="shared" si="19"/>
        <v>LEFTSIDE</v>
      </c>
    </row>
    <row r="130" spans="1:22" x14ac:dyDescent="0.25">
      <c r="A130" s="1" t="str">
        <f t="shared" si="21"/>
        <v>Pin</v>
      </c>
      <c r="B130" s="47" t="s">
        <v>199</v>
      </c>
      <c r="C130" s="47" t="s">
        <v>506</v>
      </c>
      <c r="D130" s="45"/>
      <c r="E130" s="1" t="str">
        <f t="shared" si="15"/>
        <v>-1100mil</v>
      </c>
      <c r="F130" s="1" t="str">
        <f t="shared" si="16"/>
        <v>-1900mil</v>
      </c>
      <c r="G130" s="1" t="str">
        <f t="shared" ref="G130:G193" si="22">IF(V130="","",IF(V130="LEFTSIDE",PINLEFT,IF(V130="BOTTOMSIDE",PINDOWN,IF(V130="RIGHTSIDE",PINRIGHT,PINUP))))</f>
        <v>180 Degrees</v>
      </c>
      <c r="H130" s="45" t="str">
        <f t="shared" si="20"/>
        <v>PASSIVE</v>
      </c>
      <c r="I130" s="1" t="str">
        <f t="shared" si="17"/>
        <v>100mil</v>
      </c>
      <c r="J130"/>
      <c r="U130" s="24">
        <f t="shared" si="18"/>
        <v>129</v>
      </c>
      <c r="V130" s="24" t="str">
        <f t="shared" si="19"/>
        <v>LEFTSIDE</v>
      </c>
    </row>
    <row r="131" spans="1:22" x14ac:dyDescent="0.25">
      <c r="A131" s="1" t="str">
        <f t="shared" si="21"/>
        <v>Pin</v>
      </c>
      <c r="B131" s="47" t="s">
        <v>200</v>
      </c>
      <c r="C131" s="47" t="s">
        <v>506</v>
      </c>
      <c r="D131" s="45"/>
      <c r="E131" s="1" t="str">
        <f t="shared" ref="E131:E194" si="23">IF($U131="","",IF(PINORIENTATIONS=ONESIDED,PINLENGTH,IF($G131=PINLEFT,-BOXWIDTH/2,IF($G131=PINRIGHT,BOXWIDTH/2,IF($G131=PINDOWN,IF($G130=PINDOWN,MID($E130,1,LEN($E130)-3)+VERTSPACING,(INT(PINSPERSIDE/2)*-VERTSPACING)),IF($G130=PINUP,MID($E130,1,LEN($E130)-3)-VERTSPACING,(INT(PINSPERSIDE/2)*VERTSPACING)-IF(MOD(PINSPERSIDE,2),0,VERTSPACING))))))&amp;IF(UNITS=IMPERIALUNITS,"mil",IF(UNITS=METRICUNITS,"mm","")))</f>
        <v>-1100mil</v>
      </c>
      <c r="F131" s="1" t="str">
        <f t="shared" ref="F131:F194" si="24">IF($U131="","",IF(PINORIENTATIONS=ONESIDED,(INT(PINSPERSIDE/2)*VERTSPACING)-MOD($U131-1,PINSPERSIDE)*VERTSPACING,IF($G131=PINLEFT,IF($G130=PINLEFT,MID($F130,1,LEN($F130)-3)-VERTSPACING,(INT(PINSPERSIDE/2)*VERTSPACING)),IF($G131=PINRIGHT,IF($G130=PINRIGHT,MID($F130,1,LEN($F130)-3)+VERTSPACING,(INT(PINSPERSIDE/2)*-VERTSPACING)+IF(MOD(PINSPERSIDE,2),0,VERTSPACING)),IF($G131=PINDOWN,IF(MOD(PINSPERSIDE,2),-BOXWIDTH/2,-BOXWIDTH/2+VERTSPACING),BOXWIDTH/2))))&amp;IF(UNITS=IMPERIALUNITS,"mil",IF(UNITS=METRICUNITS,"mm","")))</f>
        <v>-2000mil</v>
      </c>
      <c r="G131" s="1" t="str">
        <f t="shared" si="22"/>
        <v>180 Degrees</v>
      </c>
      <c r="H131" s="45" t="str">
        <f t="shared" si="20"/>
        <v>PASSIVE</v>
      </c>
      <c r="I131" s="1" t="str">
        <f t="shared" ref="I131:I194" si="25">IF($U131&lt;&gt;"",PINLENGTH&amp;IF(UNITS=IMPERIALUNITS,"mil",IF(UNITS=METRICUNITS,"mm","")),"")</f>
        <v>100mil</v>
      </c>
      <c r="J131"/>
      <c r="U131" s="24">
        <f t="shared" ref="U131:U194" si="26">IF(U130&lt;$L$6,U130+1,"")</f>
        <v>130</v>
      </c>
      <c r="V131" s="24" t="str">
        <f t="shared" ref="V131:V194" si="27">IF($U131="","",IF(PINORIENTATIONS=ONESIDED,"LEFTSIDE",IF(PINORIENTATIONS=TWOSIDED,IF($U131&lt;=PINSPERSIDE,"LEFTSIDE","RIGHTSIDE"),IF($U131&lt;=PINSPERSIDE,"LEFTSIDE",IF($U131&lt;=PINSPERSIDE*2,"BOTTOMSIDE",IF($U131&lt;=PINSPERSIDE*3,"RIGHTSIDE","TOPSIDE"))))))</f>
        <v>LEFTSIDE</v>
      </c>
    </row>
    <row r="132" spans="1:22" x14ac:dyDescent="0.25">
      <c r="A132" s="1" t="str">
        <f t="shared" si="21"/>
        <v>Pin</v>
      </c>
      <c r="B132" s="47" t="s">
        <v>201</v>
      </c>
      <c r="C132" s="47" t="s">
        <v>506</v>
      </c>
      <c r="D132" s="45"/>
      <c r="E132" s="1" t="str">
        <f t="shared" si="23"/>
        <v>-1100mil</v>
      </c>
      <c r="F132" s="1" t="str">
        <f t="shared" si="24"/>
        <v>-2100mil</v>
      </c>
      <c r="G132" s="1" t="str">
        <f t="shared" si="22"/>
        <v>180 Degrees</v>
      </c>
      <c r="H132" s="45" t="str">
        <f t="shared" si="20"/>
        <v>PASSIVE</v>
      </c>
      <c r="I132" s="1" t="str">
        <f t="shared" si="25"/>
        <v>100mil</v>
      </c>
      <c r="J132"/>
      <c r="U132" s="24">
        <f t="shared" si="26"/>
        <v>131</v>
      </c>
      <c r="V132" s="24" t="str">
        <f t="shared" si="27"/>
        <v>LEFTSIDE</v>
      </c>
    </row>
    <row r="133" spans="1:22" x14ac:dyDescent="0.25">
      <c r="A133" s="1" t="str">
        <f t="shared" si="21"/>
        <v>Pin</v>
      </c>
      <c r="B133" s="47" t="s">
        <v>202</v>
      </c>
      <c r="C133" s="47" t="s">
        <v>506</v>
      </c>
      <c r="D133" s="45"/>
      <c r="E133" s="1" t="str">
        <f t="shared" si="23"/>
        <v>-1100mil</v>
      </c>
      <c r="F133" s="1" t="str">
        <f t="shared" si="24"/>
        <v>-2200mil</v>
      </c>
      <c r="G133" s="1" t="str">
        <f t="shared" si="22"/>
        <v>180 Degrees</v>
      </c>
      <c r="H133" s="45" t="str">
        <f t="shared" si="20"/>
        <v>PASSIVE</v>
      </c>
      <c r="I133" s="1" t="str">
        <f t="shared" si="25"/>
        <v>100mil</v>
      </c>
      <c r="J133"/>
      <c r="U133" s="24">
        <f t="shared" si="26"/>
        <v>132</v>
      </c>
      <c r="V133" s="24" t="str">
        <f t="shared" si="27"/>
        <v>LEFTSIDE</v>
      </c>
    </row>
    <row r="134" spans="1:22" x14ac:dyDescent="0.25">
      <c r="A134" s="1" t="str">
        <f t="shared" si="21"/>
        <v>Pin</v>
      </c>
      <c r="B134" s="47" t="s">
        <v>203</v>
      </c>
      <c r="C134" s="47" t="s">
        <v>506</v>
      </c>
      <c r="D134" s="45"/>
      <c r="E134" s="1" t="str">
        <f t="shared" si="23"/>
        <v>-1100mil</v>
      </c>
      <c r="F134" s="1" t="str">
        <f t="shared" si="24"/>
        <v>-2300mil</v>
      </c>
      <c r="G134" s="1" t="str">
        <f t="shared" si="22"/>
        <v>180 Degrees</v>
      </c>
      <c r="H134" s="45" t="str">
        <f t="shared" si="20"/>
        <v>PASSIVE</v>
      </c>
      <c r="I134" s="1" t="str">
        <f t="shared" si="25"/>
        <v>100mil</v>
      </c>
      <c r="J134"/>
      <c r="U134" s="24">
        <f t="shared" si="26"/>
        <v>133</v>
      </c>
      <c r="V134" s="24" t="str">
        <f t="shared" si="27"/>
        <v>LEFTSIDE</v>
      </c>
    </row>
    <row r="135" spans="1:22" x14ac:dyDescent="0.25">
      <c r="A135" s="1" t="str">
        <f t="shared" si="21"/>
        <v>Pin</v>
      </c>
      <c r="B135" s="47" t="s">
        <v>204</v>
      </c>
      <c r="C135" s="47" t="s">
        <v>506</v>
      </c>
      <c r="D135" s="45"/>
      <c r="E135" s="1" t="str">
        <f t="shared" si="23"/>
        <v>-1100mil</v>
      </c>
      <c r="F135" s="1" t="str">
        <f t="shared" si="24"/>
        <v>-2400mil</v>
      </c>
      <c r="G135" s="1" t="str">
        <f t="shared" si="22"/>
        <v>180 Degrees</v>
      </c>
      <c r="H135" s="45" t="str">
        <f t="shared" si="20"/>
        <v>PASSIVE</v>
      </c>
      <c r="I135" s="1" t="str">
        <f t="shared" si="25"/>
        <v>100mil</v>
      </c>
      <c r="J135"/>
      <c r="U135" s="24">
        <f t="shared" si="26"/>
        <v>134</v>
      </c>
      <c r="V135" s="24" t="str">
        <f t="shared" si="27"/>
        <v>LEFTSIDE</v>
      </c>
    </row>
    <row r="136" spans="1:22" x14ac:dyDescent="0.25">
      <c r="A136" s="1" t="str">
        <f t="shared" si="21"/>
        <v>Pin</v>
      </c>
      <c r="B136" s="47" t="s">
        <v>205</v>
      </c>
      <c r="C136" s="47" t="s">
        <v>506</v>
      </c>
      <c r="D136" s="45"/>
      <c r="E136" s="1" t="str">
        <f t="shared" si="23"/>
        <v>-1100mil</v>
      </c>
      <c r="F136" s="1" t="str">
        <f t="shared" si="24"/>
        <v>-2500mil</v>
      </c>
      <c r="G136" s="1" t="str">
        <f t="shared" si="22"/>
        <v>180 Degrees</v>
      </c>
      <c r="H136" s="45" t="str">
        <f t="shared" si="20"/>
        <v>PASSIVE</v>
      </c>
      <c r="I136" s="1" t="str">
        <f t="shared" si="25"/>
        <v>100mil</v>
      </c>
      <c r="J136"/>
      <c r="U136" s="24">
        <f t="shared" si="26"/>
        <v>135</v>
      </c>
      <c r="V136" s="24" t="str">
        <f t="shared" si="27"/>
        <v>LEFTSIDE</v>
      </c>
    </row>
    <row r="137" spans="1:22" x14ac:dyDescent="0.25">
      <c r="A137" s="1" t="str">
        <f t="shared" si="21"/>
        <v>Pin</v>
      </c>
      <c r="B137" s="47" t="s">
        <v>206</v>
      </c>
      <c r="C137" s="47" t="s">
        <v>506</v>
      </c>
      <c r="D137" s="45"/>
      <c r="E137" s="1" t="str">
        <f t="shared" si="23"/>
        <v>-1100mil</v>
      </c>
      <c r="F137" s="1" t="str">
        <f t="shared" si="24"/>
        <v>-2600mil</v>
      </c>
      <c r="G137" s="1" t="str">
        <f t="shared" si="22"/>
        <v>180 Degrees</v>
      </c>
      <c r="H137" s="45" t="str">
        <f t="shared" si="20"/>
        <v>PASSIVE</v>
      </c>
      <c r="I137" s="1" t="str">
        <f t="shared" si="25"/>
        <v>100mil</v>
      </c>
      <c r="J137"/>
      <c r="U137" s="24">
        <f t="shared" si="26"/>
        <v>136</v>
      </c>
      <c r="V137" s="24" t="str">
        <f t="shared" si="27"/>
        <v>LEFTSIDE</v>
      </c>
    </row>
    <row r="138" spans="1:22" x14ac:dyDescent="0.25">
      <c r="A138" s="1" t="str">
        <f t="shared" si="21"/>
        <v>Pin</v>
      </c>
      <c r="B138" s="47" t="s">
        <v>207</v>
      </c>
      <c r="C138" s="47" t="s">
        <v>506</v>
      </c>
      <c r="D138" s="45"/>
      <c r="E138" s="1" t="str">
        <f t="shared" si="23"/>
        <v>-1100mil</v>
      </c>
      <c r="F138" s="1" t="str">
        <f t="shared" si="24"/>
        <v>-2700mil</v>
      </c>
      <c r="G138" s="1" t="str">
        <f t="shared" si="22"/>
        <v>180 Degrees</v>
      </c>
      <c r="H138" s="45" t="str">
        <f t="shared" si="20"/>
        <v>PASSIVE</v>
      </c>
      <c r="I138" s="1" t="str">
        <f t="shared" si="25"/>
        <v>100mil</v>
      </c>
      <c r="J138"/>
      <c r="U138" s="24">
        <f t="shared" si="26"/>
        <v>137</v>
      </c>
      <c r="V138" s="24" t="str">
        <f t="shared" si="27"/>
        <v>LEFTSIDE</v>
      </c>
    </row>
    <row r="139" spans="1:22" x14ac:dyDescent="0.25">
      <c r="A139" s="1" t="str">
        <f t="shared" si="21"/>
        <v>Pin</v>
      </c>
      <c r="B139" s="47" t="s">
        <v>208</v>
      </c>
      <c r="C139" s="47" t="s">
        <v>506</v>
      </c>
      <c r="D139" s="45"/>
      <c r="E139" s="1" t="str">
        <f t="shared" si="23"/>
        <v>-1100mil</v>
      </c>
      <c r="F139" s="1" t="str">
        <f t="shared" si="24"/>
        <v>-2800mil</v>
      </c>
      <c r="G139" s="1" t="str">
        <f t="shared" si="22"/>
        <v>180 Degrees</v>
      </c>
      <c r="H139" s="45" t="str">
        <f t="shared" si="20"/>
        <v>PASSIVE</v>
      </c>
      <c r="I139" s="1" t="str">
        <f t="shared" si="25"/>
        <v>100mil</v>
      </c>
      <c r="J139"/>
      <c r="U139" s="24">
        <f t="shared" si="26"/>
        <v>138</v>
      </c>
      <c r="V139" s="24" t="str">
        <f t="shared" si="27"/>
        <v>LEFTSIDE</v>
      </c>
    </row>
    <row r="140" spans="1:22" x14ac:dyDescent="0.25">
      <c r="A140" s="1" t="str">
        <f t="shared" si="21"/>
        <v>Pin</v>
      </c>
      <c r="B140" s="47" t="s">
        <v>209</v>
      </c>
      <c r="C140" s="47" t="s">
        <v>506</v>
      </c>
      <c r="D140" s="45"/>
      <c r="E140" s="1" t="str">
        <f t="shared" si="23"/>
        <v>-1100mil</v>
      </c>
      <c r="F140" s="1" t="str">
        <f t="shared" si="24"/>
        <v>-2900mil</v>
      </c>
      <c r="G140" s="1" t="str">
        <f t="shared" si="22"/>
        <v>180 Degrees</v>
      </c>
      <c r="H140" s="45" t="str">
        <f t="shared" si="20"/>
        <v>PASSIVE</v>
      </c>
      <c r="I140" s="1" t="str">
        <f t="shared" si="25"/>
        <v>100mil</v>
      </c>
      <c r="J140"/>
      <c r="U140" s="24">
        <f t="shared" si="26"/>
        <v>139</v>
      </c>
      <c r="V140" s="24" t="str">
        <f t="shared" si="27"/>
        <v>LEFTSIDE</v>
      </c>
    </row>
    <row r="141" spans="1:22" x14ac:dyDescent="0.25">
      <c r="A141" s="1" t="str">
        <f t="shared" si="21"/>
        <v>Pin</v>
      </c>
      <c r="B141" s="47" t="s">
        <v>210</v>
      </c>
      <c r="C141" s="47" t="s">
        <v>506</v>
      </c>
      <c r="D141" s="45"/>
      <c r="E141" s="1" t="str">
        <f t="shared" si="23"/>
        <v>-1100mil</v>
      </c>
      <c r="F141" s="1" t="str">
        <f t="shared" si="24"/>
        <v>-3000mil</v>
      </c>
      <c r="G141" s="1" t="str">
        <f t="shared" si="22"/>
        <v>180 Degrees</v>
      </c>
      <c r="H141" s="45" t="str">
        <f t="shared" si="20"/>
        <v>PASSIVE</v>
      </c>
      <c r="I141" s="1" t="str">
        <f t="shared" si="25"/>
        <v>100mil</v>
      </c>
      <c r="J141"/>
      <c r="U141" s="24">
        <f t="shared" si="26"/>
        <v>140</v>
      </c>
      <c r="V141" s="24" t="str">
        <f t="shared" si="27"/>
        <v>LEFTSIDE</v>
      </c>
    </row>
    <row r="142" spans="1:22" x14ac:dyDescent="0.25">
      <c r="A142" s="1" t="str">
        <f t="shared" si="21"/>
        <v>Pin</v>
      </c>
      <c r="B142" s="47" t="s">
        <v>211</v>
      </c>
      <c r="C142" s="47" t="s">
        <v>506</v>
      </c>
      <c r="D142" s="45"/>
      <c r="E142" s="1" t="str">
        <f t="shared" si="23"/>
        <v>-1100mil</v>
      </c>
      <c r="F142" s="1" t="str">
        <f t="shared" si="24"/>
        <v>-3100mil</v>
      </c>
      <c r="G142" s="1" t="str">
        <f t="shared" si="22"/>
        <v>180 Degrees</v>
      </c>
      <c r="H142" s="45" t="str">
        <f t="shared" si="20"/>
        <v>PASSIVE</v>
      </c>
      <c r="I142" s="1" t="str">
        <f t="shared" si="25"/>
        <v>100mil</v>
      </c>
      <c r="J142"/>
      <c r="U142" s="24">
        <f t="shared" si="26"/>
        <v>141</v>
      </c>
      <c r="V142" s="24" t="str">
        <f t="shared" si="27"/>
        <v>LEFTSIDE</v>
      </c>
    </row>
    <row r="143" spans="1:22" x14ac:dyDescent="0.25">
      <c r="A143" s="1" t="str">
        <f t="shared" si="21"/>
        <v>Pin</v>
      </c>
      <c r="B143" s="47" t="s">
        <v>212</v>
      </c>
      <c r="C143" s="47" t="s">
        <v>506</v>
      </c>
      <c r="D143" s="45"/>
      <c r="E143" s="1" t="str">
        <f t="shared" si="23"/>
        <v>-1100mil</v>
      </c>
      <c r="F143" s="1" t="str">
        <f t="shared" si="24"/>
        <v>-3200mil</v>
      </c>
      <c r="G143" s="1" t="str">
        <f t="shared" si="22"/>
        <v>180 Degrees</v>
      </c>
      <c r="H143" s="45" t="str">
        <f t="shared" si="20"/>
        <v>PASSIVE</v>
      </c>
      <c r="I143" s="1" t="str">
        <f t="shared" si="25"/>
        <v>100mil</v>
      </c>
      <c r="J143"/>
      <c r="U143" s="24">
        <f t="shared" si="26"/>
        <v>142</v>
      </c>
      <c r="V143" s="24" t="str">
        <f t="shared" si="27"/>
        <v>LEFTSIDE</v>
      </c>
    </row>
    <row r="144" spans="1:22" x14ac:dyDescent="0.25">
      <c r="A144" s="1" t="str">
        <f t="shared" si="21"/>
        <v>Pin</v>
      </c>
      <c r="B144" s="47" t="s">
        <v>213</v>
      </c>
      <c r="C144" s="47" t="s">
        <v>506</v>
      </c>
      <c r="D144" s="45"/>
      <c r="E144" s="1" t="str">
        <f t="shared" si="23"/>
        <v>-1100mil</v>
      </c>
      <c r="F144" s="1" t="str">
        <f t="shared" si="24"/>
        <v>-3300mil</v>
      </c>
      <c r="G144" s="1" t="str">
        <f t="shared" si="22"/>
        <v>180 Degrees</v>
      </c>
      <c r="H144" s="45" t="str">
        <f t="shared" si="20"/>
        <v>PASSIVE</v>
      </c>
      <c r="I144" s="1" t="str">
        <f t="shared" si="25"/>
        <v>100mil</v>
      </c>
      <c r="J144"/>
      <c r="U144" s="24">
        <f t="shared" si="26"/>
        <v>143</v>
      </c>
      <c r="V144" s="24" t="str">
        <f t="shared" si="27"/>
        <v>LEFTSIDE</v>
      </c>
    </row>
    <row r="145" spans="1:22" x14ac:dyDescent="0.25">
      <c r="A145" s="1" t="str">
        <f t="shared" si="21"/>
        <v>Pin</v>
      </c>
      <c r="B145" s="47" t="s">
        <v>214</v>
      </c>
      <c r="C145" s="47" t="s">
        <v>506</v>
      </c>
      <c r="D145" s="45"/>
      <c r="E145" s="1" t="str">
        <f t="shared" si="23"/>
        <v>-1100mil</v>
      </c>
      <c r="F145" s="1" t="str">
        <f t="shared" si="24"/>
        <v>-3400mil</v>
      </c>
      <c r="G145" s="1" t="str">
        <f t="shared" si="22"/>
        <v>180 Degrees</v>
      </c>
      <c r="H145" s="45" t="str">
        <f t="shared" si="20"/>
        <v>PASSIVE</v>
      </c>
      <c r="I145" s="1" t="str">
        <f t="shared" si="25"/>
        <v>100mil</v>
      </c>
      <c r="J145"/>
      <c r="U145" s="24">
        <f t="shared" si="26"/>
        <v>144</v>
      </c>
      <c r="V145" s="24" t="str">
        <f t="shared" si="27"/>
        <v>LEFTSIDE</v>
      </c>
    </row>
    <row r="146" spans="1:22" x14ac:dyDescent="0.25">
      <c r="A146" s="1" t="str">
        <f t="shared" si="21"/>
        <v>Pin</v>
      </c>
      <c r="B146" s="47" t="s">
        <v>215</v>
      </c>
      <c r="C146" s="47" t="s">
        <v>506</v>
      </c>
      <c r="D146" s="45"/>
      <c r="E146" s="1" t="str">
        <f t="shared" si="23"/>
        <v>-1100mil</v>
      </c>
      <c r="F146" s="1" t="str">
        <f t="shared" si="24"/>
        <v>-3500mil</v>
      </c>
      <c r="G146" s="1" t="str">
        <f t="shared" si="22"/>
        <v>180 Degrees</v>
      </c>
      <c r="H146" s="45" t="str">
        <f t="shared" si="20"/>
        <v>PASSIVE</v>
      </c>
      <c r="I146" s="1" t="str">
        <f t="shared" si="25"/>
        <v>100mil</v>
      </c>
      <c r="J146"/>
      <c r="U146" s="24">
        <f t="shared" si="26"/>
        <v>145</v>
      </c>
      <c r="V146" s="24" t="str">
        <f t="shared" si="27"/>
        <v>LEFTSIDE</v>
      </c>
    </row>
    <row r="147" spans="1:22" x14ac:dyDescent="0.25">
      <c r="A147" s="1" t="str">
        <f t="shared" si="21"/>
        <v>Pin</v>
      </c>
      <c r="B147" s="47" t="s">
        <v>216</v>
      </c>
      <c r="C147" s="47" t="s">
        <v>506</v>
      </c>
      <c r="D147" s="45"/>
      <c r="E147" s="1" t="str">
        <f t="shared" si="23"/>
        <v>-1100mil</v>
      </c>
      <c r="F147" s="1" t="str">
        <f t="shared" si="24"/>
        <v>-3600mil</v>
      </c>
      <c r="G147" s="1" t="str">
        <f t="shared" si="22"/>
        <v>180 Degrees</v>
      </c>
      <c r="H147" s="45" t="str">
        <f t="shared" si="20"/>
        <v>PASSIVE</v>
      </c>
      <c r="I147" s="1" t="str">
        <f t="shared" si="25"/>
        <v>100mil</v>
      </c>
      <c r="J147"/>
      <c r="U147" s="24">
        <f t="shared" si="26"/>
        <v>146</v>
      </c>
      <c r="V147" s="24" t="str">
        <f t="shared" si="27"/>
        <v>LEFTSIDE</v>
      </c>
    </row>
    <row r="148" spans="1:22" x14ac:dyDescent="0.25">
      <c r="A148" s="1" t="str">
        <f t="shared" si="21"/>
        <v>Pin</v>
      </c>
      <c r="B148" s="47" t="s">
        <v>217</v>
      </c>
      <c r="C148" s="47" t="s">
        <v>506</v>
      </c>
      <c r="D148" s="45"/>
      <c r="E148" s="1" t="str">
        <f t="shared" si="23"/>
        <v>-1100mil</v>
      </c>
      <c r="F148" s="1" t="str">
        <f t="shared" si="24"/>
        <v>-3700mil</v>
      </c>
      <c r="G148" s="1" t="str">
        <f t="shared" si="22"/>
        <v>180 Degrees</v>
      </c>
      <c r="H148" s="45" t="str">
        <f t="shared" si="20"/>
        <v>PASSIVE</v>
      </c>
      <c r="I148" s="1" t="str">
        <f t="shared" si="25"/>
        <v>100mil</v>
      </c>
      <c r="J148"/>
      <c r="U148" s="24">
        <f t="shared" si="26"/>
        <v>147</v>
      </c>
      <c r="V148" s="24" t="str">
        <f t="shared" si="27"/>
        <v>LEFTSIDE</v>
      </c>
    </row>
    <row r="149" spans="1:22" x14ac:dyDescent="0.25">
      <c r="A149" s="1" t="str">
        <f t="shared" si="21"/>
        <v>Pin</v>
      </c>
      <c r="B149" s="47" t="s">
        <v>218</v>
      </c>
      <c r="C149" s="47" t="s">
        <v>506</v>
      </c>
      <c r="D149" s="45"/>
      <c r="E149" s="1" t="str">
        <f t="shared" si="23"/>
        <v>-1100mil</v>
      </c>
      <c r="F149" s="1" t="str">
        <f t="shared" si="24"/>
        <v>-3800mil</v>
      </c>
      <c r="G149" s="1" t="str">
        <f t="shared" si="22"/>
        <v>180 Degrees</v>
      </c>
      <c r="H149" s="45" t="str">
        <f t="shared" si="20"/>
        <v>PASSIVE</v>
      </c>
      <c r="I149" s="1" t="str">
        <f t="shared" si="25"/>
        <v>100mil</v>
      </c>
      <c r="J149"/>
      <c r="U149" s="24">
        <f t="shared" si="26"/>
        <v>148</v>
      </c>
      <c r="V149" s="24" t="str">
        <f t="shared" si="27"/>
        <v>LEFTSIDE</v>
      </c>
    </row>
    <row r="150" spans="1:22" x14ac:dyDescent="0.25">
      <c r="A150" s="1" t="str">
        <f t="shared" si="21"/>
        <v>Pin</v>
      </c>
      <c r="B150" s="47" t="s">
        <v>219</v>
      </c>
      <c r="C150" s="47" t="s">
        <v>506</v>
      </c>
      <c r="D150" s="45"/>
      <c r="E150" s="1" t="str">
        <f t="shared" si="23"/>
        <v>-1100mil</v>
      </c>
      <c r="F150" s="1" t="str">
        <f t="shared" si="24"/>
        <v>-3900mil</v>
      </c>
      <c r="G150" s="1" t="str">
        <f t="shared" si="22"/>
        <v>180 Degrees</v>
      </c>
      <c r="H150" s="45" t="str">
        <f t="shared" si="20"/>
        <v>PASSIVE</v>
      </c>
      <c r="I150" s="1" t="str">
        <f t="shared" si="25"/>
        <v>100mil</v>
      </c>
      <c r="J150"/>
      <c r="U150" s="24">
        <f t="shared" si="26"/>
        <v>149</v>
      </c>
      <c r="V150" s="24" t="str">
        <f t="shared" si="27"/>
        <v>LEFTSIDE</v>
      </c>
    </row>
    <row r="151" spans="1:22" x14ac:dyDescent="0.25">
      <c r="A151" s="1" t="str">
        <f t="shared" si="21"/>
        <v>Pin</v>
      </c>
      <c r="B151" s="47" t="s">
        <v>220</v>
      </c>
      <c r="C151" s="47" t="s">
        <v>506</v>
      </c>
      <c r="D151" s="45"/>
      <c r="E151" s="1" t="str">
        <f t="shared" si="23"/>
        <v>-1100mil</v>
      </c>
      <c r="F151" s="1" t="str">
        <f t="shared" si="24"/>
        <v>-4000mil</v>
      </c>
      <c r="G151" s="1" t="str">
        <f t="shared" si="22"/>
        <v>180 Degrees</v>
      </c>
      <c r="H151" s="45" t="str">
        <f t="shared" si="20"/>
        <v>PASSIVE</v>
      </c>
      <c r="I151" s="1" t="str">
        <f t="shared" si="25"/>
        <v>100mil</v>
      </c>
      <c r="J151"/>
      <c r="U151" s="24">
        <f t="shared" si="26"/>
        <v>150</v>
      </c>
      <c r="V151" s="24" t="str">
        <f t="shared" si="27"/>
        <v>LEFTSIDE</v>
      </c>
    </row>
    <row r="152" spans="1:22" x14ac:dyDescent="0.25">
      <c r="A152" s="1" t="str">
        <f t="shared" si="21"/>
        <v>Pin</v>
      </c>
      <c r="B152" s="47" t="s">
        <v>221</v>
      </c>
      <c r="C152" s="47" t="s">
        <v>506</v>
      </c>
      <c r="D152" s="45"/>
      <c r="E152" s="1" t="str">
        <f t="shared" si="23"/>
        <v>-1100mil</v>
      </c>
      <c r="F152" s="1" t="str">
        <f t="shared" si="24"/>
        <v>-4100mil</v>
      </c>
      <c r="G152" s="1" t="str">
        <f t="shared" si="22"/>
        <v>180 Degrees</v>
      </c>
      <c r="H152" s="45" t="str">
        <f t="shared" si="20"/>
        <v>PASSIVE</v>
      </c>
      <c r="I152" s="1" t="str">
        <f t="shared" si="25"/>
        <v>100mil</v>
      </c>
      <c r="J152"/>
      <c r="U152" s="24">
        <f t="shared" si="26"/>
        <v>151</v>
      </c>
      <c r="V152" s="24" t="str">
        <f t="shared" si="27"/>
        <v>LEFTSIDE</v>
      </c>
    </row>
    <row r="153" spans="1:22" x14ac:dyDescent="0.25">
      <c r="A153" s="1" t="str">
        <f t="shared" si="21"/>
        <v>Pin</v>
      </c>
      <c r="B153" s="47" t="s">
        <v>222</v>
      </c>
      <c r="C153" s="47" t="s">
        <v>506</v>
      </c>
      <c r="D153" s="45"/>
      <c r="E153" s="1" t="str">
        <f t="shared" si="23"/>
        <v>-1100mil</v>
      </c>
      <c r="F153" s="1" t="str">
        <f t="shared" si="24"/>
        <v>-4200mil</v>
      </c>
      <c r="G153" s="1" t="str">
        <f t="shared" si="22"/>
        <v>180 Degrees</v>
      </c>
      <c r="H153" s="45" t="str">
        <f t="shared" si="20"/>
        <v>PASSIVE</v>
      </c>
      <c r="I153" s="1" t="str">
        <f t="shared" si="25"/>
        <v>100mil</v>
      </c>
      <c r="J153"/>
      <c r="U153" s="24">
        <f t="shared" si="26"/>
        <v>152</v>
      </c>
      <c r="V153" s="24" t="str">
        <f t="shared" si="27"/>
        <v>LEFTSIDE</v>
      </c>
    </row>
    <row r="154" spans="1:22" x14ac:dyDescent="0.25">
      <c r="A154" s="1" t="str">
        <f t="shared" si="21"/>
        <v>Pin</v>
      </c>
      <c r="B154" s="47" t="s">
        <v>223</v>
      </c>
      <c r="C154" s="47" t="s">
        <v>506</v>
      </c>
      <c r="D154" s="45"/>
      <c r="E154" s="1" t="str">
        <f t="shared" si="23"/>
        <v>-1100mil</v>
      </c>
      <c r="F154" s="1" t="str">
        <f t="shared" si="24"/>
        <v>-4300mil</v>
      </c>
      <c r="G154" s="1" t="str">
        <f t="shared" si="22"/>
        <v>180 Degrees</v>
      </c>
      <c r="H154" s="45" t="str">
        <f t="shared" si="20"/>
        <v>PASSIVE</v>
      </c>
      <c r="I154" s="1" t="str">
        <f t="shared" si="25"/>
        <v>100mil</v>
      </c>
      <c r="J154"/>
      <c r="U154" s="24">
        <f t="shared" si="26"/>
        <v>153</v>
      </c>
      <c r="V154" s="24" t="str">
        <f t="shared" si="27"/>
        <v>LEFTSIDE</v>
      </c>
    </row>
    <row r="155" spans="1:22" x14ac:dyDescent="0.25">
      <c r="A155" s="1" t="str">
        <f t="shared" si="21"/>
        <v>Pin</v>
      </c>
      <c r="B155" s="47" t="s">
        <v>224</v>
      </c>
      <c r="C155" s="47" t="s">
        <v>506</v>
      </c>
      <c r="D155" s="45"/>
      <c r="E155" s="1" t="str">
        <f t="shared" si="23"/>
        <v>-1100mil</v>
      </c>
      <c r="F155" s="1" t="str">
        <f t="shared" si="24"/>
        <v>-4400mil</v>
      </c>
      <c r="G155" s="1" t="str">
        <f t="shared" si="22"/>
        <v>180 Degrees</v>
      </c>
      <c r="H155" s="45" t="str">
        <f t="shared" si="20"/>
        <v>PASSIVE</v>
      </c>
      <c r="I155" s="1" t="str">
        <f t="shared" si="25"/>
        <v>100mil</v>
      </c>
      <c r="J155"/>
      <c r="U155" s="24">
        <f t="shared" si="26"/>
        <v>154</v>
      </c>
      <c r="V155" s="24" t="str">
        <f t="shared" si="27"/>
        <v>LEFTSIDE</v>
      </c>
    </row>
    <row r="156" spans="1:22" x14ac:dyDescent="0.25">
      <c r="A156" s="1" t="str">
        <f t="shared" si="21"/>
        <v>Pin</v>
      </c>
      <c r="B156" s="47" t="s">
        <v>225</v>
      </c>
      <c r="C156" s="47" t="s">
        <v>506</v>
      </c>
      <c r="D156" s="45"/>
      <c r="E156" s="1" t="str">
        <f t="shared" si="23"/>
        <v>-1100mil</v>
      </c>
      <c r="F156" s="1" t="str">
        <f t="shared" si="24"/>
        <v>-4500mil</v>
      </c>
      <c r="G156" s="1" t="str">
        <f t="shared" si="22"/>
        <v>180 Degrees</v>
      </c>
      <c r="H156" s="45" t="str">
        <f t="shared" si="20"/>
        <v>PASSIVE</v>
      </c>
      <c r="I156" s="1" t="str">
        <f t="shared" si="25"/>
        <v>100mil</v>
      </c>
      <c r="J156"/>
      <c r="U156" s="24">
        <f t="shared" si="26"/>
        <v>155</v>
      </c>
      <c r="V156" s="24" t="str">
        <f t="shared" si="27"/>
        <v>LEFTSIDE</v>
      </c>
    </row>
    <row r="157" spans="1:22" x14ac:dyDescent="0.25">
      <c r="A157" s="1" t="str">
        <f t="shared" si="21"/>
        <v>Pin</v>
      </c>
      <c r="B157" s="47" t="s">
        <v>226</v>
      </c>
      <c r="C157" s="47" t="s">
        <v>506</v>
      </c>
      <c r="D157" s="45"/>
      <c r="E157" s="1" t="str">
        <f t="shared" si="23"/>
        <v>-1100mil</v>
      </c>
      <c r="F157" s="1" t="str">
        <f t="shared" si="24"/>
        <v>-4600mil</v>
      </c>
      <c r="G157" s="1" t="str">
        <f t="shared" si="22"/>
        <v>180 Degrees</v>
      </c>
      <c r="H157" s="45" t="str">
        <f t="shared" ref="H157:H220" si="28">IF(U157&lt;&gt;"","PASSIVE","")</f>
        <v>PASSIVE</v>
      </c>
      <c r="I157" s="1" t="str">
        <f t="shared" si="25"/>
        <v>100mil</v>
      </c>
      <c r="J157"/>
      <c r="U157" s="24">
        <f t="shared" si="26"/>
        <v>156</v>
      </c>
      <c r="V157" s="24" t="str">
        <f t="shared" si="27"/>
        <v>LEFTSIDE</v>
      </c>
    </row>
    <row r="158" spans="1:22" x14ac:dyDescent="0.25">
      <c r="A158" s="1" t="str">
        <f t="shared" si="21"/>
        <v>Pin</v>
      </c>
      <c r="B158" s="47" t="s">
        <v>227</v>
      </c>
      <c r="C158" s="47" t="s">
        <v>506</v>
      </c>
      <c r="D158" s="45"/>
      <c r="E158" s="1" t="str">
        <f t="shared" si="23"/>
        <v>-1100mil</v>
      </c>
      <c r="F158" s="1" t="str">
        <f t="shared" si="24"/>
        <v>-4700mil</v>
      </c>
      <c r="G158" s="1" t="str">
        <f t="shared" si="22"/>
        <v>180 Degrees</v>
      </c>
      <c r="H158" s="45" t="str">
        <f t="shared" si="28"/>
        <v>PASSIVE</v>
      </c>
      <c r="I158" s="1" t="str">
        <f t="shared" si="25"/>
        <v>100mil</v>
      </c>
      <c r="J158"/>
      <c r="U158" s="24">
        <f t="shared" si="26"/>
        <v>157</v>
      </c>
      <c r="V158" s="24" t="str">
        <f t="shared" si="27"/>
        <v>LEFTSIDE</v>
      </c>
    </row>
    <row r="159" spans="1:22" x14ac:dyDescent="0.25">
      <c r="A159" s="1" t="str">
        <f t="shared" si="21"/>
        <v>Pin</v>
      </c>
      <c r="B159" s="47" t="s">
        <v>228</v>
      </c>
      <c r="C159" s="47" t="s">
        <v>506</v>
      </c>
      <c r="D159" s="45"/>
      <c r="E159" s="1" t="str">
        <f t="shared" si="23"/>
        <v>-1100mil</v>
      </c>
      <c r="F159" s="1" t="str">
        <f t="shared" si="24"/>
        <v>-4800mil</v>
      </c>
      <c r="G159" s="1" t="str">
        <f t="shared" si="22"/>
        <v>180 Degrees</v>
      </c>
      <c r="H159" s="45" t="str">
        <f t="shared" si="28"/>
        <v>PASSIVE</v>
      </c>
      <c r="I159" s="1" t="str">
        <f t="shared" si="25"/>
        <v>100mil</v>
      </c>
      <c r="J159"/>
      <c r="U159" s="24">
        <f t="shared" si="26"/>
        <v>158</v>
      </c>
      <c r="V159" s="24" t="str">
        <f t="shared" si="27"/>
        <v>LEFTSIDE</v>
      </c>
    </row>
    <row r="160" spans="1:22" x14ac:dyDescent="0.25">
      <c r="A160" s="1" t="str">
        <f t="shared" si="21"/>
        <v>Pin</v>
      </c>
      <c r="B160" s="47" t="s">
        <v>229</v>
      </c>
      <c r="C160" s="47" t="s">
        <v>506</v>
      </c>
      <c r="D160" s="45"/>
      <c r="E160" s="1" t="str">
        <f t="shared" si="23"/>
        <v>-1100mil</v>
      </c>
      <c r="F160" s="1" t="str">
        <f t="shared" si="24"/>
        <v>-4900mil</v>
      </c>
      <c r="G160" s="1" t="str">
        <f t="shared" si="22"/>
        <v>180 Degrees</v>
      </c>
      <c r="H160" s="45" t="str">
        <f t="shared" si="28"/>
        <v>PASSIVE</v>
      </c>
      <c r="I160" s="1" t="str">
        <f t="shared" si="25"/>
        <v>100mil</v>
      </c>
      <c r="J160"/>
      <c r="U160" s="24">
        <f t="shared" si="26"/>
        <v>159</v>
      </c>
      <c r="V160" s="24" t="str">
        <f t="shared" si="27"/>
        <v>LEFTSIDE</v>
      </c>
    </row>
    <row r="161" spans="1:22" x14ac:dyDescent="0.25">
      <c r="A161" s="1" t="str">
        <f t="shared" si="21"/>
        <v>Pin</v>
      </c>
      <c r="B161" s="47" t="s">
        <v>230</v>
      </c>
      <c r="C161" s="47" t="s">
        <v>506</v>
      </c>
      <c r="D161" s="45"/>
      <c r="E161" s="1" t="str">
        <f t="shared" si="23"/>
        <v>-1100mil</v>
      </c>
      <c r="F161" s="1" t="str">
        <f t="shared" si="24"/>
        <v>-5000mil</v>
      </c>
      <c r="G161" s="1" t="str">
        <f t="shared" si="22"/>
        <v>180 Degrees</v>
      </c>
      <c r="H161" s="45" t="str">
        <f t="shared" si="28"/>
        <v>PASSIVE</v>
      </c>
      <c r="I161" s="1" t="str">
        <f t="shared" si="25"/>
        <v>100mil</v>
      </c>
      <c r="J161"/>
      <c r="U161" s="24">
        <f t="shared" si="26"/>
        <v>160</v>
      </c>
      <c r="V161" s="24" t="str">
        <f t="shared" si="27"/>
        <v>LEFTSIDE</v>
      </c>
    </row>
    <row r="162" spans="1:22" x14ac:dyDescent="0.25">
      <c r="A162" s="1" t="str">
        <f t="shared" si="21"/>
        <v>Pin</v>
      </c>
      <c r="B162" s="47" t="s">
        <v>231</v>
      </c>
      <c r="C162" s="47" t="s">
        <v>506</v>
      </c>
      <c r="D162" s="45"/>
      <c r="E162" s="1" t="str">
        <f t="shared" si="23"/>
        <v>-1100mil</v>
      </c>
      <c r="F162" s="1" t="str">
        <f t="shared" si="24"/>
        <v>-5100mil</v>
      </c>
      <c r="G162" s="1" t="str">
        <f t="shared" si="22"/>
        <v>180 Degrees</v>
      </c>
      <c r="H162" s="45" t="str">
        <f t="shared" si="28"/>
        <v>PASSIVE</v>
      </c>
      <c r="I162" s="1" t="str">
        <f t="shared" si="25"/>
        <v>100mil</v>
      </c>
      <c r="J162"/>
      <c r="U162" s="24">
        <f t="shared" si="26"/>
        <v>161</v>
      </c>
      <c r="V162" s="24" t="str">
        <f t="shared" si="27"/>
        <v>LEFTSIDE</v>
      </c>
    </row>
    <row r="163" spans="1:22" x14ac:dyDescent="0.25">
      <c r="A163" s="1" t="str">
        <f t="shared" ref="A163:A226" si="29">IF(U163&lt;&gt;"","Pin","")</f>
        <v>Pin</v>
      </c>
      <c r="B163" s="47" t="s">
        <v>232</v>
      </c>
      <c r="C163" s="47" t="s">
        <v>506</v>
      </c>
      <c r="D163" s="45"/>
      <c r="E163" s="1" t="str">
        <f t="shared" si="23"/>
        <v>-1100mil</v>
      </c>
      <c r="F163" s="1" t="str">
        <f t="shared" si="24"/>
        <v>-5200mil</v>
      </c>
      <c r="G163" s="1" t="str">
        <f t="shared" si="22"/>
        <v>180 Degrees</v>
      </c>
      <c r="H163" s="45" t="str">
        <f t="shared" si="28"/>
        <v>PASSIVE</v>
      </c>
      <c r="I163" s="1" t="str">
        <f t="shared" si="25"/>
        <v>100mil</v>
      </c>
      <c r="J163"/>
      <c r="U163" s="24">
        <f t="shared" si="26"/>
        <v>162</v>
      </c>
      <c r="V163" s="24" t="str">
        <f t="shared" si="27"/>
        <v>LEFTSIDE</v>
      </c>
    </row>
    <row r="164" spans="1:22" x14ac:dyDescent="0.25">
      <c r="A164" s="1" t="str">
        <f t="shared" si="29"/>
        <v>Pin</v>
      </c>
      <c r="B164" s="47" t="s">
        <v>233</v>
      </c>
      <c r="C164" s="47" t="s">
        <v>506</v>
      </c>
      <c r="D164" s="45"/>
      <c r="E164" s="1" t="str">
        <f t="shared" si="23"/>
        <v>-1100mil</v>
      </c>
      <c r="F164" s="1" t="str">
        <f t="shared" si="24"/>
        <v>-5300mil</v>
      </c>
      <c r="G164" s="1" t="str">
        <f t="shared" si="22"/>
        <v>180 Degrees</v>
      </c>
      <c r="H164" s="45" t="str">
        <f t="shared" si="28"/>
        <v>PASSIVE</v>
      </c>
      <c r="I164" s="1" t="str">
        <f t="shared" si="25"/>
        <v>100mil</v>
      </c>
      <c r="J164"/>
      <c r="U164" s="24">
        <f t="shared" si="26"/>
        <v>163</v>
      </c>
      <c r="V164" s="24" t="str">
        <f t="shared" si="27"/>
        <v>LEFTSIDE</v>
      </c>
    </row>
    <row r="165" spans="1:22" x14ac:dyDescent="0.25">
      <c r="A165" s="1" t="str">
        <f t="shared" si="29"/>
        <v>Pin</v>
      </c>
      <c r="B165" s="47" t="s">
        <v>234</v>
      </c>
      <c r="C165" s="47" t="s">
        <v>506</v>
      </c>
      <c r="D165" s="45"/>
      <c r="E165" s="1" t="str">
        <f t="shared" si="23"/>
        <v>-1100mil</v>
      </c>
      <c r="F165" s="1" t="str">
        <f t="shared" si="24"/>
        <v>-5400mil</v>
      </c>
      <c r="G165" s="1" t="str">
        <f t="shared" si="22"/>
        <v>180 Degrees</v>
      </c>
      <c r="H165" s="45" t="str">
        <f t="shared" si="28"/>
        <v>PASSIVE</v>
      </c>
      <c r="I165" s="1" t="str">
        <f t="shared" si="25"/>
        <v>100mil</v>
      </c>
      <c r="J165"/>
      <c r="U165" s="24">
        <f t="shared" si="26"/>
        <v>164</v>
      </c>
      <c r="V165" s="24" t="str">
        <f t="shared" si="27"/>
        <v>LEFTSIDE</v>
      </c>
    </row>
    <row r="166" spans="1:22" x14ac:dyDescent="0.25">
      <c r="A166" s="1" t="str">
        <f t="shared" si="29"/>
        <v>Pin</v>
      </c>
      <c r="B166" s="47" t="s">
        <v>235</v>
      </c>
      <c r="C166" s="47" t="s">
        <v>506</v>
      </c>
      <c r="D166" s="45"/>
      <c r="E166" s="1" t="str">
        <f t="shared" si="23"/>
        <v>-1100mil</v>
      </c>
      <c r="F166" s="1" t="str">
        <f t="shared" si="24"/>
        <v>-5500mil</v>
      </c>
      <c r="G166" s="1" t="str">
        <f t="shared" si="22"/>
        <v>180 Degrees</v>
      </c>
      <c r="H166" s="45" t="str">
        <f t="shared" si="28"/>
        <v>PASSIVE</v>
      </c>
      <c r="I166" s="1" t="str">
        <f t="shared" si="25"/>
        <v>100mil</v>
      </c>
      <c r="J166"/>
      <c r="U166" s="24">
        <f t="shared" si="26"/>
        <v>165</v>
      </c>
      <c r="V166" s="24" t="str">
        <f t="shared" si="27"/>
        <v>LEFTSIDE</v>
      </c>
    </row>
    <row r="167" spans="1:22" x14ac:dyDescent="0.25">
      <c r="A167" s="1" t="str">
        <f t="shared" si="29"/>
        <v>Pin</v>
      </c>
      <c r="B167" s="47" t="s">
        <v>236</v>
      </c>
      <c r="C167" s="47" t="s">
        <v>506</v>
      </c>
      <c r="D167" s="45"/>
      <c r="E167" s="1" t="str">
        <f t="shared" si="23"/>
        <v>-1100mil</v>
      </c>
      <c r="F167" s="1" t="str">
        <f t="shared" si="24"/>
        <v>-5600mil</v>
      </c>
      <c r="G167" s="1" t="str">
        <f t="shared" si="22"/>
        <v>180 Degrees</v>
      </c>
      <c r="H167" s="45" t="str">
        <f t="shared" si="28"/>
        <v>PASSIVE</v>
      </c>
      <c r="I167" s="1" t="str">
        <f t="shared" si="25"/>
        <v>100mil</v>
      </c>
      <c r="J167"/>
      <c r="U167" s="24">
        <f t="shared" si="26"/>
        <v>166</v>
      </c>
      <c r="V167" s="24" t="str">
        <f t="shared" si="27"/>
        <v>LEFTSIDE</v>
      </c>
    </row>
    <row r="168" spans="1:22" x14ac:dyDescent="0.25">
      <c r="A168" s="1" t="str">
        <f t="shared" si="29"/>
        <v>Pin</v>
      </c>
      <c r="B168" s="47" t="s">
        <v>237</v>
      </c>
      <c r="C168" s="47" t="s">
        <v>506</v>
      </c>
      <c r="D168" s="45"/>
      <c r="E168" s="1" t="str">
        <f t="shared" si="23"/>
        <v>-1100mil</v>
      </c>
      <c r="F168" s="1" t="str">
        <f t="shared" si="24"/>
        <v>-5700mil</v>
      </c>
      <c r="G168" s="1" t="str">
        <f t="shared" si="22"/>
        <v>180 Degrees</v>
      </c>
      <c r="H168" s="45" t="str">
        <f t="shared" si="28"/>
        <v>PASSIVE</v>
      </c>
      <c r="I168" s="1" t="str">
        <f t="shared" si="25"/>
        <v>100mil</v>
      </c>
      <c r="J168"/>
      <c r="U168" s="24">
        <f t="shared" si="26"/>
        <v>167</v>
      </c>
      <c r="V168" s="24" t="str">
        <f t="shared" si="27"/>
        <v>LEFTSIDE</v>
      </c>
    </row>
    <row r="169" spans="1:22" x14ac:dyDescent="0.25">
      <c r="A169" s="1" t="str">
        <f t="shared" si="29"/>
        <v>Pin</v>
      </c>
      <c r="B169" s="47" t="s">
        <v>238</v>
      </c>
      <c r="C169" s="47" t="s">
        <v>506</v>
      </c>
      <c r="D169" s="45"/>
      <c r="E169" s="1" t="str">
        <f t="shared" si="23"/>
        <v>-1100mil</v>
      </c>
      <c r="F169" s="1" t="str">
        <f t="shared" si="24"/>
        <v>-5800mil</v>
      </c>
      <c r="G169" s="1" t="str">
        <f t="shared" si="22"/>
        <v>180 Degrees</v>
      </c>
      <c r="H169" s="45" t="str">
        <f t="shared" si="28"/>
        <v>PASSIVE</v>
      </c>
      <c r="I169" s="1" t="str">
        <f t="shared" si="25"/>
        <v>100mil</v>
      </c>
      <c r="J169"/>
      <c r="U169" s="24">
        <f t="shared" si="26"/>
        <v>168</v>
      </c>
      <c r="V169" s="24" t="str">
        <f t="shared" si="27"/>
        <v>LEFTSIDE</v>
      </c>
    </row>
    <row r="170" spans="1:22" x14ac:dyDescent="0.25">
      <c r="A170" s="1" t="str">
        <f t="shared" si="29"/>
        <v>Pin</v>
      </c>
      <c r="B170" s="47" t="s">
        <v>239</v>
      </c>
      <c r="C170" s="47" t="s">
        <v>506</v>
      </c>
      <c r="D170" s="45"/>
      <c r="E170" s="1" t="str">
        <f t="shared" si="23"/>
        <v>-1100mil</v>
      </c>
      <c r="F170" s="1" t="str">
        <f t="shared" si="24"/>
        <v>-5900mil</v>
      </c>
      <c r="G170" s="1" t="str">
        <f t="shared" si="22"/>
        <v>180 Degrees</v>
      </c>
      <c r="H170" s="45" t="str">
        <f t="shared" si="28"/>
        <v>PASSIVE</v>
      </c>
      <c r="I170" s="1" t="str">
        <f t="shared" si="25"/>
        <v>100mil</v>
      </c>
      <c r="J170"/>
      <c r="U170" s="24">
        <f t="shared" si="26"/>
        <v>169</v>
      </c>
      <c r="V170" s="24" t="str">
        <f t="shared" si="27"/>
        <v>LEFTSIDE</v>
      </c>
    </row>
    <row r="171" spans="1:22" x14ac:dyDescent="0.25">
      <c r="A171" s="1" t="str">
        <f t="shared" si="29"/>
        <v>Pin</v>
      </c>
      <c r="B171" s="47" t="s">
        <v>240</v>
      </c>
      <c r="C171" s="47" t="s">
        <v>506</v>
      </c>
      <c r="D171" s="45"/>
      <c r="E171" s="1" t="str">
        <f t="shared" si="23"/>
        <v>-1100mil</v>
      </c>
      <c r="F171" s="1" t="str">
        <f t="shared" si="24"/>
        <v>-6000mil</v>
      </c>
      <c r="G171" s="1" t="str">
        <f t="shared" si="22"/>
        <v>180 Degrees</v>
      </c>
      <c r="H171" s="45" t="str">
        <f t="shared" si="28"/>
        <v>PASSIVE</v>
      </c>
      <c r="I171" s="1" t="str">
        <f t="shared" si="25"/>
        <v>100mil</v>
      </c>
      <c r="J171"/>
      <c r="U171" s="24">
        <f t="shared" si="26"/>
        <v>170</v>
      </c>
      <c r="V171" s="24" t="str">
        <f t="shared" si="27"/>
        <v>LEFTSIDE</v>
      </c>
    </row>
    <row r="172" spans="1:22" x14ac:dyDescent="0.25">
      <c r="A172" s="1" t="str">
        <f t="shared" si="29"/>
        <v>Pin</v>
      </c>
      <c r="B172" s="47" t="s">
        <v>241</v>
      </c>
      <c r="C172" s="47" t="s">
        <v>506</v>
      </c>
      <c r="D172" s="45"/>
      <c r="E172" s="1" t="str">
        <f t="shared" si="23"/>
        <v>-1100mil</v>
      </c>
      <c r="F172" s="1" t="str">
        <f t="shared" si="24"/>
        <v>-6100mil</v>
      </c>
      <c r="G172" s="1" t="str">
        <f t="shared" si="22"/>
        <v>180 Degrees</v>
      </c>
      <c r="H172" s="45" t="str">
        <f t="shared" si="28"/>
        <v>PASSIVE</v>
      </c>
      <c r="I172" s="1" t="str">
        <f t="shared" si="25"/>
        <v>100mil</v>
      </c>
      <c r="J172"/>
      <c r="U172" s="24">
        <f t="shared" si="26"/>
        <v>171</v>
      </c>
      <c r="V172" s="24" t="str">
        <f t="shared" si="27"/>
        <v>LEFTSIDE</v>
      </c>
    </row>
    <row r="173" spans="1:22" x14ac:dyDescent="0.25">
      <c r="A173" s="1" t="str">
        <f t="shared" si="29"/>
        <v>Pin</v>
      </c>
      <c r="B173" s="47" t="s">
        <v>242</v>
      </c>
      <c r="C173" s="47" t="s">
        <v>506</v>
      </c>
      <c r="D173" s="45"/>
      <c r="E173" s="1" t="str">
        <f t="shared" si="23"/>
        <v>-1100mil</v>
      </c>
      <c r="F173" s="1" t="str">
        <f t="shared" si="24"/>
        <v>-6200mil</v>
      </c>
      <c r="G173" s="1" t="str">
        <f t="shared" si="22"/>
        <v>180 Degrees</v>
      </c>
      <c r="H173" s="45" t="str">
        <f t="shared" si="28"/>
        <v>PASSIVE</v>
      </c>
      <c r="I173" s="1" t="str">
        <f t="shared" si="25"/>
        <v>100mil</v>
      </c>
      <c r="J173"/>
      <c r="U173" s="24">
        <f t="shared" si="26"/>
        <v>172</v>
      </c>
      <c r="V173" s="24" t="str">
        <f t="shared" si="27"/>
        <v>LEFTSIDE</v>
      </c>
    </row>
    <row r="174" spans="1:22" x14ac:dyDescent="0.25">
      <c r="A174" s="1" t="str">
        <f t="shared" si="29"/>
        <v>Pin</v>
      </c>
      <c r="B174" s="47" t="s">
        <v>243</v>
      </c>
      <c r="C174" s="47" t="s">
        <v>506</v>
      </c>
      <c r="D174" s="45"/>
      <c r="E174" s="1" t="str">
        <f t="shared" si="23"/>
        <v>-1100mil</v>
      </c>
      <c r="F174" s="1" t="str">
        <f t="shared" si="24"/>
        <v>-6300mil</v>
      </c>
      <c r="G174" s="1" t="str">
        <f t="shared" si="22"/>
        <v>180 Degrees</v>
      </c>
      <c r="H174" s="45" t="str">
        <f t="shared" si="28"/>
        <v>PASSIVE</v>
      </c>
      <c r="I174" s="1" t="str">
        <f t="shared" si="25"/>
        <v>100mil</v>
      </c>
      <c r="J174"/>
      <c r="U174" s="24">
        <f t="shared" si="26"/>
        <v>173</v>
      </c>
      <c r="V174" s="24" t="str">
        <f t="shared" si="27"/>
        <v>LEFTSIDE</v>
      </c>
    </row>
    <row r="175" spans="1:22" x14ac:dyDescent="0.25">
      <c r="A175" s="1" t="str">
        <f t="shared" si="29"/>
        <v>Pin</v>
      </c>
      <c r="B175" s="47" t="s">
        <v>244</v>
      </c>
      <c r="C175" s="47" t="s">
        <v>506</v>
      </c>
      <c r="D175" s="45"/>
      <c r="E175" s="1" t="str">
        <f t="shared" si="23"/>
        <v>-1100mil</v>
      </c>
      <c r="F175" s="1" t="str">
        <f t="shared" si="24"/>
        <v>-6400mil</v>
      </c>
      <c r="G175" s="1" t="str">
        <f t="shared" si="22"/>
        <v>180 Degrees</v>
      </c>
      <c r="H175" s="45" t="str">
        <f t="shared" si="28"/>
        <v>PASSIVE</v>
      </c>
      <c r="I175" s="1" t="str">
        <f t="shared" si="25"/>
        <v>100mil</v>
      </c>
      <c r="J175"/>
      <c r="U175" s="24">
        <f t="shared" si="26"/>
        <v>174</v>
      </c>
      <c r="V175" s="24" t="str">
        <f t="shared" si="27"/>
        <v>LEFTSIDE</v>
      </c>
    </row>
    <row r="176" spans="1:22" x14ac:dyDescent="0.25">
      <c r="A176" s="1" t="str">
        <f t="shared" si="29"/>
        <v>Pin</v>
      </c>
      <c r="B176" s="47" t="s">
        <v>245</v>
      </c>
      <c r="C176" s="47" t="s">
        <v>506</v>
      </c>
      <c r="D176" s="45"/>
      <c r="E176" s="1" t="str">
        <f t="shared" si="23"/>
        <v>-1100mil</v>
      </c>
      <c r="F176" s="1" t="str">
        <f t="shared" si="24"/>
        <v>-6500mil</v>
      </c>
      <c r="G176" s="1" t="str">
        <f t="shared" si="22"/>
        <v>180 Degrees</v>
      </c>
      <c r="H176" s="45" t="str">
        <f t="shared" si="28"/>
        <v>PASSIVE</v>
      </c>
      <c r="I176" s="1" t="str">
        <f t="shared" si="25"/>
        <v>100mil</v>
      </c>
      <c r="J176"/>
      <c r="U176" s="24">
        <f t="shared" si="26"/>
        <v>175</v>
      </c>
      <c r="V176" s="24" t="str">
        <f t="shared" si="27"/>
        <v>LEFTSIDE</v>
      </c>
    </row>
    <row r="177" spans="1:22" x14ac:dyDescent="0.25">
      <c r="A177" s="1" t="str">
        <f t="shared" si="29"/>
        <v>Pin</v>
      </c>
      <c r="B177" s="47" t="s">
        <v>246</v>
      </c>
      <c r="C177" s="47" t="s">
        <v>506</v>
      </c>
      <c r="D177" s="45"/>
      <c r="E177" s="1" t="str">
        <f t="shared" si="23"/>
        <v>-1100mil</v>
      </c>
      <c r="F177" s="1" t="str">
        <f t="shared" si="24"/>
        <v>-6600mil</v>
      </c>
      <c r="G177" s="1" t="str">
        <f t="shared" si="22"/>
        <v>180 Degrees</v>
      </c>
      <c r="H177" s="45" t="str">
        <f t="shared" si="28"/>
        <v>PASSIVE</v>
      </c>
      <c r="I177" s="1" t="str">
        <f t="shared" si="25"/>
        <v>100mil</v>
      </c>
      <c r="J177"/>
      <c r="U177" s="24">
        <f t="shared" si="26"/>
        <v>176</v>
      </c>
      <c r="V177" s="24" t="str">
        <f t="shared" si="27"/>
        <v>LEFTSIDE</v>
      </c>
    </row>
    <row r="178" spans="1:22" x14ac:dyDescent="0.25">
      <c r="A178" s="1" t="str">
        <f t="shared" si="29"/>
        <v>Pin</v>
      </c>
      <c r="B178" s="47" t="s">
        <v>247</v>
      </c>
      <c r="C178" s="47" t="s">
        <v>506</v>
      </c>
      <c r="D178" s="45"/>
      <c r="E178" s="1" t="str">
        <f t="shared" si="23"/>
        <v>-1100mil</v>
      </c>
      <c r="F178" s="1" t="str">
        <f t="shared" si="24"/>
        <v>-6700mil</v>
      </c>
      <c r="G178" s="1" t="str">
        <f t="shared" si="22"/>
        <v>180 Degrees</v>
      </c>
      <c r="H178" s="45" t="str">
        <f t="shared" si="28"/>
        <v>PASSIVE</v>
      </c>
      <c r="I178" s="1" t="str">
        <f t="shared" si="25"/>
        <v>100mil</v>
      </c>
      <c r="J178"/>
      <c r="U178" s="24">
        <f t="shared" si="26"/>
        <v>177</v>
      </c>
      <c r="V178" s="24" t="str">
        <f t="shared" si="27"/>
        <v>LEFTSIDE</v>
      </c>
    </row>
    <row r="179" spans="1:22" x14ac:dyDescent="0.25">
      <c r="A179" s="1" t="str">
        <f t="shared" si="29"/>
        <v>Pin</v>
      </c>
      <c r="B179" s="47" t="s">
        <v>248</v>
      </c>
      <c r="C179" s="47" t="s">
        <v>506</v>
      </c>
      <c r="D179" s="45"/>
      <c r="E179" s="1" t="str">
        <f t="shared" si="23"/>
        <v>-1100mil</v>
      </c>
      <c r="F179" s="1" t="str">
        <f t="shared" si="24"/>
        <v>-6800mil</v>
      </c>
      <c r="G179" s="1" t="str">
        <f t="shared" si="22"/>
        <v>180 Degrees</v>
      </c>
      <c r="H179" s="45" t="str">
        <f t="shared" si="28"/>
        <v>PASSIVE</v>
      </c>
      <c r="I179" s="1" t="str">
        <f t="shared" si="25"/>
        <v>100mil</v>
      </c>
      <c r="J179"/>
      <c r="U179" s="24">
        <f t="shared" si="26"/>
        <v>178</v>
      </c>
      <c r="V179" s="24" t="str">
        <f t="shared" si="27"/>
        <v>LEFTSIDE</v>
      </c>
    </row>
    <row r="180" spans="1:22" x14ac:dyDescent="0.25">
      <c r="A180" s="1" t="str">
        <f t="shared" si="29"/>
        <v>Pin</v>
      </c>
      <c r="B180" s="47" t="s">
        <v>249</v>
      </c>
      <c r="C180" s="47" t="s">
        <v>506</v>
      </c>
      <c r="D180" s="45"/>
      <c r="E180" s="1" t="str">
        <f t="shared" si="23"/>
        <v>-1100mil</v>
      </c>
      <c r="F180" s="1" t="str">
        <f t="shared" si="24"/>
        <v>-6900mil</v>
      </c>
      <c r="G180" s="1" t="str">
        <f t="shared" si="22"/>
        <v>180 Degrees</v>
      </c>
      <c r="H180" s="45" t="str">
        <f t="shared" si="28"/>
        <v>PASSIVE</v>
      </c>
      <c r="I180" s="1" t="str">
        <f t="shared" si="25"/>
        <v>100mil</v>
      </c>
      <c r="J180"/>
      <c r="U180" s="24">
        <f t="shared" si="26"/>
        <v>179</v>
      </c>
      <c r="V180" s="24" t="str">
        <f t="shared" si="27"/>
        <v>LEFTSIDE</v>
      </c>
    </row>
    <row r="181" spans="1:22" x14ac:dyDescent="0.25">
      <c r="A181" s="1" t="str">
        <f t="shared" si="29"/>
        <v>Pin</v>
      </c>
      <c r="B181" s="47" t="s">
        <v>250</v>
      </c>
      <c r="C181" s="47" t="s">
        <v>506</v>
      </c>
      <c r="D181" s="45"/>
      <c r="E181" s="1" t="str">
        <f t="shared" si="23"/>
        <v>-1100mil</v>
      </c>
      <c r="F181" s="1" t="str">
        <f t="shared" si="24"/>
        <v>-7000mil</v>
      </c>
      <c r="G181" s="1" t="str">
        <f t="shared" si="22"/>
        <v>180 Degrees</v>
      </c>
      <c r="H181" s="45" t="str">
        <f t="shared" si="28"/>
        <v>PASSIVE</v>
      </c>
      <c r="I181" s="1" t="str">
        <f t="shared" si="25"/>
        <v>100mil</v>
      </c>
      <c r="J181"/>
      <c r="U181" s="24">
        <f t="shared" si="26"/>
        <v>180</v>
      </c>
      <c r="V181" s="24" t="str">
        <f t="shared" si="27"/>
        <v>LEFTSIDE</v>
      </c>
    </row>
    <row r="182" spans="1:22" x14ac:dyDescent="0.25">
      <c r="A182" s="1" t="str">
        <f t="shared" si="29"/>
        <v>Pin</v>
      </c>
      <c r="B182" s="47" t="s">
        <v>251</v>
      </c>
      <c r="C182" s="47" t="s">
        <v>506</v>
      </c>
      <c r="D182" s="45"/>
      <c r="E182" s="1" t="str">
        <f t="shared" si="23"/>
        <v>-1100mil</v>
      </c>
      <c r="F182" s="1" t="str">
        <f t="shared" si="24"/>
        <v>-7100mil</v>
      </c>
      <c r="G182" s="1" t="str">
        <f t="shared" si="22"/>
        <v>180 Degrees</v>
      </c>
      <c r="H182" s="45" t="str">
        <f t="shared" si="28"/>
        <v>PASSIVE</v>
      </c>
      <c r="I182" s="1" t="str">
        <f t="shared" si="25"/>
        <v>100mil</v>
      </c>
      <c r="J182"/>
      <c r="U182" s="24">
        <f t="shared" si="26"/>
        <v>181</v>
      </c>
      <c r="V182" s="24" t="str">
        <f t="shared" si="27"/>
        <v>LEFTSIDE</v>
      </c>
    </row>
    <row r="183" spans="1:22" x14ac:dyDescent="0.25">
      <c r="A183" s="1" t="str">
        <f t="shared" si="29"/>
        <v>Pin</v>
      </c>
      <c r="B183" s="47" t="s">
        <v>252</v>
      </c>
      <c r="C183" s="47" t="s">
        <v>506</v>
      </c>
      <c r="D183" s="45"/>
      <c r="E183" s="1" t="str">
        <f t="shared" si="23"/>
        <v>-1100mil</v>
      </c>
      <c r="F183" s="1" t="str">
        <f t="shared" si="24"/>
        <v>-7200mil</v>
      </c>
      <c r="G183" s="1" t="str">
        <f t="shared" si="22"/>
        <v>180 Degrees</v>
      </c>
      <c r="H183" s="45" t="str">
        <f t="shared" si="28"/>
        <v>PASSIVE</v>
      </c>
      <c r="I183" s="1" t="str">
        <f t="shared" si="25"/>
        <v>100mil</v>
      </c>
      <c r="J183"/>
      <c r="U183" s="24">
        <f t="shared" si="26"/>
        <v>182</v>
      </c>
      <c r="V183" s="24" t="str">
        <f t="shared" si="27"/>
        <v>LEFTSIDE</v>
      </c>
    </row>
    <row r="184" spans="1:22" x14ac:dyDescent="0.25">
      <c r="A184" s="1" t="str">
        <f t="shared" si="29"/>
        <v>Pin</v>
      </c>
      <c r="B184" s="47" t="s">
        <v>253</v>
      </c>
      <c r="C184" s="47" t="s">
        <v>506</v>
      </c>
      <c r="D184" s="45"/>
      <c r="E184" s="1" t="str">
        <f t="shared" si="23"/>
        <v>-1100mil</v>
      </c>
      <c r="F184" s="1" t="str">
        <f t="shared" si="24"/>
        <v>-7300mil</v>
      </c>
      <c r="G184" s="1" t="str">
        <f t="shared" si="22"/>
        <v>180 Degrees</v>
      </c>
      <c r="H184" s="45" t="str">
        <f t="shared" si="28"/>
        <v>PASSIVE</v>
      </c>
      <c r="I184" s="1" t="str">
        <f t="shared" si="25"/>
        <v>100mil</v>
      </c>
      <c r="J184"/>
      <c r="U184" s="24">
        <f t="shared" si="26"/>
        <v>183</v>
      </c>
      <c r="V184" s="24" t="str">
        <f t="shared" si="27"/>
        <v>LEFTSIDE</v>
      </c>
    </row>
    <row r="185" spans="1:22" x14ac:dyDescent="0.25">
      <c r="A185" s="1" t="str">
        <f t="shared" si="29"/>
        <v>Pin</v>
      </c>
      <c r="B185" s="47" t="s">
        <v>254</v>
      </c>
      <c r="C185" s="47" t="s">
        <v>506</v>
      </c>
      <c r="D185" s="45"/>
      <c r="E185" s="1" t="str">
        <f t="shared" si="23"/>
        <v>-1100mil</v>
      </c>
      <c r="F185" s="1" t="str">
        <f t="shared" si="24"/>
        <v>-7400mil</v>
      </c>
      <c r="G185" s="1" t="str">
        <f t="shared" si="22"/>
        <v>180 Degrees</v>
      </c>
      <c r="H185" s="45" t="str">
        <f t="shared" si="28"/>
        <v>PASSIVE</v>
      </c>
      <c r="I185" s="1" t="str">
        <f t="shared" si="25"/>
        <v>100mil</v>
      </c>
      <c r="J185"/>
      <c r="U185" s="24">
        <f t="shared" si="26"/>
        <v>184</v>
      </c>
      <c r="V185" s="24" t="str">
        <f t="shared" si="27"/>
        <v>LEFTSIDE</v>
      </c>
    </row>
    <row r="186" spans="1:22" x14ac:dyDescent="0.25">
      <c r="A186" s="1" t="str">
        <f t="shared" si="29"/>
        <v>Pin</v>
      </c>
      <c r="B186" s="47" t="s">
        <v>255</v>
      </c>
      <c r="C186" s="47" t="s">
        <v>506</v>
      </c>
      <c r="D186" s="45"/>
      <c r="E186" s="1" t="str">
        <f t="shared" si="23"/>
        <v>-1100mil</v>
      </c>
      <c r="F186" s="1" t="str">
        <f t="shared" si="24"/>
        <v>-7500mil</v>
      </c>
      <c r="G186" s="1" t="str">
        <f t="shared" si="22"/>
        <v>180 Degrees</v>
      </c>
      <c r="H186" s="45" t="str">
        <f t="shared" si="28"/>
        <v>PASSIVE</v>
      </c>
      <c r="I186" s="1" t="str">
        <f t="shared" si="25"/>
        <v>100mil</v>
      </c>
      <c r="J186"/>
      <c r="U186" s="24">
        <f t="shared" si="26"/>
        <v>185</v>
      </c>
      <c r="V186" s="24" t="str">
        <f t="shared" si="27"/>
        <v>LEFTSIDE</v>
      </c>
    </row>
    <row r="187" spans="1:22" x14ac:dyDescent="0.25">
      <c r="A187" s="1" t="str">
        <f t="shared" si="29"/>
        <v>Pin</v>
      </c>
      <c r="B187" s="47" t="s">
        <v>256</v>
      </c>
      <c r="C187" s="47" t="s">
        <v>506</v>
      </c>
      <c r="D187" s="45"/>
      <c r="E187" s="1" t="str">
        <f t="shared" si="23"/>
        <v>-1100mil</v>
      </c>
      <c r="F187" s="1" t="str">
        <f t="shared" si="24"/>
        <v>-7600mil</v>
      </c>
      <c r="G187" s="1" t="str">
        <f t="shared" si="22"/>
        <v>180 Degrees</v>
      </c>
      <c r="H187" s="45" t="str">
        <f t="shared" si="28"/>
        <v>PASSIVE</v>
      </c>
      <c r="I187" s="1" t="str">
        <f t="shared" si="25"/>
        <v>100mil</v>
      </c>
      <c r="J187"/>
      <c r="U187" s="24">
        <f t="shared" si="26"/>
        <v>186</v>
      </c>
      <c r="V187" s="24" t="str">
        <f t="shared" si="27"/>
        <v>LEFTSIDE</v>
      </c>
    </row>
    <row r="188" spans="1:22" x14ac:dyDescent="0.25">
      <c r="A188" s="1" t="str">
        <f t="shared" si="29"/>
        <v>Pin</v>
      </c>
      <c r="B188" s="47" t="s">
        <v>257</v>
      </c>
      <c r="C188" s="47" t="s">
        <v>506</v>
      </c>
      <c r="D188" s="45"/>
      <c r="E188" s="1" t="str">
        <f t="shared" si="23"/>
        <v>-1100mil</v>
      </c>
      <c r="F188" s="1" t="str">
        <f t="shared" si="24"/>
        <v>-7700mil</v>
      </c>
      <c r="G188" s="1" t="str">
        <f t="shared" si="22"/>
        <v>180 Degrees</v>
      </c>
      <c r="H188" s="45" t="str">
        <f t="shared" si="28"/>
        <v>PASSIVE</v>
      </c>
      <c r="I188" s="1" t="str">
        <f t="shared" si="25"/>
        <v>100mil</v>
      </c>
      <c r="J188"/>
      <c r="U188" s="24">
        <f t="shared" si="26"/>
        <v>187</v>
      </c>
      <c r="V188" s="24" t="str">
        <f t="shared" si="27"/>
        <v>LEFTSIDE</v>
      </c>
    </row>
    <row r="189" spans="1:22" x14ac:dyDescent="0.25">
      <c r="A189" s="1" t="str">
        <f t="shared" si="29"/>
        <v>Pin</v>
      </c>
      <c r="B189" s="47" t="s">
        <v>258</v>
      </c>
      <c r="C189" s="47" t="s">
        <v>506</v>
      </c>
      <c r="D189" s="45"/>
      <c r="E189" s="1" t="str">
        <f t="shared" si="23"/>
        <v>-1100mil</v>
      </c>
      <c r="F189" s="1" t="str">
        <f t="shared" si="24"/>
        <v>-7800mil</v>
      </c>
      <c r="G189" s="1" t="str">
        <f t="shared" si="22"/>
        <v>180 Degrees</v>
      </c>
      <c r="H189" s="45" t="str">
        <f t="shared" si="28"/>
        <v>PASSIVE</v>
      </c>
      <c r="I189" s="1" t="str">
        <f t="shared" si="25"/>
        <v>100mil</v>
      </c>
      <c r="J189"/>
      <c r="U189" s="24">
        <f t="shared" si="26"/>
        <v>188</v>
      </c>
      <c r="V189" s="24" t="str">
        <f t="shared" si="27"/>
        <v>LEFTSIDE</v>
      </c>
    </row>
    <row r="190" spans="1:22" x14ac:dyDescent="0.25">
      <c r="A190" s="1" t="str">
        <f t="shared" si="29"/>
        <v>Pin</v>
      </c>
      <c r="B190" s="47" t="s">
        <v>259</v>
      </c>
      <c r="C190" s="47" t="s">
        <v>506</v>
      </c>
      <c r="D190" s="45"/>
      <c r="E190" s="1" t="str">
        <f t="shared" si="23"/>
        <v>-1100mil</v>
      </c>
      <c r="F190" s="1" t="str">
        <f t="shared" si="24"/>
        <v>-7900mil</v>
      </c>
      <c r="G190" s="1" t="str">
        <f t="shared" si="22"/>
        <v>180 Degrees</v>
      </c>
      <c r="H190" s="45" t="str">
        <f t="shared" si="28"/>
        <v>PASSIVE</v>
      </c>
      <c r="I190" s="1" t="str">
        <f t="shared" si="25"/>
        <v>100mil</v>
      </c>
      <c r="J190"/>
      <c r="U190" s="24">
        <f t="shared" si="26"/>
        <v>189</v>
      </c>
      <c r="V190" s="24" t="str">
        <f t="shared" si="27"/>
        <v>LEFTSIDE</v>
      </c>
    </row>
    <row r="191" spans="1:22" x14ac:dyDescent="0.25">
      <c r="A191" s="1" t="str">
        <f t="shared" si="29"/>
        <v>Pin</v>
      </c>
      <c r="B191" s="47" t="s">
        <v>260</v>
      </c>
      <c r="C191" s="47" t="s">
        <v>506</v>
      </c>
      <c r="D191" s="45"/>
      <c r="E191" s="1" t="str">
        <f t="shared" si="23"/>
        <v>-1100mil</v>
      </c>
      <c r="F191" s="1" t="str">
        <f t="shared" si="24"/>
        <v>-8000mil</v>
      </c>
      <c r="G191" s="1" t="str">
        <f t="shared" si="22"/>
        <v>180 Degrees</v>
      </c>
      <c r="H191" s="45" t="str">
        <f t="shared" si="28"/>
        <v>PASSIVE</v>
      </c>
      <c r="I191" s="1" t="str">
        <f t="shared" si="25"/>
        <v>100mil</v>
      </c>
      <c r="J191"/>
      <c r="U191" s="24">
        <f t="shared" si="26"/>
        <v>190</v>
      </c>
      <c r="V191" s="24" t="str">
        <f t="shared" si="27"/>
        <v>LEFTSIDE</v>
      </c>
    </row>
    <row r="192" spans="1:22" x14ac:dyDescent="0.25">
      <c r="A192" s="1" t="str">
        <f t="shared" si="29"/>
        <v>Pin</v>
      </c>
      <c r="B192" s="47" t="s">
        <v>261</v>
      </c>
      <c r="C192" s="47" t="s">
        <v>506</v>
      </c>
      <c r="D192" s="45"/>
      <c r="E192" s="1" t="str">
        <f t="shared" si="23"/>
        <v>-1100mil</v>
      </c>
      <c r="F192" s="1" t="str">
        <f t="shared" si="24"/>
        <v>-8100mil</v>
      </c>
      <c r="G192" s="1" t="str">
        <f t="shared" si="22"/>
        <v>180 Degrees</v>
      </c>
      <c r="H192" s="45" t="str">
        <f t="shared" si="28"/>
        <v>PASSIVE</v>
      </c>
      <c r="I192" s="1" t="str">
        <f t="shared" si="25"/>
        <v>100mil</v>
      </c>
      <c r="J192"/>
      <c r="U192" s="24">
        <f t="shared" si="26"/>
        <v>191</v>
      </c>
      <c r="V192" s="24" t="str">
        <f t="shared" si="27"/>
        <v>LEFTSIDE</v>
      </c>
    </row>
    <row r="193" spans="1:22" x14ac:dyDescent="0.25">
      <c r="A193" s="1" t="str">
        <f t="shared" si="29"/>
        <v>Pin</v>
      </c>
      <c r="B193" s="47" t="s">
        <v>262</v>
      </c>
      <c r="C193" s="47" t="s">
        <v>506</v>
      </c>
      <c r="D193" s="45"/>
      <c r="E193" s="1" t="str">
        <f t="shared" si="23"/>
        <v>-1100mil</v>
      </c>
      <c r="F193" s="1" t="str">
        <f t="shared" si="24"/>
        <v>-8200mil</v>
      </c>
      <c r="G193" s="1" t="str">
        <f t="shared" si="22"/>
        <v>180 Degrees</v>
      </c>
      <c r="H193" s="45" t="str">
        <f t="shared" si="28"/>
        <v>PASSIVE</v>
      </c>
      <c r="I193" s="1" t="str">
        <f t="shared" si="25"/>
        <v>100mil</v>
      </c>
      <c r="J193"/>
      <c r="U193" s="24">
        <f t="shared" si="26"/>
        <v>192</v>
      </c>
      <c r="V193" s="24" t="str">
        <f t="shared" si="27"/>
        <v>LEFTSIDE</v>
      </c>
    </row>
    <row r="194" spans="1:22" x14ac:dyDescent="0.25">
      <c r="A194" s="1" t="str">
        <f t="shared" si="29"/>
        <v>Pin</v>
      </c>
      <c r="B194" s="47" t="s">
        <v>263</v>
      </c>
      <c r="C194" s="47" t="s">
        <v>506</v>
      </c>
      <c r="D194" s="45"/>
      <c r="E194" s="1" t="str">
        <f t="shared" si="23"/>
        <v>-1100mil</v>
      </c>
      <c r="F194" s="1" t="str">
        <f t="shared" si="24"/>
        <v>-8300mil</v>
      </c>
      <c r="G194" s="1" t="str">
        <f t="shared" ref="G194:G257" si="30">IF(V194="","",IF(V194="LEFTSIDE",PINLEFT,IF(V194="BOTTOMSIDE",PINDOWN,IF(V194="RIGHTSIDE",PINRIGHT,PINUP))))</f>
        <v>180 Degrees</v>
      </c>
      <c r="H194" s="45" t="str">
        <f t="shared" si="28"/>
        <v>PASSIVE</v>
      </c>
      <c r="I194" s="1" t="str">
        <f t="shared" si="25"/>
        <v>100mil</v>
      </c>
      <c r="J194"/>
      <c r="U194" s="24">
        <f t="shared" si="26"/>
        <v>193</v>
      </c>
      <c r="V194" s="24" t="str">
        <f t="shared" si="27"/>
        <v>LEFTSIDE</v>
      </c>
    </row>
    <row r="195" spans="1:22" x14ac:dyDescent="0.25">
      <c r="A195" s="1" t="str">
        <f t="shared" si="29"/>
        <v>Pin</v>
      </c>
      <c r="B195" s="47" t="s">
        <v>264</v>
      </c>
      <c r="C195" s="47" t="s">
        <v>506</v>
      </c>
      <c r="D195" s="45"/>
      <c r="E195" s="1" t="str">
        <f t="shared" ref="E195:E258" si="31">IF($U195="","",IF(PINORIENTATIONS=ONESIDED,PINLENGTH,IF($G195=PINLEFT,-BOXWIDTH/2,IF($G195=PINRIGHT,BOXWIDTH/2,IF($G195=PINDOWN,IF($G194=PINDOWN,MID($E194,1,LEN($E194)-3)+VERTSPACING,(INT(PINSPERSIDE/2)*-VERTSPACING)),IF($G194=PINUP,MID($E194,1,LEN($E194)-3)-VERTSPACING,(INT(PINSPERSIDE/2)*VERTSPACING)-IF(MOD(PINSPERSIDE,2),0,VERTSPACING))))))&amp;IF(UNITS=IMPERIALUNITS,"mil",IF(UNITS=METRICUNITS,"mm","")))</f>
        <v>-1100mil</v>
      </c>
      <c r="F195" s="1" t="str">
        <f t="shared" ref="F195:F258" si="32">IF($U195="","",IF(PINORIENTATIONS=ONESIDED,(INT(PINSPERSIDE/2)*VERTSPACING)-MOD($U195-1,PINSPERSIDE)*VERTSPACING,IF($G195=PINLEFT,IF($G194=PINLEFT,MID($F194,1,LEN($F194)-3)-VERTSPACING,(INT(PINSPERSIDE/2)*VERTSPACING)),IF($G195=PINRIGHT,IF($G194=PINRIGHT,MID($F194,1,LEN($F194)-3)+VERTSPACING,(INT(PINSPERSIDE/2)*-VERTSPACING)+IF(MOD(PINSPERSIDE,2),0,VERTSPACING)),IF($G195=PINDOWN,IF(MOD(PINSPERSIDE,2),-BOXWIDTH/2,-BOXWIDTH/2+VERTSPACING),BOXWIDTH/2))))&amp;IF(UNITS=IMPERIALUNITS,"mil",IF(UNITS=METRICUNITS,"mm","")))</f>
        <v>-8400mil</v>
      </c>
      <c r="G195" s="1" t="str">
        <f t="shared" si="30"/>
        <v>180 Degrees</v>
      </c>
      <c r="H195" s="45" t="str">
        <f t="shared" si="28"/>
        <v>PASSIVE</v>
      </c>
      <c r="I195" s="1" t="str">
        <f t="shared" ref="I195:I258" si="33">IF($U195&lt;&gt;"",PINLENGTH&amp;IF(UNITS=IMPERIALUNITS,"mil",IF(UNITS=METRICUNITS,"mm","")),"")</f>
        <v>100mil</v>
      </c>
      <c r="J195"/>
      <c r="U195" s="24">
        <f t="shared" ref="U195:U258" si="34">IF(U194&lt;$L$6,U194+1,"")</f>
        <v>194</v>
      </c>
      <c r="V195" s="24" t="str">
        <f t="shared" ref="V195:V258" si="35">IF($U195="","",IF(PINORIENTATIONS=ONESIDED,"LEFTSIDE",IF(PINORIENTATIONS=TWOSIDED,IF($U195&lt;=PINSPERSIDE,"LEFTSIDE","RIGHTSIDE"),IF($U195&lt;=PINSPERSIDE,"LEFTSIDE",IF($U195&lt;=PINSPERSIDE*2,"BOTTOMSIDE",IF($U195&lt;=PINSPERSIDE*3,"RIGHTSIDE","TOPSIDE"))))))</f>
        <v>LEFTSIDE</v>
      </c>
    </row>
    <row r="196" spans="1:22" x14ac:dyDescent="0.25">
      <c r="A196" s="1" t="str">
        <f t="shared" si="29"/>
        <v>Pin</v>
      </c>
      <c r="B196" s="47" t="s">
        <v>265</v>
      </c>
      <c r="C196" s="47" t="s">
        <v>506</v>
      </c>
      <c r="D196" s="45"/>
      <c r="E196" s="1" t="str">
        <f t="shared" si="31"/>
        <v>-1100mil</v>
      </c>
      <c r="F196" s="1" t="str">
        <f t="shared" si="32"/>
        <v>-8500mil</v>
      </c>
      <c r="G196" s="1" t="str">
        <f t="shared" si="30"/>
        <v>180 Degrees</v>
      </c>
      <c r="H196" s="45" t="str">
        <f t="shared" si="28"/>
        <v>PASSIVE</v>
      </c>
      <c r="I196" s="1" t="str">
        <f t="shared" si="33"/>
        <v>100mil</v>
      </c>
      <c r="J196"/>
      <c r="U196" s="24">
        <f t="shared" si="34"/>
        <v>195</v>
      </c>
      <c r="V196" s="24" t="str">
        <f t="shared" si="35"/>
        <v>LEFTSIDE</v>
      </c>
    </row>
    <row r="197" spans="1:22" x14ac:dyDescent="0.25">
      <c r="A197" s="1" t="str">
        <f t="shared" si="29"/>
        <v>Pin</v>
      </c>
      <c r="B197" s="47" t="s">
        <v>266</v>
      </c>
      <c r="C197" s="47" t="s">
        <v>506</v>
      </c>
      <c r="D197" s="45"/>
      <c r="E197" s="1" t="str">
        <f t="shared" si="31"/>
        <v>-1100mil</v>
      </c>
      <c r="F197" s="1" t="str">
        <f t="shared" si="32"/>
        <v>-8600mil</v>
      </c>
      <c r="G197" s="1" t="str">
        <f t="shared" si="30"/>
        <v>180 Degrees</v>
      </c>
      <c r="H197" s="45" t="str">
        <f t="shared" si="28"/>
        <v>PASSIVE</v>
      </c>
      <c r="I197" s="1" t="str">
        <f t="shared" si="33"/>
        <v>100mil</v>
      </c>
      <c r="J197"/>
      <c r="U197" s="24">
        <f t="shared" si="34"/>
        <v>196</v>
      </c>
      <c r="V197" s="24" t="str">
        <f t="shared" si="35"/>
        <v>LEFTSIDE</v>
      </c>
    </row>
    <row r="198" spans="1:22" x14ac:dyDescent="0.25">
      <c r="A198" s="1" t="str">
        <f t="shared" si="29"/>
        <v>Pin</v>
      </c>
      <c r="B198" s="47" t="s">
        <v>267</v>
      </c>
      <c r="C198" s="47" t="s">
        <v>506</v>
      </c>
      <c r="D198" s="45"/>
      <c r="E198" s="1" t="str">
        <f t="shared" si="31"/>
        <v>-1100mil</v>
      </c>
      <c r="F198" s="1" t="str">
        <f t="shared" si="32"/>
        <v>-8700mil</v>
      </c>
      <c r="G198" s="1" t="str">
        <f t="shared" si="30"/>
        <v>180 Degrees</v>
      </c>
      <c r="H198" s="45" t="str">
        <f t="shared" si="28"/>
        <v>PASSIVE</v>
      </c>
      <c r="I198" s="1" t="str">
        <f t="shared" si="33"/>
        <v>100mil</v>
      </c>
      <c r="J198"/>
      <c r="U198" s="24">
        <f t="shared" si="34"/>
        <v>197</v>
      </c>
      <c r="V198" s="24" t="str">
        <f t="shared" si="35"/>
        <v>LEFTSIDE</v>
      </c>
    </row>
    <row r="199" spans="1:22" x14ac:dyDescent="0.25">
      <c r="A199" s="1" t="str">
        <f t="shared" si="29"/>
        <v>Pin</v>
      </c>
      <c r="B199" s="47" t="s">
        <v>268</v>
      </c>
      <c r="C199" s="47" t="s">
        <v>506</v>
      </c>
      <c r="D199" s="45"/>
      <c r="E199" s="1" t="str">
        <f t="shared" si="31"/>
        <v>-1100mil</v>
      </c>
      <c r="F199" s="1" t="str">
        <f t="shared" si="32"/>
        <v>-8800mil</v>
      </c>
      <c r="G199" s="1" t="str">
        <f t="shared" si="30"/>
        <v>180 Degrees</v>
      </c>
      <c r="H199" s="45" t="str">
        <f t="shared" si="28"/>
        <v>PASSIVE</v>
      </c>
      <c r="I199" s="1" t="str">
        <f t="shared" si="33"/>
        <v>100mil</v>
      </c>
      <c r="J199"/>
      <c r="U199" s="24">
        <f t="shared" si="34"/>
        <v>198</v>
      </c>
      <c r="V199" s="24" t="str">
        <f t="shared" si="35"/>
        <v>LEFTSIDE</v>
      </c>
    </row>
    <row r="200" spans="1:22" x14ac:dyDescent="0.25">
      <c r="A200" s="1" t="str">
        <f t="shared" si="29"/>
        <v>Pin</v>
      </c>
      <c r="B200" s="47" t="s">
        <v>269</v>
      </c>
      <c r="C200" s="47" t="s">
        <v>506</v>
      </c>
      <c r="D200" s="45"/>
      <c r="E200" s="1" t="str">
        <f t="shared" si="31"/>
        <v>-1100mil</v>
      </c>
      <c r="F200" s="1" t="str">
        <f t="shared" si="32"/>
        <v>-8900mil</v>
      </c>
      <c r="G200" s="1" t="str">
        <f t="shared" si="30"/>
        <v>180 Degrees</v>
      </c>
      <c r="H200" s="45" t="str">
        <f t="shared" si="28"/>
        <v>PASSIVE</v>
      </c>
      <c r="I200" s="1" t="str">
        <f t="shared" si="33"/>
        <v>100mil</v>
      </c>
      <c r="J200"/>
      <c r="U200" s="24">
        <f t="shared" si="34"/>
        <v>199</v>
      </c>
      <c r="V200" s="24" t="str">
        <f t="shared" si="35"/>
        <v>LEFTSIDE</v>
      </c>
    </row>
    <row r="201" spans="1:22" x14ac:dyDescent="0.25">
      <c r="A201" s="1" t="str">
        <f t="shared" si="29"/>
        <v>Pin</v>
      </c>
      <c r="B201" s="47" t="s">
        <v>270</v>
      </c>
      <c r="C201" s="47" t="s">
        <v>506</v>
      </c>
      <c r="D201" s="45"/>
      <c r="E201" s="1" t="str">
        <f t="shared" si="31"/>
        <v>-1100mil</v>
      </c>
      <c r="F201" s="1" t="str">
        <f t="shared" si="32"/>
        <v>-9000mil</v>
      </c>
      <c r="G201" s="1" t="str">
        <f t="shared" si="30"/>
        <v>180 Degrees</v>
      </c>
      <c r="H201" s="45" t="str">
        <f t="shared" si="28"/>
        <v>PASSIVE</v>
      </c>
      <c r="I201" s="1" t="str">
        <f t="shared" si="33"/>
        <v>100mil</v>
      </c>
      <c r="J201"/>
      <c r="U201" s="24">
        <f t="shared" si="34"/>
        <v>200</v>
      </c>
      <c r="V201" s="24" t="str">
        <f t="shared" si="35"/>
        <v>LEFTSIDE</v>
      </c>
    </row>
    <row r="202" spans="1:22" x14ac:dyDescent="0.25">
      <c r="A202" s="1" t="str">
        <f t="shared" si="29"/>
        <v>Pin</v>
      </c>
      <c r="B202" s="47" t="s">
        <v>271</v>
      </c>
      <c r="C202" s="47" t="s">
        <v>506</v>
      </c>
      <c r="D202" s="45"/>
      <c r="E202" s="1" t="str">
        <f t="shared" si="31"/>
        <v>-1100mil</v>
      </c>
      <c r="F202" s="1" t="str">
        <f t="shared" si="32"/>
        <v>-9100mil</v>
      </c>
      <c r="G202" s="1" t="str">
        <f t="shared" si="30"/>
        <v>180 Degrees</v>
      </c>
      <c r="H202" s="45" t="str">
        <f t="shared" si="28"/>
        <v>PASSIVE</v>
      </c>
      <c r="I202" s="1" t="str">
        <f t="shared" si="33"/>
        <v>100mil</v>
      </c>
      <c r="J202"/>
      <c r="U202" s="24">
        <f t="shared" si="34"/>
        <v>201</v>
      </c>
      <c r="V202" s="24" t="str">
        <f t="shared" si="35"/>
        <v>LEFTSIDE</v>
      </c>
    </row>
    <row r="203" spans="1:22" x14ac:dyDescent="0.25">
      <c r="A203" s="1" t="str">
        <f t="shared" si="29"/>
        <v>Pin</v>
      </c>
      <c r="B203" s="47" t="s">
        <v>272</v>
      </c>
      <c r="C203" s="47" t="s">
        <v>506</v>
      </c>
      <c r="D203" s="45"/>
      <c r="E203" s="1" t="str">
        <f t="shared" si="31"/>
        <v>-1100mil</v>
      </c>
      <c r="F203" s="1" t="str">
        <f t="shared" si="32"/>
        <v>-9200mil</v>
      </c>
      <c r="G203" s="1" t="str">
        <f t="shared" si="30"/>
        <v>180 Degrees</v>
      </c>
      <c r="H203" s="45" t="str">
        <f t="shared" si="28"/>
        <v>PASSIVE</v>
      </c>
      <c r="I203" s="1" t="str">
        <f t="shared" si="33"/>
        <v>100mil</v>
      </c>
      <c r="J203"/>
      <c r="U203" s="24">
        <f t="shared" si="34"/>
        <v>202</v>
      </c>
      <c r="V203" s="24" t="str">
        <f t="shared" si="35"/>
        <v>LEFTSIDE</v>
      </c>
    </row>
    <row r="204" spans="1:22" x14ac:dyDescent="0.25">
      <c r="A204" s="1" t="str">
        <f t="shared" si="29"/>
        <v>Pin</v>
      </c>
      <c r="B204" s="47" t="s">
        <v>273</v>
      </c>
      <c r="C204" s="47" t="s">
        <v>506</v>
      </c>
      <c r="D204" s="45"/>
      <c r="E204" s="1" t="str">
        <f t="shared" si="31"/>
        <v>-1100mil</v>
      </c>
      <c r="F204" s="1" t="str">
        <f t="shared" si="32"/>
        <v>-9300mil</v>
      </c>
      <c r="G204" s="1" t="str">
        <f t="shared" si="30"/>
        <v>180 Degrees</v>
      </c>
      <c r="H204" s="45" t="str">
        <f t="shared" si="28"/>
        <v>PASSIVE</v>
      </c>
      <c r="I204" s="1" t="str">
        <f t="shared" si="33"/>
        <v>100mil</v>
      </c>
      <c r="J204"/>
      <c r="U204" s="24">
        <f t="shared" si="34"/>
        <v>203</v>
      </c>
      <c r="V204" s="24" t="str">
        <f t="shared" si="35"/>
        <v>LEFTSIDE</v>
      </c>
    </row>
    <row r="205" spans="1:22" x14ac:dyDescent="0.25">
      <c r="A205" s="1" t="str">
        <f t="shared" si="29"/>
        <v>Pin</v>
      </c>
      <c r="B205" s="47" t="s">
        <v>274</v>
      </c>
      <c r="C205" s="47" t="s">
        <v>506</v>
      </c>
      <c r="D205" s="45"/>
      <c r="E205" s="1" t="str">
        <f t="shared" si="31"/>
        <v>-1100mil</v>
      </c>
      <c r="F205" s="1" t="str">
        <f t="shared" si="32"/>
        <v>-9400mil</v>
      </c>
      <c r="G205" s="1" t="str">
        <f t="shared" si="30"/>
        <v>180 Degrees</v>
      </c>
      <c r="H205" s="45" t="str">
        <f t="shared" si="28"/>
        <v>PASSIVE</v>
      </c>
      <c r="I205" s="1" t="str">
        <f t="shared" si="33"/>
        <v>100mil</v>
      </c>
      <c r="J205"/>
      <c r="U205" s="24">
        <f t="shared" si="34"/>
        <v>204</v>
      </c>
      <c r="V205" s="24" t="str">
        <f t="shared" si="35"/>
        <v>LEFTSIDE</v>
      </c>
    </row>
    <row r="206" spans="1:22" x14ac:dyDescent="0.25">
      <c r="A206" s="1" t="str">
        <f t="shared" si="29"/>
        <v>Pin</v>
      </c>
      <c r="B206" s="47" t="s">
        <v>275</v>
      </c>
      <c r="C206" s="47" t="s">
        <v>506</v>
      </c>
      <c r="D206" s="45"/>
      <c r="E206" s="1" t="str">
        <f t="shared" si="31"/>
        <v>-1100mil</v>
      </c>
      <c r="F206" s="1" t="str">
        <f t="shared" si="32"/>
        <v>-9500mil</v>
      </c>
      <c r="G206" s="1" t="str">
        <f t="shared" si="30"/>
        <v>180 Degrees</v>
      </c>
      <c r="H206" s="45" t="str">
        <f t="shared" si="28"/>
        <v>PASSIVE</v>
      </c>
      <c r="I206" s="1" t="str">
        <f t="shared" si="33"/>
        <v>100mil</v>
      </c>
      <c r="J206"/>
      <c r="U206" s="24">
        <f t="shared" si="34"/>
        <v>205</v>
      </c>
      <c r="V206" s="24" t="str">
        <f t="shared" si="35"/>
        <v>LEFTSIDE</v>
      </c>
    </row>
    <row r="207" spans="1:22" x14ac:dyDescent="0.25">
      <c r="A207" s="1" t="str">
        <f t="shared" si="29"/>
        <v>Pin</v>
      </c>
      <c r="B207" s="47" t="s">
        <v>276</v>
      </c>
      <c r="C207" s="47" t="s">
        <v>506</v>
      </c>
      <c r="D207" s="45"/>
      <c r="E207" s="1" t="str">
        <f t="shared" si="31"/>
        <v>-1100mil</v>
      </c>
      <c r="F207" s="1" t="str">
        <f t="shared" si="32"/>
        <v>-9600mil</v>
      </c>
      <c r="G207" s="1" t="str">
        <f t="shared" si="30"/>
        <v>180 Degrees</v>
      </c>
      <c r="H207" s="45" t="str">
        <f t="shared" si="28"/>
        <v>PASSIVE</v>
      </c>
      <c r="I207" s="1" t="str">
        <f t="shared" si="33"/>
        <v>100mil</v>
      </c>
      <c r="J207"/>
      <c r="U207" s="24">
        <f t="shared" si="34"/>
        <v>206</v>
      </c>
      <c r="V207" s="24" t="str">
        <f t="shared" si="35"/>
        <v>LEFTSIDE</v>
      </c>
    </row>
    <row r="208" spans="1:22" x14ac:dyDescent="0.25">
      <c r="A208" s="1" t="str">
        <f t="shared" si="29"/>
        <v>Pin</v>
      </c>
      <c r="B208" s="47" t="s">
        <v>277</v>
      </c>
      <c r="C208" s="47" t="s">
        <v>506</v>
      </c>
      <c r="D208" s="45"/>
      <c r="E208" s="1" t="str">
        <f t="shared" si="31"/>
        <v>-1100mil</v>
      </c>
      <c r="F208" s="1" t="str">
        <f t="shared" si="32"/>
        <v>-9700mil</v>
      </c>
      <c r="G208" s="1" t="str">
        <f t="shared" si="30"/>
        <v>180 Degrees</v>
      </c>
      <c r="H208" s="45" t="str">
        <f t="shared" si="28"/>
        <v>PASSIVE</v>
      </c>
      <c r="I208" s="1" t="str">
        <f t="shared" si="33"/>
        <v>100mil</v>
      </c>
      <c r="J208"/>
      <c r="U208" s="24">
        <f t="shared" si="34"/>
        <v>207</v>
      </c>
      <c r="V208" s="24" t="str">
        <f t="shared" si="35"/>
        <v>LEFTSIDE</v>
      </c>
    </row>
    <row r="209" spans="1:22" x14ac:dyDescent="0.25">
      <c r="A209" s="1" t="str">
        <f t="shared" si="29"/>
        <v>Pin</v>
      </c>
      <c r="B209" s="47" t="s">
        <v>278</v>
      </c>
      <c r="C209" s="47" t="s">
        <v>506</v>
      </c>
      <c r="D209" s="45"/>
      <c r="E209" s="1" t="str">
        <f t="shared" si="31"/>
        <v>-1100mil</v>
      </c>
      <c r="F209" s="1" t="str">
        <f t="shared" si="32"/>
        <v>-9800mil</v>
      </c>
      <c r="G209" s="1" t="str">
        <f t="shared" si="30"/>
        <v>180 Degrees</v>
      </c>
      <c r="H209" s="45" t="str">
        <f t="shared" si="28"/>
        <v>PASSIVE</v>
      </c>
      <c r="I209" s="1" t="str">
        <f t="shared" si="33"/>
        <v>100mil</v>
      </c>
      <c r="J209"/>
      <c r="U209" s="24">
        <f t="shared" si="34"/>
        <v>208</v>
      </c>
      <c r="V209" s="24" t="str">
        <f t="shared" si="35"/>
        <v>LEFTSIDE</v>
      </c>
    </row>
    <row r="210" spans="1:22" x14ac:dyDescent="0.25">
      <c r="A210" s="1" t="str">
        <f t="shared" si="29"/>
        <v>Pin</v>
      </c>
      <c r="B210" s="47" t="s">
        <v>279</v>
      </c>
      <c r="C210" s="47" t="s">
        <v>506</v>
      </c>
      <c r="D210" s="45"/>
      <c r="E210" s="1" t="str">
        <f t="shared" si="31"/>
        <v>-1100mil</v>
      </c>
      <c r="F210" s="1" t="str">
        <f t="shared" si="32"/>
        <v>-9900mil</v>
      </c>
      <c r="G210" s="1" t="str">
        <f t="shared" si="30"/>
        <v>180 Degrees</v>
      </c>
      <c r="H210" s="45" t="str">
        <f t="shared" si="28"/>
        <v>PASSIVE</v>
      </c>
      <c r="I210" s="1" t="str">
        <f t="shared" si="33"/>
        <v>100mil</v>
      </c>
      <c r="J210"/>
      <c r="U210" s="24">
        <f t="shared" si="34"/>
        <v>209</v>
      </c>
      <c r="V210" s="24" t="str">
        <f t="shared" si="35"/>
        <v>LEFTSIDE</v>
      </c>
    </row>
    <row r="211" spans="1:22" x14ac:dyDescent="0.25">
      <c r="A211" s="1" t="str">
        <f t="shared" si="29"/>
        <v>Pin</v>
      </c>
      <c r="B211" s="47" t="s">
        <v>280</v>
      </c>
      <c r="C211" s="47" t="s">
        <v>506</v>
      </c>
      <c r="D211" s="45"/>
      <c r="E211" s="1" t="str">
        <f t="shared" si="31"/>
        <v>-1100mil</v>
      </c>
      <c r="F211" s="1" t="str">
        <f t="shared" si="32"/>
        <v>-10000mil</v>
      </c>
      <c r="G211" s="1" t="str">
        <f t="shared" si="30"/>
        <v>180 Degrees</v>
      </c>
      <c r="H211" s="45" t="str">
        <f t="shared" si="28"/>
        <v>PASSIVE</v>
      </c>
      <c r="I211" s="1" t="str">
        <f t="shared" si="33"/>
        <v>100mil</v>
      </c>
      <c r="J211"/>
      <c r="U211" s="24">
        <f t="shared" si="34"/>
        <v>210</v>
      </c>
      <c r="V211" s="24" t="str">
        <f t="shared" si="35"/>
        <v>LEFTSIDE</v>
      </c>
    </row>
    <row r="212" spans="1:22" x14ac:dyDescent="0.25">
      <c r="A212" s="1" t="str">
        <f t="shared" si="29"/>
        <v>Pin</v>
      </c>
      <c r="B212" s="47" t="s">
        <v>281</v>
      </c>
      <c r="C212" s="47" t="s">
        <v>506</v>
      </c>
      <c r="D212" s="45"/>
      <c r="E212" s="1" t="str">
        <f t="shared" si="31"/>
        <v>-1100mil</v>
      </c>
      <c r="F212" s="1" t="str">
        <f t="shared" si="32"/>
        <v>-10100mil</v>
      </c>
      <c r="G212" s="1" t="str">
        <f t="shared" si="30"/>
        <v>180 Degrees</v>
      </c>
      <c r="H212" s="45" t="str">
        <f t="shared" si="28"/>
        <v>PASSIVE</v>
      </c>
      <c r="I212" s="1" t="str">
        <f t="shared" si="33"/>
        <v>100mil</v>
      </c>
      <c r="J212"/>
      <c r="U212" s="24">
        <f t="shared" si="34"/>
        <v>211</v>
      </c>
      <c r="V212" s="24" t="str">
        <f t="shared" si="35"/>
        <v>LEFTSIDE</v>
      </c>
    </row>
    <row r="213" spans="1:22" x14ac:dyDescent="0.25">
      <c r="A213" s="1" t="str">
        <f t="shared" si="29"/>
        <v>Pin</v>
      </c>
      <c r="B213" s="47" t="s">
        <v>282</v>
      </c>
      <c r="C213" s="47" t="s">
        <v>506</v>
      </c>
      <c r="D213" s="45"/>
      <c r="E213" s="1" t="str">
        <f t="shared" si="31"/>
        <v>-1100mil</v>
      </c>
      <c r="F213" s="1" t="str">
        <f t="shared" si="32"/>
        <v>-10200mil</v>
      </c>
      <c r="G213" s="1" t="str">
        <f t="shared" si="30"/>
        <v>180 Degrees</v>
      </c>
      <c r="H213" s="45" t="str">
        <f t="shared" si="28"/>
        <v>PASSIVE</v>
      </c>
      <c r="I213" s="1" t="str">
        <f t="shared" si="33"/>
        <v>100mil</v>
      </c>
      <c r="J213"/>
      <c r="U213" s="24">
        <f t="shared" si="34"/>
        <v>212</v>
      </c>
      <c r="V213" s="24" t="str">
        <f t="shared" si="35"/>
        <v>LEFTSIDE</v>
      </c>
    </row>
    <row r="214" spans="1:22" x14ac:dyDescent="0.25">
      <c r="A214" s="1" t="str">
        <f t="shared" si="29"/>
        <v>Pin</v>
      </c>
      <c r="B214" s="47" t="s">
        <v>283</v>
      </c>
      <c r="C214" s="47" t="s">
        <v>506</v>
      </c>
      <c r="D214" s="45"/>
      <c r="E214" s="1" t="str">
        <f t="shared" si="31"/>
        <v>-1100mil</v>
      </c>
      <c r="F214" s="1" t="str">
        <f t="shared" si="32"/>
        <v>-10300mil</v>
      </c>
      <c r="G214" s="1" t="str">
        <f t="shared" si="30"/>
        <v>180 Degrees</v>
      </c>
      <c r="H214" s="45" t="str">
        <f t="shared" si="28"/>
        <v>PASSIVE</v>
      </c>
      <c r="I214" s="1" t="str">
        <f t="shared" si="33"/>
        <v>100mil</v>
      </c>
      <c r="J214"/>
      <c r="U214" s="24">
        <f t="shared" si="34"/>
        <v>213</v>
      </c>
      <c r="V214" s="24" t="str">
        <f t="shared" si="35"/>
        <v>LEFTSIDE</v>
      </c>
    </row>
    <row r="215" spans="1:22" x14ac:dyDescent="0.25">
      <c r="A215" s="1" t="str">
        <f t="shared" si="29"/>
        <v>Pin</v>
      </c>
      <c r="B215" s="47" t="s">
        <v>284</v>
      </c>
      <c r="C215" s="47" t="s">
        <v>506</v>
      </c>
      <c r="D215" s="45"/>
      <c r="E215" s="1" t="str">
        <f t="shared" si="31"/>
        <v>-1100mil</v>
      </c>
      <c r="F215" s="1" t="str">
        <f t="shared" si="32"/>
        <v>-10400mil</v>
      </c>
      <c r="G215" s="1" t="str">
        <f t="shared" si="30"/>
        <v>180 Degrees</v>
      </c>
      <c r="H215" s="45" t="str">
        <f t="shared" si="28"/>
        <v>PASSIVE</v>
      </c>
      <c r="I215" s="1" t="str">
        <f t="shared" si="33"/>
        <v>100mil</v>
      </c>
      <c r="J215"/>
      <c r="U215" s="24">
        <f t="shared" si="34"/>
        <v>214</v>
      </c>
      <c r="V215" s="24" t="str">
        <f t="shared" si="35"/>
        <v>LEFTSIDE</v>
      </c>
    </row>
    <row r="216" spans="1:22" x14ac:dyDescent="0.25">
      <c r="A216" s="1" t="str">
        <f t="shared" si="29"/>
        <v>Pin</v>
      </c>
      <c r="B216" s="47" t="s">
        <v>285</v>
      </c>
      <c r="C216" s="47" t="s">
        <v>506</v>
      </c>
      <c r="D216" s="45"/>
      <c r="E216" s="1" t="str">
        <f t="shared" si="31"/>
        <v>-1100mil</v>
      </c>
      <c r="F216" s="1" t="str">
        <f t="shared" si="32"/>
        <v>-10500mil</v>
      </c>
      <c r="G216" s="1" t="str">
        <f t="shared" si="30"/>
        <v>180 Degrees</v>
      </c>
      <c r="H216" s="45" t="str">
        <f t="shared" si="28"/>
        <v>PASSIVE</v>
      </c>
      <c r="I216" s="1" t="str">
        <f t="shared" si="33"/>
        <v>100mil</v>
      </c>
      <c r="J216"/>
      <c r="U216" s="24">
        <f t="shared" si="34"/>
        <v>215</v>
      </c>
      <c r="V216" s="24" t="str">
        <f t="shared" si="35"/>
        <v>LEFTSIDE</v>
      </c>
    </row>
    <row r="217" spans="1:22" x14ac:dyDescent="0.25">
      <c r="A217" s="1" t="str">
        <f t="shared" si="29"/>
        <v>Pin</v>
      </c>
      <c r="B217" s="47" t="s">
        <v>286</v>
      </c>
      <c r="C217" s="47" t="s">
        <v>506</v>
      </c>
      <c r="D217" s="45"/>
      <c r="E217" s="1" t="str">
        <f t="shared" si="31"/>
        <v>-1100mil</v>
      </c>
      <c r="F217" s="1" t="str">
        <f t="shared" si="32"/>
        <v>-10600mil</v>
      </c>
      <c r="G217" s="1" t="str">
        <f t="shared" si="30"/>
        <v>180 Degrees</v>
      </c>
      <c r="H217" s="45" t="str">
        <f t="shared" si="28"/>
        <v>PASSIVE</v>
      </c>
      <c r="I217" s="1" t="str">
        <f t="shared" si="33"/>
        <v>100mil</v>
      </c>
      <c r="J217"/>
      <c r="U217" s="24">
        <f t="shared" si="34"/>
        <v>216</v>
      </c>
      <c r="V217" s="24" t="str">
        <f t="shared" si="35"/>
        <v>LEFTSIDE</v>
      </c>
    </row>
    <row r="218" spans="1:22" x14ac:dyDescent="0.25">
      <c r="A218" s="1" t="str">
        <f t="shared" si="29"/>
        <v>Pin</v>
      </c>
      <c r="B218" s="47" t="s">
        <v>287</v>
      </c>
      <c r="C218" s="47" t="s">
        <v>506</v>
      </c>
      <c r="D218" s="45"/>
      <c r="E218" s="1" t="str">
        <f t="shared" si="31"/>
        <v>-1100mil</v>
      </c>
      <c r="F218" s="1" t="str">
        <f t="shared" si="32"/>
        <v>-10700mil</v>
      </c>
      <c r="G218" s="1" t="str">
        <f t="shared" si="30"/>
        <v>180 Degrees</v>
      </c>
      <c r="H218" s="45" t="str">
        <f t="shared" si="28"/>
        <v>PASSIVE</v>
      </c>
      <c r="I218" s="1" t="str">
        <f t="shared" si="33"/>
        <v>100mil</v>
      </c>
      <c r="J218"/>
      <c r="U218" s="24">
        <f t="shared" si="34"/>
        <v>217</v>
      </c>
      <c r="V218" s="24" t="str">
        <f t="shared" si="35"/>
        <v>LEFTSIDE</v>
      </c>
    </row>
    <row r="219" spans="1:22" x14ac:dyDescent="0.25">
      <c r="A219" s="1" t="str">
        <f t="shared" si="29"/>
        <v>Pin</v>
      </c>
      <c r="B219" s="47" t="s">
        <v>288</v>
      </c>
      <c r="C219" s="47" t="s">
        <v>506</v>
      </c>
      <c r="D219" s="45"/>
      <c r="E219" s="1" t="str">
        <f t="shared" si="31"/>
        <v>-1100mil</v>
      </c>
      <c r="F219" s="1" t="str">
        <f t="shared" si="32"/>
        <v>-10800mil</v>
      </c>
      <c r="G219" s="1" t="str">
        <f t="shared" si="30"/>
        <v>180 Degrees</v>
      </c>
      <c r="H219" s="45" t="str">
        <f t="shared" si="28"/>
        <v>PASSIVE</v>
      </c>
      <c r="I219" s="1" t="str">
        <f t="shared" si="33"/>
        <v>100mil</v>
      </c>
      <c r="J219"/>
      <c r="U219" s="24">
        <f t="shared" si="34"/>
        <v>218</v>
      </c>
      <c r="V219" s="24" t="str">
        <f t="shared" si="35"/>
        <v>LEFTSIDE</v>
      </c>
    </row>
    <row r="220" spans="1:22" x14ac:dyDescent="0.25">
      <c r="A220" s="1" t="str">
        <f t="shared" si="29"/>
        <v>Pin</v>
      </c>
      <c r="B220" s="47" t="s">
        <v>289</v>
      </c>
      <c r="C220" s="47" t="s">
        <v>506</v>
      </c>
      <c r="D220" s="45"/>
      <c r="E220" s="1" t="str">
        <f t="shared" si="31"/>
        <v>1100mil</v>
      </c>
      <c r="F220" s="1" t="str">
        <f t="shared" si="32"/>
        <v>-10800mil</v>
      </c>
      <c r="G220" s="1" t="str">
        <f t="shared" si="30"/>
        <v>0 Degrees</v>
      </c>
      <c r="H220" s="45" t="str">
        <f t="shared" si="28"/>
        <v>PASSIVE</v>
      </c>
      <c r="I220" s="1" t="str">
        <f t="shared" si="33"/>
        <v>100mil</v>
      </c>
      <c r="J220"/>
      <c r="U220" s="24">
        <f t="shared" si="34"/>
        <v>219</v>
      </c>
      <c r="V220" s="24" t="str">
        <f t="shared" si="35"/>
        <v>RIGHTSIDE</v>
      </c>
    </row>
    <row r="221" spans="1:22" x14ac:dyDescent="0.25">
      <c r="A221" s="1" t="str">
        <f t="shared" si="29"/>
        <v>Pin</v>
      </c>
      <c r="B221" s="47" t="s">
        <v>290</v>
      </c>
      <c r="C221" s="47" t="s">
        <v>506</v>
      </c>
      <c r="D221" s="45"/>
      <c r="E221" s="1" t="str">
        <f t="shared" si="31"/>
        <v>1100mil</v>
      </c>
      <c r="F221" s="1" t="str">
        <f t="shared" si="32"/>
        <v>-10700mil</v>
      </c>
      <c r="G221" s="1" t="str">
        <f t="shared" si="30"/>
        <v>0 Degrees</v>
      </c>
      <c r="H221" s="45" t="str">
        <f t="shared" ref="H221:H284" si="36">IF(U221&lt;&gt;"","PASSIVE","")</f>
        <v>PASSIVE</v>
      </c>
      <c r="I221" s="1" t="str">
        <f t="shared" si="33"/>
        <v>100mil</v>
      </c>
      <c r="J221"/>
      <c r="U221" s="24">
        <f t="shared" si="34"/>
        <v>220</v>
      </c>
      <c r="V221" s="24" t="str">
        <f t="shared" si="35"/>
        <v>RIGHTSIDE</v>
      </c>
    </row>
    <row r="222" spans="1:22" x14ac:dyDescent="0.25">
      <c r="A222" s="1" t="str">
        <f t="shared" si="29"/>
        <v>Pin</v>
      </c>
      <c r="B222" s="47" t="s">
        <v>291</v>
      </c>
      <c r="C222" s="47" t="s">
        <v>506</v>
      </c>
      <c r="D222" s="45"/>
      <c r="E222" s="1" t="str">
        <f t="shared" si="31"/>
        <v>1100mil</v>
      </c>
      <c r="F222" s="1" t="str">
        <f t="shared" si="32"/>
        <v>-10600mil</v>
      </c>
      <c r="G222" s="1" t="str">
        <f t="shared" si="30"/>
        <v>0 Degrees</v>
      </c>
      <c r="H222" s="45" t="str">
        <f t="shared" si="36"/>
        <v>PASSIVE</v>
      </c>
      <c r="I222" s="1" t="str">
        <f t="shared" si="33"/>
        <v>100mil</v>
      </c>
      <c r="J222"/>
      <c r="U222" s="24">
        <f t="shared" si="34"/>
        <v>221</v>
      </c>
      <c r="V222" s="24" t="str">
        <f t="shared" si="35"/>
        <v>RIGHTSIDE</v>
      </c>
    </row>
    <row r="223" spans="1:22" x14ac:dyDescent="0.25">
      <c r="A223" s="1" t="str">
        <f t="shared" si="29"/>
        <v>Pin</v>
      </c>
      <c r="B223" s="47" t="s">
        <v>292</v>
      </c>
      <c r="C223" s="47" t="s">
        <v>506</v>
      </c>
      <c r="D223" s="45"/>
      <c r="E223" s="1" t="str">
        <f t="shared" si="31"/>
        <v>1100mil</v>
      </c>
      <c r="F223" s="1" t="str">
        <f t="shared" si="32"/>
        <v>-10500mil</v>
      </c>
      <c r="G223" s="1" t="str">
        <f t="shared" si="30"/>
        <v>0 Degrees</v>
      </c>
      <c r="H223" s="45" t="str">
        <f t="shared" si="36"/>
        <v>PASSIVE</v>
      </c>
      <c r="I223" s="1" t="str">
        <f t="shared" si="33"/>
        <v>100mil</v>
      </c>
      <c r="J223"/>
      <c r="U223" s="24">
        <f t="shared" si="34"/>
        <v>222</v>
      </c>
      <c r="V223" s="24" t="str">
        <f t="shared" si="35"/>
        <v>RIGHTSIDE</v>
      </c>
    </row>
    <row r="224" spans="1:22" x14ac:dyDescent="0.25">
      <c r="A224" s="1" t="str">
        <f t="shared" si="29"/>
        <v>Pin</v>
      </c>
      <c r="B224" s="47" t="s">
        <v>293</v>
      </c>
      <c r="C224" s="47" t="s">
        <v>506</v>
      </c>
      <c r="D224" s="45"/>
      <c r="E224" s="1" t="str">
        <f t="shared" si="31"/>
        <v>1100mil</v>
      </c>
      <c r="F224" s="1" t="str">
        <f t="shared" si="32"/>
        <v>-10400mil</v>
      </c>
      <c r="G224" s="1" t="str">
        <f t="shared" si="30"/>
        <v>0 Degrees</v>
      </c>
      <c r="H224" s="45" t="str">
        <f t="shared" si="36"/>
        <v>PASSIVE</v>
      </c>
      <c r="I224" s="1" t="str">
        <f t="shared" si="33"/>
        <v>100mil</v>
      </c>
      <c r="J224"/>
      <c r="U224" s="24">
        <f t="shared" si="34"/>
        <v>223</v>
      </c>
      <c r="V224" s="24" t="str">
        <f t="shared" si="35"/>
        <v>RIGHTSIDE</v>
      </c>
    </row>
    <row r="225" spans="1:22" x14ac:dyDescent="0.25">
      <c r="A225" s="1" t="str">
        <f t="shared" si="29"/>
        <v>Pin</v>
      </c>
      <c r="B225" s="47" t="s">
        <v>294</v>
      </c>
      <c r="C225" s="47" t="s">
        <v>506</v>
      </c>
      <c r="D225" s="45"/>
      <c r="E225" s="1" t="str">
        <f t="shared" si="31"/>
        <v>1100mil</v>
      </c>
      <c r="F225" s="1" t="str">
        <f t="shared" si="32"/>
        <v>-10300mil</v>
      </c>
      <c r="G225" s="1" t="str">
        <f t="shared" si="30"/>
        <v>0 Degrees</v>
      </c>
      <c r="H225" s="45" t="str">
        <f t="shared" si="36"/>
        <v>PASSIVE</v>
      </c>
      <c r="I225" s="1" t="str">
        <f t="shared" si="33"/>
        <v>100mil</v>
      </c>
      <c r="J225"/>
      <c r="U225" s="24">
        <f t="shared" si="34"/>
        <v>224</v>
      </c>
      <c r="V225" s="24" t="str">
        <f t="shared" si="35"/>
        <v>RIGHTSIDE</v>
      </c>
    </row>
    <row r="226" spans="1:22" x14ac:dyDescent="0.25">
      <c r="A226" s="1" t="str">
        <f t="shared" si="29"/>
        <v>Pin</v>
      </c>
      <c r="B226" s="47" t="s">
        <v>295</v>
      </c>
      <c r="C226" s="47" t="s">
        <v>506</v>
      </c>
      <c r="D226" s="45"/>
      <c r="E226" s="1" t="str">
        <f t="shared" si="31"/>
        <v>1100mil</v>
      </c>
      <c r="F226" s="1" t="str">
        <f t="shared" si="32"/>
        <v>-10200mil</v>
      </c>
      <c r="G226" s="1" t="str">
        <f t="shared" si="30"/>
        <v>0 Degrees</v>
      </c>
      <c r="H226" s="45" t="str">
        <f t="shared" si="36"/>
        <v>PASSIVE</v>
      </c>
      <c r="I226" s="1" t="str">
        <f t="shared" si="33"/>
        <v>100mil</v>
      </c>
      <c r="J226"/>
      <c r="U226" s="24">
        <f t="shared" si="34"/>
        <v>225</v>
      </c>
      <c r="V226" s="24" t="str">
        <f t="shared" si="35"/>
        <v>RIGHTSIDE</v>
      </c>
    </row>
    <row r="227" spans="1:22" x14ac:dyDescent="0.25">
      <c r="A227" s="1" t="str">
        <f t="shared" ref="A227:A290" si="37">IF(U227&lt;&gt;"","Pin","")</f>
        <v>Pin</v>
      </c>
      <c r="B227" s="47" t="s">
        <v>296</v>
      </c>
      <c r="C227" s="47" t="s">
        <v>506</v>
      </c>
      <c r="D227" s="45"/>
      <c r="E227" s="1" t="str">
        <f t="shared" si="31"/>
        <v>1100mil</v>
      </c>
      <c r="F227" s="1" t="str">
        <f t="shared" si="32"/>
        <v>-10100mil</v>
      </c>
      <c r="G227" s="1" t="str">
        <f t="shared" si="30"/>
        <v>0 Degrees</v>
      </c>
      <c r="H227" s="45" t="str">
        <f t="shared" si="36"/>
        <v>PASSIVE</v>
      </c>
      <c r="I227" s="1" t="str">
        <f t="shared" si="33"/>
        <v>100mil</v>
      </c>
      <c r="J227"/>
      <c r="U227" s="24">
        <f t="shared" si="34"/>
        <v>226</v>
      </c>
      <c r="V227" s="24" t="str">
        <f t="shared" si="35"/>
        <v>RIGHTSIDE</v>
      </c>
    </row>
    <row r="228" spans="1:22" x14ac:dyDescent="0.25">
      <c r="A228" s="1" t="str">
        <f t="shared" si="37"/>
        <v>Pin</v>
      </c>
      <c r="B228" s="47" t="s">
        <v>297</v>
      </c>
      <c r="C228" s="47" t="s">
        <v>506</v>
      </c>
      <c r="D228" s="45"/>
      <c r="E228" s="1" t="str">
        <f t="shared" si="31"/>
        <v>1100mil</v>
      </c>
      <c r="F228" s="1" t="str">
        <f t="shared" si="32"/>
        <v>-10000mil</v>
      </c>
      <c r="G228" s="1" t="str">
        <f t="shared" si="30"/>
        <v>0 Degrees</v>
      </c>
      <c r="H228" s="45" t="str">
        <f t="shared" si="36"/>
        <v>PASSIVE</v>
      </c>
      <c r="I228" s="1" t="str">
        <f t="shared" si="33"/>
        <v>100mil</v>
      </c>
      <c r="J228"/>
      <c r="U228" s="24">
        <f t="shared" si="34"/>
        <v>227</v>
      </c>
      <c r="V228" s="24" t="str">
        <f t="shared" si="35"/>
        <v>RIGHTSIDE</v>
      </c>
    </row>
    <row r="229" spans="1:22" x14ac:dyDescent="0.25">
      <c r="A229" s="1" t="str">
        <f t="shared" si="37"/>
        <v>Pin</v>
      </c>
      <c r="B229" s="47" t="s">
        <v>298</v>
      </c>
      <c r="C229" s="47" t="s">
        <v>506</v>
      </c>
      <c r="D229" s="45"/>
      <c r="E229" s="1" t="str">
        <f t="shared" si="31"/>
        <v>1100mil</v>
      </c>
      <c r="F229" s="1" t="str">
        <f t="shared" si="32"/>
        <v>-9900mil</v>
      </c>
      <c r="G229" s="1" t="str">
        <f t="shared" si="30"/>
        <v>0 Degrees</v>
      </c>
      <c r="H229" s="45" t="str">
        <f t="shared" si="36"/>
        <v>PASSIVE</v>
      </c>
      <c r="I229" s="1" t="str">
        <f t="shared" si="33"/>
        <v>100mil</v>
      </c>
      <c r="J229"/>
      <c r="U229" s="24">
        <f t="shared" si="34"/>
        <v>228</v>
      </c>
      <c r="V229" s="24" t="str">
        <f t="shared" si="35"/>
        <v>RIGHTSIDE</v>
      </c>
    </row>
    <row r="230" spans="1:22" x14ac:dyDescent="0.25">
      <c r="A230" s="1" t="str">
        <f t="shared" si="37"/>
        <v>Pin</v>
      </c>
      <c r="B230" s="47" t="s">
        <v>299</v>
      </c>
      <c r="C230" s="47" t="s">
        <v>506</v>
      </c>
      <c r="D230" s="45"/>
      <c r="E230" s="1" t="str">
        <f t="shared" si="31"/>
        <v>1100mil</v>
      </c>
      <c r="F230" s="1" t="str">
        <f t="shared" si="32"/>
        <v>-9800mil</v>
      </c>
      <c r="G230" s="1" t="str">
        <f t="shared" si="30"/>
        <v>0 Degrees</v>
      </c>
      <c r="H230" s="45" t="str">
        <f t="shared" si="36"/>
        <v>PASSIVE</v>
      </c>
      <c r="I230" s="1" t="str">
        <f t="shared" si="33"/>
        <v>100mil</v>
      </c>
      <c r="J230"/>
      <c r="U230" s="24">
        <f t="shared" si="34"/>
        <v>229</v>
      </c>
      <c r="V230" s="24" t="str">
        <f t="shared" si="35"/>
        <v>RIGHTSIDE</v>
      </c>
    </row>
    <row r="231" spans="1:22" x14ac:dyDescent="0.25">
      <c r="A231" s="1" t="str">
        <f t="shared" si="37"/>
        <v>Pin</v>
      </c>
      <c r="B231" s="47" t="s">
        <v>300</v>
      </c>
      <c r="C231" s="47" t="s">
        <v>506</v>
      </c>
      <c r="D231" s="45"/>
      <c r="E231" s="1" t="str">
        <f t="shared" si="31"/>
        <v>1100mil</v>
      </c>
      <c r="F231" s="1" t="str">
        <f t="shared" si="32"/>
        <v>-9700mil</v>
      </c>
      <c r="G231" s="1" t="str">
        <f t="shared" si="30"/>
        <v>0 Degrees</v>
      </c>
      <c r="H231" s="45" t="str">
        <f t="shared" si="36"/>
        <v>PASSIVE</v>
      </c>
      <c r="I231" s="1" t="str">
        <f t="shared" si="33"/>
        <v>100mil</v>
      </c>
      <c r="J231"/>
      <c r="U231" s="24">
        <f t="shared" si="34"/>
        <v>230</v>
      </c>
      <c r="V231" s="24" t="str">
        <f t="shared" si="35"/>
        <v>RIGHTSIDE</v>
      </c>
    </row>
    <row r="232" spans="1:22" x14ac:dyDescent="0.25">
      <c r="A232" s="1" t="str">
        <f t="shared" si="37"/>
        <v>Pin</v>
      </c>
      <c r="B232" s="47" t="s">
        <v>301</v>
      </c>
      <c r="C232" s="47" t="s">
        <v>506</v>
      </c>
      <c r="D232" s="45"/>
      <c r="E232" s="1" t="str">
        <f t="shared" si="31"/>
        <v>1100mil</v>
      </c>
      <c r="F232" s="1" t="str">
        <f t="shared" si="32"/>
        <v>-9600mil</v>
      </c>
      <c r="G232" s="1" t="str">
        <f t="shared" si="30"/>
        <v>0 Degrees</v>
      </c>
      <c r="H232" s="45" t="str">
        <f t="shared" si="36"/>
        <v>PASSIVE</v>
      </c>
      <c r="I232" s="1" t="str">
        <f t="shared" si="33"/>
        <v>100mil</v>
      </c>
      <c r="J232"/>
      <c r="U232" s="24">
        <f t="shared" si="34"/>
        <v>231</v>
      </c>
      <c r="V232" s="24" t="str">
        <f t="shared" si="35"/>
        <v>RIGHTSIDE</v>
      </c>
    </row>
    <row r="233" spans="1:22" x14ac:dyDescent="0.25">
      <c r="A233" s="1" t="str">
        <f t="shared" si="37"/>
        <v>Pin</v>
      </c>
      <c r="B233" s="47" t="s">
        <v>302</v>
      </c>
      <c r="C233" s="47" t="s">
        <v>506</v>
      </c>
      <c r="D233" s="45"/>
      <c r="E233" s="1" t="str">
        <f t="shared" si="31"/>
        <v>1100mil</v>
      </c>
      <c r="F233" s="1" t="str">
        <f t="shared" si="32"/>
        <v>-9500mil</v>
      </c>
      <c r="G233" s="1" t="str">
        <f t="shared" si="30"/>
        <v>0 Degrees</v>
      </c>
      <c r="H233" s="45" t="str">
        <f t="shared" si="36"/>
        <v>PASSIVE</v>
      </c>
      <c r="I233" s="1" t="str">
        <f t="shared" si="33"/>
        <v>100mil</v>
      </c>
      <c r="J233"/>
      <c r="U233" s="24">
        <f t="shared" si="34"/>
        <v>232</v>
      </c>
      <c r="V233" s="24" t="str">
        <f t="shared" si="35"/>
        <v>RIGHTSIDE</v>
      </c>
    </row>
    <row r="234" spans="1:22" x14ac:dyDescent="0.25">
      <c r="A234" s="1" t="str">
        <f t="shared" si="37"/>
        <v>Pin</v>
      </c>
      <c r="B234" s="47" t="s">
        <v>303</v>
      </c>
      <c r="C234" s="47" t="s">
        <v>506</v>
      </c>
      <c r="D234" s="45"/>
      <c r="E234" s="1" t="str">
        <f t="shared" si="31"/>
        <v>1100mil</v>
      </c>
      <c r="F234" s="1" t="str">
        <f t="shared" si="32"/>
        <v>-9400mil</v>
      </c>
      <c r="G234" s="1" t="str">
        <f t="shared" si="30"/>
        <v>0 Degrees</v>
      </c>
      <c r="H234" s="45" t="str">
        <f t="shared" si="36"/>
        <v>PASSIVE</v>
      </c>
      <c r="I234" s="1" t="str">
        <f t="shared" si="33"/>
        <v>100mil</v>
      </c>
      <c r="J234"/>
      <c r="U234" s="24">
        <f t="shared" si="34"/>
        <v>233</v>
      </c>
      <c r="V234" s="24" t="str">
        <f t="shared" si="35"/>
        <v>RIGHTSIDE</v>
      </c>
    </row>
    <row r="235" spans="1:22" x14ac:dyDescent="0.25">
      <c r="A235" s="1" t="str">
        <f t="shared" si="37"/>
        <v>Pin</v>
      </c>
      <c r="B235" s="47" t="s">
        <v>304</v>
      </c>
      <c r="C235" s="47" t="s">
        <v>506</v>
      </c>
      <c r="D235" s="45"/>
      <c r="E235" s="1" t="str">
        <f t="shared" si="31"/>
        <v>1100mil</v>
      </c>
      <c r="F235" s="1" t="str">
        <f t="shared" si="32"/>
        <v>-9300mil</v>
      </c>
      <c r="G235" s="1" t="str">
        <f t="shared" si="30"/>
        <v>0 Degrees</v>
      </c>
      <c r="H235" s="45" t="str">
        <f t="shared" si="36"/>
        <v>PASSIVE</v>
      </c>
      <c r="I235" s="1" t="str">
        <f t="shared" si="33"/>
        <v>100mil</v>
      </c>
      <c r="J235"/>
      <c r="U235" s="24">
        <f t="shared" si="34"/>
        <v>234</v>
      </c>
      <c r="V235" s="24" t="str">
        <f t="shared" si="35"/>
        <v>RIGHTSIDE</v>
      </c>
    </row>
    <row r="236" spans="1:22" x14ac:dyDescent="0.25">
      <c r="A236" s="1" t="str">
        <f t="shared" si="37"/>
        <v>Pin</v>
      </c>
      <c r="B236" s="47" t="s">
        <v>305</v>
      </c>
      <c r="C236" s="47" t="s">
        <v>506</v>
      </c>
      <c r="D236" s="45"/>
      <c r="E236" s="1" t="str">
        <f t="shared" si="31"/>
        <v>1100mil</v>
      </c>
      <c r="F236" s="1" t="str">
        <f t="shared" si="32"/>
        <v>-9200mil</v>
      </c>
      <c r="G236" s="1" t="str">
        <f t="shared" si="30"/>
        <v>0 Degrees</v>
      </c>
      <c r="H236" s="45" t="str">
        <f t="shared" si="36"/>
        <v>PASSIVE</v>
      </c>
      <c r="I236" s="1" t="str">
        <f t="shared" si="33"/>
        <v>100mil</v>
      </c>
      <c r="J236"/>
      <c r="U236" s="24">
        <f t="shared" si="34"/>
        <v>235</v>
      </c>
      <c r="V236" s="24" t="str">
        <f t="shared" si="35"/>
        <v>RIGHTSIDE</v>
      </c>
    </row>
    <row r="237" spans="1:22" x14ac:dyDescent="0.25">
      <c r="A237" s="1" t="str">
        <f t="shared" si="37"/>
        <v>Pin</v>
      </c>
      <c r="B237" s="47" t="s">
        <v>306</v>
      </c>
      <c r="C237" s="47" t="s">
        <v>506</v>
      </c>
      <c r="D237" s="45"/>
      <c r="E237" s="1" t="str">
        <f t="shared" si="31"/>
        <v>1100mil</v>
      </c>
      <c r="F237" s="1" t="str">
        <f t="shared" si="32"/>
        <v>-9100mil</v>
      </c>
      <c r="G237" s="1" t="str">
        <f t="shared" si="30"/>
        <v>0 Degrees</v>
      </c>
      <c r="H237" s="45" t="str">
        <f t="shared" si="36"/>
        <v>PASSIVE</v>
      </c>
      <c r="I237" s="1" t="str">
        <f t="shared" si="33"/>
        <v>100mil</v>
      </c>
      <c r="J237"/>
      <c r="U237" s="24">
        <f t="shared" si="34"/>
        <v>236</v>
      </c>
      <c r="V237" s="24" t="str">
        <f t="shared" si="35"/>
        <v>RIGHTSIDE</v>
      </c>
    </row>
    <row r="238" spans="1:22" x14ac:dyDescent="0.25">
      <c r="A238" s="1" t="str">
        <f t="shared" si="37"/>
        <v>Pin</v>
      </c>
      <c r="B238" s="47" t="s">
        <v>307</v>
      </c>
      <c r="C238" s="47" t="s">
        <v>506</v>
      </c>
      <c r="D238" s="45"/>
      <c r="E238" s="1" t="str">
        <f t="shared" si="31"/>
        <v>1100mil</v>
      </c>
      <c r="F238" s="1" t="str">
        <f t="shared" si="32"/>
        <v>-9000mil</v>
      </c>
      <c r="G238" s="1" t="str">
        <f t="shared" si="30"/>
        <v>0 Degrees</v>
      </c>
      <c r="H238" s="45" t="str">
        <f t="shared" si="36"/>
        <v>PASSIVE</v>
      </c>
      <c r="I238" s="1" t="str">
        <f t="shared" si="33"/>
        <v>100mil</v>
      </c>
      <c r="J238"/>
      <c r="U238" s="24">
        <f t="shared" si="34"/>
        <v>237</v>
      </c>
      <c r="V238" s="24" t="str">
        <f t="shared" si="35"/>
        <v>RIGHTSIDE</v>
      </c>
    </row>
    <row r="239" spans="1:22" x14ac:dyDescent="0.25">
      <c r="A239" s="1" t="str">
        <f t="shared" si="37"/>
        <v>Pin</v>
      </c>
      <c r="B239" s="47" t="s">
        <v>308</v>
      </c>
      <c r="C239" s="47" t="s">
        <v>506</v>
      </c>
      <c r="D239" s="45"/>
      <c r="E239" s="1" t="str">
        <f t="shared" si="31"/>
        <v>1100mil</v>
      </c>
      <c r="F239" s="1" t="str">
        <f t="shared" si="32"/>
        <v>-8900mil</v>
      </c>
      <c r="G239" s="1" t="str">
        <f t="shared" si="30"/>
        <v>0 Degrees</v>
      </c>
      <c r="H239" s="45" t="str">
        <f t="shared" si="36"/>
        <v>PASSIVE</v>
      </c>
      <c r="I239" s="1" t="str">
        <f t="shared" si="33"/>
        <v>100mil</v>
      </c>
      <c r="J239"/>
      <c r="U239" s="24">
        <f t="shared" si="34"/>
        <v>238</v>
      </c>
      <c r="V239" s="24" t="str">
        <f t="shared" si="35"/>
        <v>RIGHTSIDE</v>
      </c>
    </row>
    <row r="240" spans="1:22" x14ac:dyDescent="0.25">
      <c r="A240" s="1" t="str">
        <f t="shared" si="37"/>
        <v>Pin</v>
      </c>
      <c r="B240" s="47" t="s">
        <v>309</v>
      </c>
      <c r="C240" s="47" t="s">
        <v>506</v>
      </c>
      <c r="D240" s="45"/>
      <c r="E240" s="1" t="str">
        <f t="shared" si="31"/>
        <v>1100mil</v>
      </c>
      <c r="F240" s="1" t="str">
        <f t="shared" si="32"/>
        <v>-8800mil</v>
      </c>
      <c r="G240" s="1" t="str">
        <f t="shared" si="30"/>
        <v>0 Degrees</v>
      </c>
      <c r="H240" s="45" t="str">
        <f t="shared" si="36"/>
        <v>PASSIVE</v>
      </c>
      <c r="I240" s="1" t="str">
        <f t="shared" si="33"/>
        <v>100mil</v>
      </c>
      <c r="J240"/>
      <c r="U240" s="24">
        <f t="shared" si="34"/>
        <v>239</v>
      </c>
      <c r="V240" s="24" t="str">
        <f t="shared" si="35"/>
        <v>RIGHTSIDE</v>
      </c>
    </row>
    <row r="241" spans="1:22" x14ac:dyDescent="0.25">
      <c r="A241" s="1" t="str">
        <f t="shared" si="37"/>
        <v>Pin</v>
      </c>
      <c r="B241" s="47" t="s">
        <v>310</v>
      </c>
      <c r="C241" s="47" t="s">
        <v>506</v>
      </c>
      <c r="D241" s="45"/>
      <c r="E241" s="1" t="str">
        <f t="shared" si="31"/>
        <v>1100mil</v>
      </c>
      <c r="F241" s="1" t="str">
        <f t="shared" si="32"/>
        <v>-8700mil</v>
      </c>
      <c r="G241" s="1" t="str">
        <f t="shared" si="30"/>
        <v>0 Degrees</v>
      </c>
      <c r="H241" s="45" t="str">
        <f t="shared" si="36"/>
        <v>PASSIVE</v>
      </c>
      <c r="I241" s="1" t="str">
        <f t="shared" si="33"/>
        <v>100mil</v>
      </c>
      <c r="J241"/>
      <c r="U241" s="24">
        <f t="shared" si="34"/>
        <v>240</v>
      </c>
      <c r="V241" s="24" t="str">
        <f t="shared" si="35"/>
        <v>RIGHTSIDE</v>
      </c>
    </row>
    <row r="242" spans="1:22" x14ac:dyDescent="0.25">
      <c r="A242" s="1" t="str">
        <f t="shared" si="37"/>
        <v>Pin</v>
      </c>
      <c r="B242" s="47" t="s">
        <v>311</v>
      </c>
      <c r="C242" s="47" t="s">
        <v>506</v>
      </c>
      <c r="D242" s="45"/>
      <c r="E242" s="1" t="str">
        <f t="shared" si="31"/>
        <v>1100mil</v>
      </c>
      <c r="F242" s="1" t="str">
        <f t="shared" si="32"/>
        <v>-8600mil</v>
      </c>
      <c r="G242" s="1" t="str">
        <f t="shared" si="30"/>
        <v>0 Degrees</v>
      </c>
      <c r="H242" s="45" t="str">
        <f t="shared" si="36"/>
        <v>PASSIVE</v>
      </c>
      <c r="I242" s="1" t="str">
        <f t="shared" si="33"/>
        <v>100mil</v>
      </c>
      <c r="J242"/>
      <c r="U242" s="24">
        <f t="shared" si="34"/>
        <v>241</v>
      </c>
      <c r="V242" s="24" t="str">
        <f t="shared" si="35"/>
        <v>RIGHTSIDE</v>
      </c>
    </row>
    <row r="243" spans="1:22" x14ac:dyDescent="0.25">
      <c r="A243" s="1" t="str">
        <f t="shared" si="37"/>
        <v>Pin</v>
      </c>
      <c r="B243" s="47" t="s">
        <v>312</v>
      </c>
      <c r="C243" s="47" t="s">
        <v>506</v>
      </c>
      <c r="D243" s="45"/>
      <c r="E243" s="1" t="str">
        <f t="shared" si="31"/>
        <v>1100mil</v>
      </c>
      <c r="F243" s="1" t="str">
        <f t="shared" si="32"/>
        <v>-8500mil</v>
      </c>
      <c r="G243" s="1" t="str">
        <f t="shared" si="30"/>
        <v>0 Degrees</v>
      </c>
      <c r="H243" s="45" t="str">
        <f t="shared" si="36"/>
        <v>PASSIVE</v>
      </c>
      <c r="I243" s="1" t="str">
        <f t="shared" si="33"/>
        <v>100mil</v>
      </c>
      <c r="J243"/>
      <c r="U243" s="24">
        <f t="shared" si="34"/>
        <v>242</v>
      </c>
      <c r="V243" s="24" t="str">
        <f t="shared" si="35"/>
        <v>RIGHTSIDE</v>
      </c>
    </row>
    <row r="244" spans="1:22" x14ac:dyDescent="0.25">
      <c r="A244" s="1" t="str">
        <f t="shared" si="37"/>
        <v>Pin</v>
      </c>
      <c r="B244" s="47" t="s">
        <v>313</v>
      </c>
      <c r="C244" s="47" t="s">
        <v>506</v>
      </c>
      <c r="D244" s="45"/>
      <c r="E244" s="1" t="str">
        <f t="shared" si="31"/>
        <v>1100mil</v>
      </c>
      <c r="F244" s="1" t="str">
        <f t="shared" si="32"/>
        <v>-8400mil</v>
      </c>
      <c r="G244" s="1" t="str">
        <f t="shared" si="30"/>
        <v>0 Degrees</v>
      </c>
      <c r="H244" s="45" t="str">
        <f t="shared" si="36"/>
        <v>PASSIVE</v>
      </c>
      <c r="I244" s="1" t="str">
        <f t="shared" si="33"/>
        <v>100mil</v>
      </c>
      <c r="J244"/>
      <c r="U244" s="24">
        <f t="shared" si="34"/>
        <v>243</v>
      </c>
      <c r="V244" s="24" t="str">
        <f t="shared" si="35"/>
        <v>RIGHTSIDE</v>
      </c>
    </row>
    <row r="245" spans="1:22" x14ac:dyDescent="0.25">
      <c r="A245" s="1" t="str">
        <f t="shared" si="37"/>
        <v>Pin</v>
      </c>
      <c r="B245" s="47" t="s">
        <v>314</v>
      </c>
      <c r="C245" s="47" t="s">
        <v>506</v>
      </c>
      <c r="D245" s="45"/>
      <c r="E245" s="1" t="str">
        <f t="shared" si="31"/>
        <v>1100mil</v>
      </c>
      <c r="F245" s="1" t="str">
        <f t="shared" si="32"/>
        <v>-8300mil</v>
      </c>
      <c r="G245" s="1" t="str">
        <f t="shared" si="30"/>
        <v>0 Degrees</v>
      </c>
      <c r="H245" s="45" t="str">
        <f t="shared" si="36"/>
        <v>PASSIVE</v>
      </c>
      <c r="I245" s="1" t="str">
        <f t="shared" si="33"/>
        <v>100mil</v>
      </c>
      <c r="J245"/>
      <c r="U245" s="24">
        <f t="shared" si="34"/>
        <v>244</v>
      </c>
      <c r="V245" s="24" t="str">
        <f t="shared" si="35"/>
        <v>RIGHTSIDE</v>
      </c>
    </row>
    <row r="246" spans="1:22" x14ac:dyDescent="0.25">
      <c r="A246" s="1" t="str">
        <f t="shared" si="37"/>
        <v>Pin</v>
      </c>
      <c r="B246" s="47" t="s">
        <v>315</v>
      </c>
      <c r="C246" s="47" t="s">
        <v>506</v>
      </c>
      <c r="D246" s="45"/>
      <c r="E246" s="1" t="str">
        <f t="shared" si="31"/>
        <v>1100mil</v>
      </c>
      <c r="F246" s="1" t="str">
        <f t="shared" si="32"/>
        <v>-8200mil</v>
      </c>
      <c r="G246" s="1" t="str">
        <f t="shared" si="30"/>
        <v>0 Degrees</v>
      </c>
      <c r="H246" s="45" t="str">
        <f t="shared" si="36"/>
        <v>PASSIVE</v>
      </c>
      <c r="I246" s="1" t="str">
        <f t="shared" si="33"/>
        <v>100mil</v>
      </c>
      <c r="J246"/>
      <c r="U246" s="24">
        <f t="shared" si="34"/>
        <v>245</v>
      </c>
      <c r="V246" s="24" t="str">
        <f t="shared" si="35"/>
        <v>RIGHTSIDE</v>
      </c>
    </row>
    <row r="247" spans="1:22" x14ac:dyDescent="0.25">
      <c r="A247" s="1" t="str">
        <f t="shared" si="37"/>
        <v>Pin</v>
      </c>
      <c r="B247" s="47" t="s">
        <v>316</v>
      </c>
      <c r="C247" s="47" t="s">
        <v>506</v>
      </c>
      <c r="D247" s="45"/>
      <c r="E247" s="1" t="str">
        <f t="shared" si="31"/>
        <v>1100mil</v>
      </c>
      <c r="F247" s="1" t="str">
        <f t="shared" si="32"/>
        <v>-8100mil</v>
      </c>
      <c r="G247" s="1" t="str">
        <f t="shared" si="30"/>
        <v>0 Degrees</v>
      </c>
      <c r="H247" s="45" t="str">
        <f t="shared" si="36"/>
        <v>PASSIVE</v>
      </c>
      <c r="I247" s="1" t="str">
        <f t="shared" si="33"/>
        <v>100mil</v>
      </c>
      <c r="J247"/>
      <c r="U247" s="24">
        <f t="shared" si="34"/>
        <v>246</v>
      </c>
      <c r="V247" s="24" t="str">
        <f t="shared" si="35"/>
        <v>RIGHTSIDE</v>
      </c>
    </row>
    <row r="248" spans="1:22" x14ac:dyDescent="0.25">
      <c r="A248" s="1" t="str">
        <f t="shared" si="37"/>
        <v>Pin</v>
      </c>
      <c r="B248" s="47" t="s">
        <v>317</v>
      </c>
      <c r="C248" s="47" t="s">
        <v>506</v>
      </c>
      <c r="D248" s="45"/>
      <c r="E248" s="1" t="str">
        <f t="shared" si="31"/>
        <v>1100mil</v>
      </c>
      <c r="F248" s="1" t="str">
        <f t="shared" si="32"/>
        <v>-8000mil</v>
      </c>
      <c r="G248" s="1" t="str">
        <f t="shared" si="30"/>
        <v>0 Degrees</v>
      </c>
      <c r="H248" s="45" t="str">
        <f t="shared" si="36"/>
        <v>PASSIVE</v>
      </c>
      <c r="I248" s="1" t="str">
        <f t="shared" si="33"/>
        <v>100mil</v>
      </c>
      <c r="J248"/>
      <c r="U248" s="24">
        <f t="shared" si="34"/>
        <v>247</v>
      </c>
      <c r="V248" s="24" t="str">
        <f t="shared" si="35"/>
        <v>RIGHTSIDE</v>
      </c>
    </row>
    <row r="249" spans="1:22" x14ac:dyDescent="0.25">
      <c r="A249" s="1" t="str">
        <f t="shared" si="37"/>
        <v>Pin</v>
      </c>
      <c r="B249" s="47" t="s">
        <v>318</v>
      </c>
      <c r="C249" s="47" t="s">
        <v>506</v>
      </c>
      <c r="D249" s="45"/>
      <c r="E249" s="1" t="str">
        <f t="shared" si="31"/>
        <v>1100mil</v>
      </c>
      <c r="F249" s="1" t="str">
        <f t="shared" si="32"/>
        <v>-7900mil</v>
      </c>
      <c r="G249" s="1" t="str">
        <f t="shared" si="30"/>
        <v>0 Degrees</v>
      </c>
      <c r="H249" s="45" t="str">
        <f t="shared" si="36"/>
        <v>PASSIVE</v>
      </c>
      <c r="I249" s="1" t="str">
        <f t="shared" si="33"/>
        <v>100mil</v>
      </c>
      <c r="J249"/>
      <c r="U249" s="24">
        <f t="shared" si="34"/>
        <v>248</v>
      </c>
      <c r="V249" s="24" t="str">
        <f t="shared" si="35"/>
        <v>RIGHTSIDE</v>
      </c>
    </row>
    <row r="250" spans="1:22" x14ac:dyDescent="0.25">
      <c r="A250" s="1" t="str">
        <f t="shared" si="37"/>
        <v>Pin</v>
      </c>
      <c r="B250" s="47" t="s">
        <v>319</v>
      </c>
      <c r="C250" s="47" t="s">
        <v>506</v>
      </c>
      <c r="D250" s="45"/>
      <c r="E250" s="1" t="str">
        <f t="shared" si="31"/>
        <v>1100mil</v>
      </c>
      <c r="F250" s="1" t="str">
        <f t="shared" si="32"/>
        <v>-7800mil</v>
      </c>
      <c r="G250" s="1" t="str">
        <f t="shared" si="30"/>
        <v>0 Degrees</v>
      </c>
      <c r="H250" s="45" t="str">
        <f t="shared" si="36"/>
        <v>PASSIVE</v>
      </c>
      <c r="I250" s="1" t="str">
        <f t="shared" si="33"/>
        <v>100mil</v>
      </c>
      <c r="J250"/>
      <c r="U250" s="24">
        <f t="shared" si="34"/>
        <v>249</v>
      </c>
      <c r="V250" s="24" t="str">
        <f t="shared" si="35"/>
        <v>RIGHTSIDE</v>
      </c>
    </row>
    <row r="251" spans="1:22" x14ac:dyDescent="0.25">
      <c r="A251" s="1" t="str">
        <f t="shared" si="37"/>
        <v>Pin</v>
      </c>
      <c r="B251" s="47" t="s">
        <v>320</v>
      </c>
      <c r="C251" s="47" t="s">
        <v>506</v>
      </c>
      <c r="D251" s="45"/>
      <c r="E251" s="1" t="str">
        <f t="shared" si="31"/>
        <v>1100mil</v>
      </c>
      <c r="F251" s="1" t="str">
        <f t="shared" si="32"/>
        <v>-7700mil</v>
      </c>
      <c r="G251" s="1" t="str">
        <f t="shared" si="30"/>
        <v>0 Degrees</v>
      </c>
      <c r="H251" s="45" t="str">
        <f t="shared" si="36"/>
        <v>PASSIVE</v>
      </c>
      <c r="I251" s="1" t="str">
        <f t="shared" si="33"/>
        <v>100mil</v>
      </c>
      <c r="J251"/>
      <c r="U251" s="24">
        <f t="shared" si="34"/>
        <v>250</v>
      </c>
      <c r="V251" s="24" t="str">
        <f t="shared" si="35"/>
        <v>RIGHTSIDE</v>
      </c>
    </row>
    <row r="252" spans="1:22" x14ac:dyDescent="0.25">
      <c r="A252" s="1" t="str">
        <f t="shared" si="37"/>
        <v>Pin</v>
      </c>
      <c r="B252" s="47" t="s">
        <v>321</v>
      </c>
      <c r="C252" s="47" t="s">
        <v>506</v>
      </c>
      <c r="D252" s="45"/>
      <c r="E252" s="1" t="str">
        <f t="shared" si="31"/>
        <v>1100mil</v>
      </c>
      <c r="F252" s="1" t="str">
        <f t="shared" si="32"/>
        <v>-7600mil</v>
      </c>
      <c r="G252" s="1" t="str">
        <f t="shared" si="30"/>
        <v>0 Degrees</v>
      </c>
      <c r="H252" s="45" t="str">
        <f t="shared" si="36"/>
        <v>PASSIVE</v>
      </c>
      <c r="I252" s="1" t="str">
        <f t="shared" si="33"/>
        <v>100mil</v>
      </c>
      <c r="J252"/>
      <c r="U252" s="24">
        <f t="shared" si="34"/>
        <v>251</v>
      </c>
      <c r="V252" s="24" t="str">
        <f t="shared" si="35"/>
        <v>RIGHTSIDE</v>
      </c>
    </row>
    <row r="253" spans="1:22" x14ac:dyDescent="0.25">
      <c r="A253" s="1" t="str">
        <f t="shared" si="37"/>
        <v>Pin</v>
      </c>
      <c r="B253" s="47" t="s">
        <v>322</v>
      </c>
      <c r="C253" s="47" t="s">
        <v>506</v>
      </c>
      <c r="D253" s="45"/>
      <c r="E253" s="1" t="str">
        <f t="shared" si="31"/>
        <v>1100mil</v>
      </c>
      <c r="F253" s="1" t="str">
        <f t="shared" si="32"/>
        <v>-7500mil</v>
      </c>
      <c r="G253" s="1" t="str">
        <f t="shared" si="30"/>
        <v>0 Degrees</v>
      </c>
      <c r="H253" s="45" t="str">
        <f t="shared" si="36"/>
        <v>PASSIVE</v>
      </c>
      <c r="I253" s="1" t="str">
        <f t="shared" si="33"/>
        <v>100mil</v>
      </c>
      <c r="J253"/>
      <c r="U253" s="24">
        <f t="shared" si="34"/>
        <v>252</v>
      </c>
      <c r="V253" s="24" t="str">
        <f t="shared" si="35"/>
        <v>RIGHTSIDE</v>
      </c>
    </row>
    <row r="254" spans="1:22" x14ac:dyDescent="0.25">
      <c r="A254" s="1" t="str">
        <f t="shared" si="37"/>
        <v>Pin</v>
      </c>
      <c r="B254" s="47" t="s">
        <v>323</v>
      </c>
      <c r="C254" s="47" t="s">
        <v>506</v>
      </c>
      <c r="D254" s="45"/>
      <c r="E254" s="1" t="str">
        <f t="shared" si="31"/>
        <v>1100mil</v>
      </c>
      <c r="F254" s="1" t="str">
        <f t="shared" si="32"/>
        <v>-7400mil</v>
      </c>
      <c r="G254" s="1" t="str">
        <f t="shared" si="30"/>
        <v>0 Degrees</v>
      </c>
      <c r="H254" s="45" t="str">
        <f t="shared" si="36"/>
        <v>PASSIVE</v>
      </c>
      <c r="I254" s="1" t="str">
        <f t="shared" si="33"/>
        <v>100mil</v>
      </c>
      <c r="J254"/>
      <c r="U254" s="24">
        <f t="shared" si="34"/>
        <v>253</v>
      </c>
      <c r="V254" s="24" t="str">
        <f t="shared" si="35"/>
        <v>RIGHTSIDE</v>
      </c>
    </row>
    <row r="255" spans="1:22" x14ac:dyDescent="0.25">
      <c r="A255" s="1" t="str">
        <f t="shared" si="37"/>
        <v>Pin</v>
      </c>
      <c r="B255" s="47" t="s">
        <v>324</v>
      </c>
      <c r="C255" s="47" t="s">
        <v>506</v>
      </c>
      <c r="D255" s="45"/>
      <c r="E255" s="1" t="str">
        <f t="shared" si="31"/>
        <v>1100mil</v>
      </c>
      <c r="F255" s="1" t="str">
        <f t="shared" si="32"/>
        <v>-7300mil</v>
      </c>
      <c r="G255" s="1" t="str">
        <f t="shared" si="30"/>
        <v>0 Degrees</v>
      </c>
      <c r="H255" s="45" t="str">
        <f t="shared" si="36"/>
        <v>PASSIVE</v>
      </c>
      <c r="I255" s="1" t="str">
        <f t="shared" si="33"/>
        <v>100mil</v>
      </c>
      <c r="J255"/>
      <c r="U255" s="24">
        <f t="shared" si="34"/>
        <v>254</v>
      </c>
      <c r="V255" s="24" t="str">
        <f t="shared" si="35"/>
        <v>RIGHTSIDE</v>
      </c>
    </row>
    <row r="256" spans="1:22" x14ac:dyDescent="0.25">
      <c r="A256" s="1" t="str">
        <f t="shared" si="37"/>
        <v>Pin</v>
      </c>
      <c r="B256" s="47" t="s">
        <v>325</v>
      </c>
      <c r="C256" s="47" t="s">
        <v>506</v>
      </c>
      <c r="D256" s="45"/>
      <c r="E256" s="1" t="str">
        <f t="shared" si="31"/>
        <v>1100mil</v>
      </c>
      <c r="F256" s="1" t="str">
        <f t="shared" si="32"/>
        <v>-7200mil</v>
      </c>
      <c r="G256" s="1" t="str">
        <f t="shared" si="30"/>
        <v>0 Degrees</v>
      </c>
      <c r="H256" s="45" t="str">
        <f t="shared" si="36"/>
        <v>PASSIVE</v>
      </c>
      <c r="I256" s="1" t="str">
        <f t="shared" si="33"/>
        <v>100mil</v>
      </c>
      <c r="J256"/>
      <c r="U256" s="24">
        <f t="shared" si="34"/>
        <v>255</v>
      </c>
      <c r="V256" s="24" t="str">
        <f t="shared" si="35"/>
        <v>RIGHTSIDE</v>
      </c>
    </row>
    <row r="257" spans="1:22" x14ac:dyDescent="0.25">
      <c r="A257" s="1" t="str">
        <f t="shared" si="37"/>
        <v>Pin</v>
      </c>
      <c r="B257" s="47" t="s">
        <v>326</v>
      </c>
      <c r="C257" s="47" t="s">
        <v>506</v>
      </c>
      <c r="D257" s="45"/>
      <c r="E257" s="1" t="str">
        <f t="shared" si="31"/>
        <v>1100mil</v>
      </c>
      <c r="F257" s="1" t="str">
        <f t="shared" si="32"/>
        <v>-7100mil</v>
      </c>
      <c r="G257" s="1" t="str">
        <f t="shared" si="30"/>
        <v>0 Degrees</v>
      </c>
      <c r="H257" s="45" t="str">
        <f t="shared" si="36"/>
        <v>PASSIVE</v>
      </c>
      <c r="I257" s="1" t="str">
        <f t="shared" si="33"/>
        <v>100mil</v>
      </c>
      <c r="J257"/>
      <c r="U257" s="24">
        <f t="shared" si="34"/>
        <v>256</v>
      </c>
      <c r="V257" s="24" t="str">
        <f t="shared" si="35"/>
        <v>RIGHTSIDE</v>
      </c>
    </row>
    <row r="258" spans="1:22" x14ac:dyDescent="0.25">
      <c r="A258" s="1" t="str">
        <f t="shared" si="37"/>
        <v>Pin</v>
      </c>
      <c r="B258" s="47" t="s">
        <v>327</v>
      </c>
      <c r="C258" s="47" t="s">
        <v>506</v>
      </c>
      <c r="D258" s="45"/>
      <c r="E258" s="1" t="str">
        <f t="shared" si="31"/>
        <v>1100mil</v>
      </c>
      <c r="F258" s="1" t="str">
        <f t="shared" si="32"/>
        <v>-7000mil</v>
      </c>
      <c r="G258" s="1" t="str">
        <f t="shared" ref="G258:G321" si="38">IF(V258="","",IF(V258="LEFTSIDE",PINLEFT,IF(V258="BOTTOMSIDE",PINDOWN,IF(V258="RIGHTSIDE",PINRIGHT,PINUP))))</f>
        <v>0 Degrees</v>
      </c>
      <c r="H258" s="45" t="str">
        <f t="shared" si="36"/>
        <v>PASSIVE</v>
      </c>
      <c r="I258" s="1" t="str">
        <f t="shared" si="33"/>
        <v>100mil</v>
      </c>
      <c r="J258"/>
      <c r="U258" s="24">
        <f t="shared" si="34"/>
        <v>257</v>
      </c>
      <c r="V258" s="24" t="str">
        <f t="shared" si="35"/>
        <v>RIGHTSIDE</v>
      </c>
    </row>
    <row r="259" spans="1:22" x14ac:dyDescent="0.25">
      <c r="A259" s="1" t="str">
        <f t="shared" si="37"/>
        <v>Pin</v>
      </c>
      <c r="B259" s="47" t="s">
        <v>328</v>
      </c>
      <c r="C259" s="47" t="s">
        <v>506</v>
      </c>
      <c r="D259" s="45"/>
      <c r="E259" s="1" t="str">
        <f t="shared" ref="E259:E322" si="39">IF($U259="","",IF(PINORIENTATIONS=ONESIDED,PINLENGTH,IF($G259=PINLEFT,-BOXWIDTH/2,IF($G259=PINRIGHT,BOXWIDTH/2,IF($G259=PINDOWN,IF($G258=PINDOWN,MID($E258,1,LEN($E258)-3)+VERTSPACING,(INT(PINSPERSIDE/2)*-VERTSPACING)),IF($G258=PINUP,MID($E258,1,LEN($E258)-3)-VERTSPACING,(INT(PINSPERSIDE/2)*VERTSPACING)-IF(MOD(PINSPERSIDE,2),0,VERTSPACING))))))&amp;IF(UNITS=IMPERIALUNITS,"mil",IF(UNITS=METRICUNITS,"mm","")))</f>
        <v>1100mil</v>
      </c>
      <c r="F259" s="1" t="str">
        <f t="shared" ref="F259:F322" si="40">IF($U259="","",IF(PINORIENTATIONS=ONESIDED,(INT(PINSPERSIDE/2)*VERTSPACING)-MOD($U259-1,PINSPERSIDE)*VERTSPACING,IF($G259=PINLEFT,IF($G258=PINLEFT,MID($F258,1,LEN($F258)-3)-VERTSPACING,(INT(PINSPERSIDE/2)*VERTSPACING)),IF($G259=PINRIGHT,IF($G258=PINRIGHT,MID($F258,1,LEN($F258)-3)+VERTSPACING,(INT(PINSPERSIDE/2)*-VERTSPACING)+IF(MOD(PINSPERSIDE,2),0,VERTSPACING)),IF($G259=PINDOWN,IF(MOD(PINSPERSIDE,2),-BOXWIDTH/2,-BOXWIDTH/2+VERTSPACING),BOXWIDTH/2))))&amp;IF(UNITS=IMPERIALUNITS,"mil",IF(UNITS=METRICUNITS,"mm","")))</f>
        <v>-6900mil</v>
      </c>
      <c r="G259" s="1" t="str">
        <f t="shared" si="38"/>
        <v>0 Degrees</v>
      </c>
      <c r="H259" s="45" t="str">
        <f t="shared" si="36"/>
        <v>PASSIVE</v>
      </c>
      <c r="I259" s="1" t="str">
        <f t="shared" ref="I259:I322" si="41">IF($U259&lt;&gt;"",PINLENGTH&amp;IF(UNITS=IMPERIALUNITS,"mil",IF(UNITS=METRICUNITS,"mm","")),"")</f>
        <v>100mil</v>
      </c>
      <c r="J259"/>
      <c r="U259" s="24">
        <f t="shared" ref="U259:U322" si="42">IF(U258&lt;$L$6,U258+1,"")</f>
        <v>258</v>
      </c>
      <c r="V259" s="24" t="str">
        <f t="shared" ref="V259:V322" si="43">IF($U259="","",IF(PINORIENTATIONS=ONESIDED,"LEFTSIDE",IF(PINORIENTATIONS=TWOSIDED,IF($U259&lt;=PINSPERSIDE,"LEFTSIDE","RIGHTSIDE"),IF($U259&lt;=PINSPERSIDE,"LEFTSIDE",IF($U259&lt;=PINSPERSIDE*2,"BOTTOMSIDE",IF($U259&lt;=PINSPERSIDE*3,"RIGHTSIDE","TOPSIDE"))))))</f>
        <v>RIGHTSIDE</v>
      </c>
    </row>
    <row r="260" spans="1:22" x14ac:dyDescent="0.25">
      <c r="A260" s="1" t="str">
        <f t="shared" si="37"/>
        <v>Pin</v>
      </c>
      <c r="B260" s="47" t="s">
        <v>329</v>
      </c>
      <c r="C260" s="47" t="s">
        <v>506</v>
      </c>
      <c r="D260" s="45"/>
      <c r="E260" s="1" t="str">
        <f t="shared" si="39"/>
        <v>1100mil</v>
      </c>
      <c r="F260" s="1" t="str">
        <f t="shared" si="40"/>
        <v>-6800mil</v>
      </c>
      <c r="G260" s="1" t="str">
        <f t="shared" si="38"/>
        <v>0 Degrees</v>
      </c>
      <c r="H260" s="45" t="str">
        <f t="shared" si="36"/>
        <v>PASSIVE</v>
      </c>
      <c r="I260" s="1" t="str">
        <f t="shared" si="41"/>
        <v>100mil</v>
      </c>
      <c r="J260"/>
      <c r="U260" s="24">
        <f t="shared" si="42"/>
        <v>259</v>
      </c>
      <c r="V260" s="24" t="str">
        <f t="shared" si="43"/>
        <v>RIGHTSIDE</v>
      </c>
    </row>
    <row r="261" spans="1:22" x14ac:dyDescent="0.25">
      <c r="A261" s="1" t="str">
        <f t="shared" si="37"/>
        <v>Pin</v>
      </c>
      <c r="B261" s="47" t="s">
        <v>330</v>
      </c>
      <c r="C261" s="47" t="s">
        <v>506</v>
      </c>
      <c r="D261" s="45"/>
      <c r="E261" s="1" t="str">
        <f t="shared" si="39"/>
        <v>1100mil</v>
      </c>
      <c r="F261" s="1" t="str">
        <f t="shared" si="40"/>
        <v>-6700mil</v>
      </c>
      <c r="G261" s="1" t="str">
        <f t="shared" si="38"/>
        <v>0 Degrees</v>
      </c>
      <c r="H261" s="45" t="str">
        <f t="shared" si="36"/>
        <v>PASSIVE</v>
      </c>
      <c r="I261" s="1" t="str">
        <f t="shared" si="41"/>
        <v>100mil</v>
      </c>
      <c r="J261"/>
      <c r="U261" s="24">
        <f t="shared" si="42"/>
        <v>260</v>
      </c>
      <c r="V261" s="24" t="str">
        <f t="shared" si="43"/>
        <v>RIGHTSIDE</v>
      </c>
    </row>
    <row r="262" spans="1:22" x14ac:dyDescent="0.25">
      <c r="A262" s="1" t="str">
        <f t="shared" si="37"/>
        <v>Pin</v>
      </c>
      <c r="B262" s="47" t="s">
        <v>331</v>
      </c>
      <c r="C262" s="47" t="s">
        <v>506</v>
      </c>
      <c r="D262" s="45"/>
      <c r="E262" s="1" t="str">
        <f t="shared" si="39"/>
        <v>1100mil</v>
      </c>
      <c r="F262" s="1" t="str">
        <f t="shared" si="40"/>
        <v>-6600mil</v>
      </c>
      <c r="G262" s="1" t="str">
        <f t="shared" si="38"/>
        <v>0 Degrees</v>
      </c>
      <c r="H262" s="45" t="str">
        <f t="shared" si="36"/>
        <v>PASSIVE</v>
      </c>
      <c r="I262" s="1" t="str">
        <f t="shared" si="41"/>
        <v>100mil</v>
      </c>
      <c r="J262"/>
      <c r="U262" s="24">
        <f t="shared" si="42"/>
        <v>261</v>
      </c>
      <c r="V262" s="24" t="str">
        <f t="shared" si="43"/>
        <v>RIGHTSIDE</v>
      </c>
    </row>
    <row r="263" spans="1:22" x14ac:dyDescent="0.25">
      <c r="A263" s="1" t="str">
        <f t="shared" si="37"/>
        <v>Pin</v>
      </c>
      <c r="B263" s="47" t="s">
        <v>332</v>
      </c>
      <c r="C263" s="47" t="s">
        <v>506</v>
      </c>
      <c r="D263" s="45"/>
      <c r="E263" s="1" t="str">
        <f t="shared" si="39"/>
        <v>1100mil</v>
      </c>
      <c r="F263" s="1" t="str">
        <f t="shared" si="40"/>
        <v>-6500mil</v>
      </c>
      <c r="G263" s="1" t="str">
        <f t="shared" si="38"/>
        <v>0 Degrees</v>
      </c>
      <c r="H263" s="45" t="str">
        <f t="shared" si="36"/>
        <v>PASSIVE</v>
      </c>
      <c r="I263" s="1" t="str">
        <f t="shared" si="41"/>
        <v>100mil</v>
      </c>
      <c r="J263"/>
      <c r="U263" s="24">
        <f t="shared" si="42"/>
        <v>262</v>
      </c>
      <c r="V263" s="24" t="str">
        <f t="shared" si="43"/>
        <v>RIGHTSIDE</v>
      </c>
    </row>
    <row r="264" spans="1:22" x14ac:dyDescent="0.25">
      <c r="A264" s="1" t="str">
        <f t="shared" si="37"/>
        <v>Pin</v>
      </c>
      <c r="B264" s="47" t="s">
        <v>333</v>
      </c>
      <c r="C264" s="47" t="s">
        <v>506</v>
      </c>
      <c r="D264" s="45"/>
      <c r="E264" s="1" t="str">
        <f t="shared" si="39"/>
        <v>1100mil</v>
      </c>
      <c r="F264" s="1" t="str">
        <f t="shared" si="40"/>
        <v>-6400mil</v>
      </c>
      <c r="G264" s="1" t="str">
        <f t="shared" si="38"/>
        <v>0 Degrees</v>
      </c>
      <c r="H264" s="45" t="str">
        <f t="shared" si="36"/>
        <v>PASSIVE</v>
      </c>
      <c r="I264" s="1" t="str">
        <f t="shared" si="41"/>
        <v>100mil</v>
      </c>
      <c r="J264"/>
      <c r="U264" s="24">
        <f t="shared" si="42"/>
        <v>263</v>
      </c>
      <c r="V264" s="24" t="str">
        <f t="shared" si="43"/>
        <v>RIGHTSIDE</v>
      </c>
    </row>
    <row r="265" spans="1:22" x14ac:dyDescent="0.25">
      <c r="A265" s="1" t="str">
        <f t="shared" si="37"/>
        <v>Pin</v>
      </c>
      <c r="B265" s="47" t="s">
        <v>334</v>
      </c>
      <c r="C265" s="47" t="s">
        <v>506</v>
      </c>
      <c r="D265" s="45"/>
      <c r="E265" s="1" t="str">
        <f t="shared" si="39"/>
        <v>1100mil</v>
      </c>
      <c r="F265" s="1" t="str">
        <f t="shared" si="40"/>
        <v>-6300mil</v>
      </c>
      <c r="G265" s="1" t="str">
        <f t="shared" si="38"/>
        <v>0 Degrees</v>
      </c>
      <c r="H265" s="45" t="str">
        <f t="shared" si="36"/>
        <v>PASSIVE</v>
      </c>
      <c r="I265" s="1" t="str">
        <f t="shared" si="41"/>
        <v>100mil</v>
      </c>
      <c r="J265"/>
      <c r="U265" s="24">
        <f t="shared" si="42"/>
        <v>264</v>
      </c>
      <c r="V265" s="24" t="str">
        <f t="shared" si="43"/>
        <v>RIGHTSIDE</v>
      </c>
    </row>
    <row r="266" spans="1:22" x14ac:dyDescent="0.25">
      <c r="A266" s="1" t="str">
        <f t="shared" si="37"/>
        <v>Pin</v>
      </c>
      <c r="B266" s="47" t="s">
        <v>335</v>
      </c>
      <c r="C266" s="47" t="s">
        <v>506</v>
      </c>
      <c r="D266" s="45"/>
      <c r="E266" s="1" t="str">
        <f t="shared" si="39"/>
        <v>1100mil</v>
      </c>
      <c r="F266" s="1" t="str">
        <f t="shared" si="40"/>
        <v>-6200mil</v>
      </c>
      <c r="G266" s="1" t="str">
        <f t="shared" si="38"/>
        <v>0 Degrees</v>
      </c>
      <c r="H266" s="45" t="str">
        <f t="shared" si="36"/>
        <v>PASSIVE</v>
      </c>
      <c r="I266" s="1" t="str">
        <f t="shared" si="41"/>
        <v>100mil</v>
      </c>
      <c r="J266"/>
      <c r="U266" s="24">
        <f t="shared" si="42"/>
        <v>265</v>
      </c>
      <c r="V266" s="24" t="str">
        <f t="shared" si="43"/>
        <v>RIGHTSIDE</v>
      </c>
    </row>
    <row r="267" spans="1:22" x14ac:dyDescent="0.25">
      <c r="A267" s="1" t="str">
        <f t="shared" si="37"/>
        <v>Pin</v>
      </c>
      <c r="B267" s="47" t="s">
        <v>336</v>
      </c>
      <c r="C267" s="47" t="s">
        <v>506</v>
      </c>
      <c r="D267" s="45"/>
      <c r="E267" s="1" t="str">
        <f t="shared" si="39"/>
        <v>1100mil</v>
      </c>
      <c r="F267" s="1" t="str">
        <f t="shared" si="40"/>
        <v>-6100mil</v>
      </c>
      <c r="G267" s="1" t="str">
        <f t="shared" si="38"/>
        <v>0 Degrees</v>
      </c>
      <c r="H267" s="45" t="str">
        <f t="shared" si="36"/>
        <v>PASSIVE</v>
      </c>
      <c r="I267" s="1" t="str">
        <f t="shared" si="41"/>
        <v>100mil</v>
      </c>
      <c r="J267"/>
      <c r="U267" s="24">
        <f t="shared" si="42"/>
        <v>266</v>
      </c>
      <c r="V267" s="24" t="str">
        <f t="shared" si="43"/>
        <v>RIGHTSIDE</v>
      </c>
    </row>
    <row r="268" spans="1:22" x14ac:dyDescent="0.25">
      <c r="A268" s="1" t="str">
        <f t="shared" si="37"/>
        <v>Pin</v>
      </c>
      <c r="B268" s="47" t="s">
        <v>337</v>
      </c>
      <c r="C268" s="47" t="s">
        <v>506</v>
      </c>
      <c r="D268" s="45"/>
      <c r="E268" s="1" t="str">
        <f t="shared" si="39"/>
        <v>1100mil</v>
      </c>
      <c r="F268" s="1" t="str">
        <f t="shared" si="40"/>
        <v>-6000mil</v>
      </c>
      <c r="G268" s="1" t="str">
        <f t="shared" si="38"/>
        <v>0 Degrees</v>
      </c>
      <c r="H268" s="45" t="str">
        <f t="shared" si="36"/>
        <v>PASSIVE</v>
      </c>
      <c r="I268" s="1" t="str">
        <f t="shared" si="41"/>
        <v>100mil</v>
      </c>
      <c r="J268"/>
      <c r="U268" s="24">
        <f t="shared" si="42"/>
        <v>267</v>
      </c>
      <c r="V268" s="24" t="str">
        <f t="shared" si="43"/>
        <v>RIGHTSIDE</v>
      </c>
    </row>
    <row r="269" spans="1:22" x14ac:dyDescent="0.25">
      <c r="A269" s="1" t="str">
        <f t="shared" si="37"/>
        <v>Pin</v>
      </c>
      <c r="B269" s="47" t="s">
        <v>338</v>
      </c>
      <c r="C269" s="47" t="s">
        <v>506</v>
      </c>
      <c r="D269" s="45"/>
      <c r="E269" s="1" t="str">
        <f t="shared" si="39"/>
        <v>1100mil</v>
      </c>
      <c r="F269" s="1" t="str">
        <f t="shared" si="40"/>
        <v>-5900mil</v>
      </c>
      <c r="G269" s="1" t="str">
        <f t="shared" si="38"/>
        <v>0 Degrees</v>
      </c>
      <c r="H269" s="45" t="str">
        <f t="shared" si="36"/>
        <v>PASSIVE</v>
      </c>
      <c r="I269" s="1" t="str">
        <f t="shared" si="41"/>
        <v>100mil</v>
      </c>
      <c r="J269"/>
      <c r="U269" s="24">
        <f t="shared" si="42"/>
        <v>268</v>
      </c>
      <c r="V269" s="24" t="str">
        <f t="shared" si="43"/>
        <v>RIGHTSIDE</v>
      </c>
    </row>
    <row r="270" spans="1:22" x14ac:dyDescent="0.25">
      <c r="A270" s="1" t="str">
        <f t="shared" si="37"/>
        <v>Pin</v>
      </c>
      <c r="B270" s="47" t="s">
        <v>339</v>
      </c>
      <c r="C270" s="47" t="s">
        <v>506</v>
      </c>
      <c r="D270" s="45"/>
      <c r="E270" s="1" t="str">
        <f t="shared" si="39"/>
        <v>1100mil</v>
      </c>
      <c r="F270" s="1" t="str">
        <f t="shared" si="40"/>
        <v>-5800mil</v>
      </c>
      <c r="G270" s="1" t="str">
        <f t="shared" si="38"/>
        <v>0 Degrees</v>
      </c>
      <c r="H270" s="45" t="str">
        <f t="shared" si="36"/>
        <v>PASSIVE</v>
      </c>
      <c r="I270" s="1" t="str">
        <f t="shared" si="41"/>
        <v>100mil</v>
      </c>
      <c r="J270"/>
      <c r="U270" s="24">
        <f t="shared" si="42"/>
        <v>269</v>
      </c>
      <c r="V270" s="24" t="str">
        <f t="shared" si="43"/>
        <v>RIGHTSIDE</v>
      </c>
    </row>
    <row r="271" spans="1:22" x14ac:dyDescent="0.25">
      <c r="A271" s="1" t="str">
        <f t="shared" si="37"/>
        <v>Pin</v>
      </c>
      <c r="B271" s="47" t="s">
        <v>340</v>
      </c>
      <c r="C271" s="47" t="s">
        <v>506</v>
      </c>
      <c r="D271" s="45"/>
      <c r="E271" s="1" t="str">
        <f t="shared" si="39"/>
        <v>1100mil</v>
      </c>
      <c r="F271" s="1" t="str">
        <f t="shared" si="40"/>
        <v>-5700mil</v>
      </c>
      <c r="G271" s="1" t="str">
        <f t="shared" si="38"/>
        <v>0 Degrees</v>
      </c>
      <c r="H271" s="45" t="str">
        <f t="shared" si="36"/>
        <v>PASSIVE</v>
      </c>
      <c r="I271" s="1" t="str">
        <f t="shared" si="41"/>
        <v>100mil</v>
      </c>
      <c r="J271"/>
      <c r="U271" s="24">
        <f t="shared" si="42"/>
        <v>270</v>
      </c>
      <c r="V271" s="24" t="str">
        <f t="shared" si="43"/>
        <v>RIGHTSIDE</v>
      </c>
    </row>
    <row r="272" spans="1:22" x14ac:dyDescent="0.25">
      <c r="A272" s="1" t="str">
        <f t="shared" si="37"/>
        <v>Pin</v>
      </c>
      <c r="B272" s="47" t="s">
        <v>341</v>
      </c>
      <c r="C272" s="47" t="s">
        <v>506</v>
      </c>
      <c r="D272" s="45"/>
      <c r="E272" s="1" t="str">
        <f t="shared" si="39"/>
        <v>1100mil</v>
      </c>
      <c r="F272" s="1" t="str">
        <f t="shared" si="40"/>
        <v>-5600mil</v>
      </c>
      <c r="G272" s="1" t="str">
        <f t="shared" si="38"/>
        <v>0 Degrees</v>
      </c>
      <c r="H272" s="45" t="str">
        <f t="shared" si="36"/>
        <v>PASSIVE</v>
      </c>
      <c r="I272" s="1" t="str">
        <f t="shared" si="41"/>
        <v>100mil</v>
      </c>
      <c r="J272"/>
      <c r="U272" s="24">
        <f t="shared" si="42"/>
        <v>271</v>
      </c>
      <c r="V272" s="24" t="str">
        <f t="shared" si="43"/>
        <v>RIGHTSIDE</v>
      </c>
    </row>
    <row r="273" spans="1:22" x14ac:dyDescent="0.25">
      <c r="A273" s="1" t="str">
        <f t="shared" si="37"/>
        <v>Pin</v>
      </c>
      <c r="B273" s="47" t="s">
        <v>342</v>
      </c>
      <c r="C273" s="47" t="s">
        <v>506</v>
      </c>
      <c r="D273" s="45"/>
      <c r="E273" s="1" t="str">
        <f t="shared" si="39"/>
        <v>1100mil</v>
      </c>
      <c r="F273" s="1" t="str">
        <f t="shared" si="40"/>
        <v>-5500mil</v>
      </c>
      <c r="G273" s="1" t="str">
        <f t="shared" si="38"/>
        <v>0 Degrees</v>
      </c>
      <c r="H273" s="45" t="str">
        <f t="shared" si="36"/>
        <v>PASSIVE</v>
      </c>
      <c r="I273" s="1" t="str">
        <f t="shared" si="41"/>
        <v>100mil</v>
      </c>
      <c r="J273"/>
      <c r="U273" s="24">
        <f t="shared" si="42"/>
        <v>272</v>
      </c>
      <c r="V273" s="24" t="str">
        <f t="shared" si="43"/>
        <v>RIGHTSIDE</v>
      </c>
    </row>
    <row r="274" spans="1:22" x14ac:dyDescent="0.25">
      <c r="A274" s="1" t="str">
        <f t="shared" si="37"/>
        <v>Pin</v>
      </c>
      <c r="B274" s="47" t="s">
        <v>343</v>
      </c>
      <c r="C274" s="47" t="s">
        <v>506</v>
      </c>
      <c r="D274" s="45"/>
      <c r="E274" s="1" t="str">
        <f t="shared" si="39"/>
        <v>1100mil</v>
      </c>
      <c r="F274" s="1" t="str">
        <f t="shared" si="40"/>
        <v>-5400mil</v>
      </c>
      <c r="G274" s="1" t="str">
        <f t="shared" si="38"/>
        <v>0 Degrees</v>
      </c>
      <c r="H274" s="45" t="str">
        <f t="shared" si="36"/>
        <v>PASSIVE</v>
      </c>
      <c r="I274" s="1" t="str">
        <f t="shared" si="41"/>
        <v>100mil</v>
      </c>
      <c r="J274"/>
      <c r="U274" s="24">
        <f t="shared" si="42"/>
        <v>273</v>
      </c>
      <c r="V274" s="24" t="str">
        <f t="shared" si="43"/>
        <v>RIGHTSIDE</v>
      </c>
    </row>
    <row r="275" spans="1:22" x14ac:dyDescent="0.25">
      <c r="A275" s="1" t="str">
        <f t="shared" si="37"/>
        <v>Pin</v>
      </c>
      <c r="B275" s="47" t="s">
        <v>344</v>
      </c>
      <c r="C275" s="47" t="s">
        <v>506</v>
      </c>
      <c r="D275" s="45"/>
      <c r="E275" s="1" t="str">
        <f t="shared" si="39"/>
        <v>1100mil</v>
      </c>
      <c r="F275" s="1" t="str">
        <f t="shared" si="40"/>
        <v>-5300mil</v>
      </c>
      <c r="G275" s="1" t="str">
        <f t="shared" si="38"/>
        <v>0 Degrees</v>
      </c>
      <c r="H275" s="45" t="str">
        <f t="shared" si="36"/>
        <v>PASSIVE</v>
      </c>
      <c r="I275" s="1" t="str">
        <f t="shared" si="41"/>
        <v>100mil</v>
      </c>
      <c r="J275"/>
      <c r="U275" s="24">
        <f t="shared" si="42"/>
        <v>274</v>
      </c>
      <c r="V275" s="24" t="str">
        <f t="shared" si="43"/>
        <v>RIGHTSIDE</v>
      </c>
    </row>
    <row r="276" spans="1:22" x14ac:dyDescent="0.25">
      <c r="A276" s="1" t="str">
        <f t="shared" si="37"/>
        <v>Pin</v>
      </c>
      <c r="B276" s="47" t="s">
        <v>345</v>
      </c>
      <c r="C276" s="47" t="s">
        <v>506</v>
      </c>
      <c r="D276" s="45"/>
      <c r="E276" s="1" t="str">
        <f t="shared" si="39"/>
        <v>1100mil</v>
      </c>
      <c r="F276" s="1" t="str">
        <f t="shared" si="40"/>
        <v>-5200mil</v>
      </c>
      <c r="G276" s="1" t="str">
        <f t="shared" si="38"/>
        <v>0 Degrees</v>
      </c>
      <c r="H276" s="45" t="str">
        <f t="shared" si="36"/>
        <v>PASSIVE</v>
      </c>
      <c r="I276" s="1" t="str">
        <f t="shared" si="41"/>
        <v>100mil</v>
      </c>
      <c r="J276"/>
      <c r="U276" s="24">
        <f t="shared" si="42"/>
        <v>275</v>
      </c>
      <c r="V276" s="24" t="str">
        <f t="shared" si="43"/>
        <v>RIGHTSIDE</v>
      </c>
    </row>
    <row r="277" spans="1:22" x14ac:dyDescent="0.25">
      <c r="A277" s="1" t="str">
        <f t="shared" si="37"/>
        <v>Pin</v>
      </c>
      <c r="B277" s="47" t="s">
        <v>346</v>
      </c>
      <c r="C277" s="47" t="s">
        <v>506</v>
      </c>
      <c r="D277" s="45"/>
      <c r="E277" s="1" t="str">
        <f t="shared" si="39"/>
        <v>1100mil</v>
      </c>
      <c r="F277" s="1" t="str">
        <f t="shared" si="40"/>
        <v>-5100mil</v>
      </c>
      <c r="G277" s="1" t="str">
        <f t="shared" si="38"/>
        <v>0 Degrees</v>
      </c>
      <c r="H277" s="45" t="str">
        <f t="shared" si="36"/>
        <v>PASSIVE</v>
      </c>
      <c r="I277" s="1" t="str">
        <f t="shared" si="41"/>
        <v>100mil</v>
      </c>
      <c r="J277"/>
      <c r="U277" s="24">
        <f t="shared" si="42"/>
        <v>276</v>
      </c>
      <c r="V277" s="24" t="str">
        <f t="shared" si="43"/>
        <v>RIGHTSIDE</v>
      </c>
    </row>
    <row r="278" spans="1:22" x14ac:dyDescent="0.25">
      <c r="A278" s="1" t="str">
        <f t="shared" si="37"/>
        <v>Pin</v>
      </c>
      <c r="B278" s="47" t="s">
        <v>347</v>
      </c>
      <c r="C278" s="47" t="s">
        <v>506</v>
      </c>
      <c r="D278" s="45"/>
      <c r="E278" s="1" t="str">
        <f t="shared" si="39"/>
        <v>1100mil</v>
      </c>
      <c r="F278" s="1" t="str">
        <f t="shared" si="40"/>
        <v>-5000mil</v>
      </c>
      <c r="G278" s="1" t="str">
        <f t="shared" si="38"/>
        <v>0 Degrees</v>
      </c>
      <c r="H278" s="45" t="str">
        <f t="shared" si="36"/>
        <v>PASSIVE</v>
      </c>
      <c r="I278" s="1" t="str">
        <f t="shared" si="41"/>
        <v>100mil</v>
      </c>
      <c r="J278"/>
      <c r="U278" s="24">
        <f t="shared" si="42"/>
        <v>277</v>
      </c>
      <c r="V278" s="24" t="str">
        <f t="shared" si="43"/>
        <v>RIGHTSIDE</v>
      </c>
    </row>
    <row r="279" spans="1:22" x14ac:dyDescent="0.25">
      <c r="A279" s="1" t="str">
        <f t="shared" si="37"/>
        <v>Pin</v>
      </c>
      <c r="B279" s="47" t="s">
        <v>348</v>
      </c>
      <c r="C279" s="47" t="s">
        <v>506</v>
      </c>
      <c r="D279" s="45"/>
      <c r="E279" s="1" t="str">
        <f t="shared" si="39"/>
        <v>1100mil</v>
      </c>
      <c r="F279" s="1" t="str">
        <f t="shared" si="40"/>
        <v>-4900mil</v>
      </c>
      <c r="G279" s="1" t="str">
        <f t="shared" si="38"/>
        <v>0 Degrees</v>
      </c>
      <c r="H279" s="45" t="str">
        <f t="shared" si="36"/>
        <v>PASSIVE</v>
      </c>
      <c r="I279" s="1" t="str">
        <f t="shared" si="41"/>
        <v>100mil</v>
      </c>
      <c r="J279"/>
      <c r="U279" s="24">
        <f t="shared" si="42"/>
        <v>278</v>
      </c>
      <c r="V279" s="24" t="str">
        <f t="shared" si="43"/>
        <v>RIGHTSIDE</v>
      </c>
    </row>
    <row r="280" spans="1:22" x14ac:dyDescent="0.25">
      <c r="A280" s="1" t="str">
        <f t="shared" si="37"/>
        <v>Pin</v>
      </c>
      <c r="B280" s="47" t="s">
        <v>349</v>
      </c>
      <c r="C280" s="47" t="s">
        <v>506</v>
      </c>
      <c r="D280" s="45"/>
      <c r="E280" s="1" t="str">
        <f t="shared" si="39"/>
        <v>1100mil</v>
      </c>
      <c r="F280" s="1" t="str">
        <f t="shared" si="40"/>
        <v>-4800mil</v>
      </c>
      <c r="G280" s="1" t="str">
        <f t="shared" si="38"/>
        <v>0 Degrees</v>
      </c>
      <c r="H280" s="45" t="str">
        <f t="shared" si="36"/>
        <v>PASSIVE</v>
      </c>
      <c r="I280" s="1" t="str">
        <f t="shared" si="41"/>
        <v>100mil</v>
      </c>
      <c r="J280"/>
      <c r="U280" s="24">
        <f t="shared" si="42"/>
        <v>279</v>
      </c>
      <c r="V280" s="24" t="str">
        <f t="shared" si="43"/>
        <v>RIGHTSIDE</v>
      </c>
    </row>
    <row r="281" spans="1:22" x14ac:dyDescent="0.25">
      <c r="A281" s="1" t="str">
        <f t="shared" si="37"/>
        <v>Pin</v>
      </c>
      <c r="B281" s="47" t="s">
        <v>350</v>
      </c>
      <c r="C281" s="47" t="s">
        <v>506</v>
      </c>
      <c r="D281" s="45"/>
      <c r="E281" s="1" t="str">
        <f t="shared" si="39"/>
        <v>1100mil</v>
      </c>
      <c r="F281" s="1" t="str">
        <f t="shared" si="40"/>
        <v>-4700mil</v>
      </c>
      <c r="G281" s="1" t="str">
        <f t="shared" si="38"/>
        <v>0 Degrees</v>
      </c>
      <c r="H281" s="45" t="str">
        <f t="shared" si="36"/>
        <v>PASSIVE</v>
      </c>
      <c r="I281" s="1" t="str">
        <f t="shared" si="41"/>
        <v>100mil</v>
      </c>
      <c r="J281"/>
      <c r="U281" s="24">
        <f t="shared" si="42"/>
        <v>280</v>
      </c>
      <c r="V281" s="24" t="str">
        <f t="shared" si="43"/>
        <v>RIGHTSIDE</v>
      </c>
    </row>
    <row r="282" spans="1:22" x14ac:dyDescent="0.25">
      <c r="A282" s="1" t="str">
        <f t="shared" si="37"/>
        <v>Pin</v>
      </c>
      <c r="B282" s="47" t="s">
        <v>351</v>
      </c>
      <c r="C282" s="47" t="s">
        <v>506</v>
      </c>
      <c r="D282" s="45"/>
      <c r="E282" s="1" t="str">
        <f t="shared" si="39"/>
        <v>1100mil</v>
      </c>
      <c r="F282" s="1" t="str">
        <f t="shared" si="40"/>
        <v>-4600mil</v>
      </c>
      <c r="G282" s="1" t="str">
        <f t="shared" si="38"/>
        <v>0 Degrees</v>
      </c>
      <c r="H282" s="45" t="str">
        <f t="shared" si="36"/>
        <v>PASSIVE</v>
      </c>
      <c r="I282" s="1" t="str">
        <f t="shared" si="41"/>
        <v>100mil</v>
      </c>
      <c r="J282"/>
      <c r="U282" s="24">
        <f t="shared" si="42"/>
        <v>281</v>
      </c>
      <c r="V282" s="24" t="str">
        <f t="shared" si="43"/>
        <v>RIGHTSIDE</v>
      </c>
    </row>
    <row r="283" spans="1:22" x14ac:dyDescent="0.25">
      <c r="A283" s="1" t="str">
        <f t="shared" si="37"/>
        <v>Pin</v>
      </c>
      <c r="B283" s="47" t="s">
        <v>352</v>
      </c>
      <c r="C283" s="47" t="s">
        <v>506</v>
      </c>
      <c r="D283" s="45"/>
      <c r="E283" s="1" t="str">
        <f t="shared" si="39"/>
        <v>1100mil</v>
      </c>
      <c r="F283" s="1" t="str">
        <f t="shared" si="40"/>
        <v>-4500mil</v>
      </c>
      <c r="G283" s="1" t="str">
        <f t="shared" si="38"/>
        <v>0 Degrees</v>
      </c>
      <c r="H283" s="45" t="str">
        <f t="shared" si="36"/>
        <v>PASSIVE</v>
      </c>
      <c r="I283" s="1" t="str">
        <f t="shared" si="41"/>
        <v>100mil</v>
      </c>
      <c r="J283"/>
      <c r="U283" s="24">
        <f t="shared" si="42"/>
        <v>282</v>
      </c>
      <c r="V283" s="24" t="str">
        <f t="shared" si="43"/>
        <v>RIGHTSIDE</v>
      </c>
    </row>
    <row r="284" spans="1:22" x14ac:dyDescent="0.25">
      <c r="A284" s="1" t="str">
        <f t="shared" si="37"/>
        <v>Pin</v>
      </c>
      <c r="B284" s="47" t="s">
        <v>353</v>
      </c>
      <c r="C284" s="47" t="s">
        <v>506</v>
      </c>
      <c r="D284" s="45"/>
      <c r="E284" s="1" t="str">
        <f t="shared" si="39"/>
        <v>1100mil</v>
      </c>
      <c r="F284" s="1" t="str">
        <f t="shared" si="40"/>
        <v>-4400mil</v>
      </c>
      <c r="G284" s="1" t="str">
        <f t="shared" si="38"/>
        <v>0 Degrees</v>
      </c>
      <c r="H284" s="45" t="str">
        <f t="shared" si="36"/>
        <v>PASSIVE</v>
      </c>
      <c r="I284" s="1" t="str">
        <f t="shared" si="41"/>
        <v>100mil</v>
      </c>
      <c r="J284"/>
      <c r="U284" s="24">
        <f t="shared" si="42"/>
        <v>283</v>
      </c>
      <c r="V284" s="24" t="str">
        <f t="shared" si="43"/>
        <v>RIGHTSIDE</v>
      </c>
    </row>
    <row r="285" spans="1:22" x14ac:dyDescent="0.25">
      <c r="A285" s="1" t="str">
        <f t="shared" si="37"/>
        <v>Pin</v>
      </c>
      <c r="B285" s="47" t="s">
        <v>354</v>
      </c>
      <c r="C285" s="47" t="s">
        <v>506</v>
      </c>
      <c r="D285" s="45"/>
      <c r="E285" s="1" t="str">
        <f t="shared" si="39"/>
        <v>1100mil</v>
      </c>
      <c r="F285" s="1" t="str">
        <f t="shared" si="40"/>
        <v>-4300mil</v>
      </c>
      <c r="G285" s="1" t="str">
        <f t="shared" si="38"/>
        <v>0 Degrees</v>
      </c>
      <c r="H285" s="45" t="str">
        <f t="shared" ref="H285:H348" si="44">IF(U285&lt;&gt;"","PASSIVE","")</f>
        <v>PASSIVE</v>
      </c>
      <c r="I285" s="1" t="str">
        <f t="shared" si="41"/>
        <v>100mil</v>
      </c>
      <c r="J285"/>
      <c r="U285" s="24">
        <f t="shared" si="42"/>
        <v>284</v>
      </c>
      <c r="V285" s="24" t="str">
        <f t="shared" si="43"/>
        <v>RIGHTSIDE</v>
      </c>
    </row>
    <row r="286" spans="1:22" x14ac:dyDescent="0.25">
      <c r="A286" s="1" t="str">
        <f t="shared" si="37"/>
        <v>Pin</v>
      </c>
      <c r="B286" s="47" t="s">
        <v>355</v>
      </c>
      <c r="C286" s="47" t="s">
        <v>506</v>
      </c>
      <c r="D286" s="45"/>
      <c r="E286" s="1" t="str">
        <f t="shared" si="39"/>
        <v>1100mil</v>
      </c>
      <c r="F286" s="1" t="str">
        <f t="shared" si="40"/>
        <v>-4200mil</v>
      </c>
      <c r="G286" s="1" t="str">
        <f t="shared" si="38"/>
        <v>0 Degrees</v>
      </c>
      <c r="H286" s="45" t="str">
        <f t="shared" si="44"/>
        <v>PASSIVE</v>
      </c>
      <c r="I286" s="1" t="str">
        <f t="shared" si="41"/>
        <v>100mil</v>
      </c>
      <c r="J286"/>
      <c r="U286" s="24">
        <f t="shared" si="42"/>
        <v>285</v>
      </c>
      <c r="V286" s="24" t="str">
        <f t="shared" si="43"/>
        <v>RIGHTSIDE</v>
      </c>
    </row>
    <row r="287" spans="1:22" x14ac:dyDescent="0.25">
      <c r="A287" s="1" t="str">
        <f t="shared" si="37"/>
        <v>Pin</v>
      </c>
      <c r="B287" s="47" t="s">
        <v>356</v>
      </c>
      <c r="C287" s="47" t="s">
        <v>506</v>
      </c>
      <c r="D287" s="45"/>
      <c r="E287" s="1" t="str">
        <f t="shared" si="39"/>
        <v>1100mil</v>
      </c>
      <c r="F287" s="1" t="str">
        <f t="shared" si="40"/>
        <v>-4100mil</v>
      </c>
      <c r="G287" s="1" t="str">
        <f t="shared" si="38"/>
        <v>0 Degrees</v>
      </c>
      <c r="H287" s="45" t="str">
        <f t="shared" si="44"/>
        <v>PASSIVE</v>
      </c>
      <c r="I287" s="1" t="str">
        <f t="shared" si="41"/>
        <v>100mil</v>
      </c>
      <c r="J287"/>
      <c r="U287" s="24">
        <f t="shared" si="42"/>
        <v>286</v>
      </c>
      <c r="V287" s="24" t="str">
        <f t="shared" si="43"/>
        <v>RIGHTSIDE</v>
      </c>
    </row>
    <row r="288" spans="1:22" x14ac:dyDescent="0.25">
      <c r="A288" s="1" t="str">
        <f t="shared" si="37"/>
        <v>Pin</v>
      </c>
      <c r="B288" s="47" t="s">
        <v>357</v>
      </c>
      <c r="C288" s="47" t="s">
        <v>506</v>
      </c>
      <c r="D288" s="45"/>
      <c r="E288" s="1" t="str">
        <f t="shared" si="39"/>
        <v>1100mil</v>
      </c>
      <c r="F288" s="1" t="str">
        <f t="shared" si="40"/>
        <v>-4000mil</v>
      </c>
      <c r="G288" s="1" t="str">
        <f t="shared" si="38"/>
        <v>0 Degrees</v>
      </c>
      <c r="H288" s="45" t="str">
        <f t="shared" si="44"/>
        <v>PASSIVE</v>
      </c>
      <c r="I288" s="1" t="str">
        <f t="shared" si="41"/>
        <v>100mil</v>
      </c>
      <c r="J288"/>
      <c r="U288" s="24">
        <f t="shared" si="42"/>
        <v>287</v>
      </c>
      <c r="V288" s="24" t="str">
        <f t="shared" si="43"/>
        <v>RIGHTSIDE</v>
      </c>
    </row>
    <row r="289" spans="1:22" x14ac:dyDescent="0.25">
      <c r="A289" s="1" t="str">
        <f t="shared" si="37"/>
        <v>Pin</v>
      </c>
      <c r="B289" s="47" t="s">
        <v>358</v>
      </c>
      <c r="C289" s="47" t="s">
        <v>506</v>
      </c>
      <c r="D289" s="45"/>
      <c r="E289" s="1" t="str">
        <f t="shared" si="39"/>
        <v>1100mil</v>
      </c>
      <c r="F289" s="1" t="str">
        <f t="shared" si="40"/>
        <v>-3900mil</v>
      </c>
      <c r="G289" s="1" t="str">
        <f t="shared" si="38"/>
        <v>0 Degrees</v>
      </c>
      <c r="H289" s="45" t="str">
        <f t="shared" si="44"/>
        <v>PASSIVE</v>
      </c>
      <c r="I289" s="1" t="str">
        <f t="shared" si="41"/>
        <v>100mil</v>
      </c>
      <c r="J289"/>
      <c r="U289" s="24">
        <f t="shared" si="42"/>
        <v>288</v>
      </c>
      <c r="V289" s="24" t="str">
        <f t="shared" si="43"/>
        <v>RIGHTSIDE</v>
      </c>
    </row>
    <row r="290" spans="1:22" x14ac:dyDescent="0.25">
      <c r="A290" s="1" t="str">
        <f t="shared" si="37"/>
        <v>Pin</v>
      </c>
      <c r="B290" s="47" t="s">
        <v>359</v>
      </c>
      <c r="C290" s="47" t="s">
        <v>506</v>
      </c>
      <c r="D290" s="45"/>
      <c r="E290" s="1" t="str">
        <f t="shared" si="39"/>
        <v>1100mil</v>
      </c>
      <c r="F290" s="1" t="str">
        <f t="shared" si="40"/>
        <v>-3800mil</v>
      </c>
      <c r="G290" s="1" t="str">
        <f t="shared" si="38"/>
        <v>0 Degrees</v>
      </c>
      <c r="H290" s="45" t="str">
        <f t="shared" si="44"/>
        <v>PASSIVE</v>
      </c>
      <c r="I290" s="1" t="str">
        <f t="shared" si="41"/>
        <v>100mil</v>
      </c>
      <c r="J290"/>
      <c r="U290" s="24">
        <f t="shared" si="42"/>
        <v>289</v>
      </c>
      <c r="V290" s="24" t="str">
        <f t="shared" si="43"/>
        <v>RIGHTSIDE</v>
      </c>
    </row>
    <row r="291" spans="1:22" x14ac:dyDescent="0.25">
      <c r="A291" s="1" t="str">
        <f t="shared" ref="A291:A354" si="45">IF(U291&lt;&gt;"","Pin","")</f>
        <v>Pin</v>
      </c>
      <c r="B291" s="47" t="s">
        <v>360</v>
      </c>
      <c r="C291" s="47" t="s">
        <v>506</v>
      </c>
      <c r="D291" s="45"/>
      <c r="E291" s="1" t="str">
        <f t="shared" si="39"/>
        <v>1100mil</v>
      </c>
      <c r="F291" s="1" t="str">
        <f t="shared" si="40"/>
        <v>-3700mil</v>
      </c>
      <c r="G291" s="1" t="str">
        <f t="shared" si="38"/>
        <v>0 Degrees</v>
      </c>
      <c r="H291" s="45" t="str">
        <f t="shared" si="44"/>
        <v>PASSIVE</v>
      </c>
      <c r="I291" s="1" t="str">
        <f t="shared" si="41"/>
        <v>100mil</v>
      </c>
      <c r="J291"/>
      <c r="U291" s="24">
        <f t="shared" si="42"/>
        <v>290</v>
      </c>
      <c r="V291" s="24" t="str">
        <f t="shared" si="43"/>
        <v>RIGHTSIDE</v>
      </c>
    </row>
    <row r="292" spans="1:22" x14ac:dyDescent="0.25">
      <c r="A292" s="1" t="str">
        <f t="shared" si="45"/>
        <v>Pin</v>
      </c>
      <c r="B292" s="47" t="s">
        <v>361</v>
      </c>
      <c r="C292" s="47" t="s">
        <v>506</v>
      </c>
      <c r="D292" s="45"/>
      <c r="E292" s="1" t="str">
        <f t="shared" si="39"/>
        <v>1100mil</v>
      </c>
      <c r="F292" s="1" t="str">
        <f t="shared" si="40"/>
        <v>-3600mil</v>
      </c>
      <c r="G292" s="1" t="str">
        <f t="shared" si="38"/>
        <v>0 Degrees</v>
      </c>
      <c r="H292" s="45" t="str">
        <f t="shared" si="44"/>
        <v>PASSIVE</v>
      </c>
      <c r="I292" s="1" t="str">
        <f t="shared" si="41"/>
        <v>100mil</v>
      </c>
      <c r="J292"/>
      <c r="U292" s="24">
        <f t="shared" si="42"/>
        <v>291</v>
      </c>
      <c r="V292" s="24" t="str">
        <f t="shared" si="43"/>
        <v>RIGHTSIDE</v>
      </c>
    </row>
    <row r="293" spans="1:22" x14ac:dyDescent="0.25">
      <c r="A293" s="1" t="str">
        <f t="shared" si="45"/>
        <v>Pin</v>
      </c>
      <c r="B293" s="47" t="s">
        <v>362</v>
      </c>
      <c r="C293" s="47" t="s">
        <v>506</v>
      </c>
      <c r="D293" s="45"/>
      <c r="E293" s="1" t="str">
        <f t="shared" si="39"/>
        <v>1100mil</v>
      </c>
      <c r="F293" s="1" t="str">
        <f t="shared" si="40"/>
        <v>-3500mil</v>
      </c>
      <c r="G293" s="1" t="str">
        <f t="shared" si="38"/>
        <v>0 Degrees</v>
      </c>
      <c r="H293" s="45" t="str">
        <f t="shared" si="44"/>
        <v>PASSIVE</v>
      </c>
      <c r="I293" s="1" t="str">
        <f t="shared" si="41"/>
        <v>100mil</v>
      </c>
      <c r="J293"/>
      <c r="U293" s="24">
        <f t="shared" si="42"/>
        <v>292</v>
      </c>
      <c r="V293" s="24" t="str">
        <f t="shared" si="43"/>
        <v>RIGHTSIDE</v>
      </c>
    </row>
    <row r="294" spans="1:22" x14ac:dyDescent="0.25">
      <c r="A294" s="1" t="str">
        <f t="shared" si="45"/>
        <v>Pin</v>
      </c>
      <c r="B294" s="47" t="s">
        <v>363</v>
      </c>
      <c r="C294" s="47" t="s">
        <v>506</v>
      </c>
      <c r="D294" s="45"/>
      <c r="E294" s="1" t="str">
        <f t="shared" si="39"/>
        <v>1100mil</v>
      </c>
      <c r="F294" s="1" t="str">
        <f t="shared" si="40"/>
        <v>-3400mil</v>
      </c>
      <c r="G294" s="1" t="str">
        <f t="shared" si="38"/>
        <v>0 Degrees</v>
      </c>
      <c r="H294" s="45" t="str">
        <f t="shared" si="44"/>
        <v>PASSIVE</v>
      </c>
      <c r="I294" s="1" t="str">
        <f t="shared" si="41"/>
        <v>100mil</v>
      </c>
      <c r="J294"/>
      <c r="U294" s="24">
        <f t="shared" si="42"/>
        <v>293</v>
      </c>
      <c r="V294" s="24" t="str">
        <f t="shared" si="43"/>
        <v>RIGHTSIDE</v>
      </c>
    </row>
    <row r="295" spans="1:22" x14ac:dyDescent="0.25">
      <c r="A295" s="1" t="str">
        <f t="shared" si="45"/>
        <v>Pin</v>
      </c>
      <c r="B295" s="47" t="s">
        <v>364</v>
      </c>
      <c r="C295" s="47" t="s">
        <v>506</v>
      </c>
      <c r="D295" s="45"/>
      <c r="E295" s="1" t="str">
        <f t="shared" si="39"/>
        <v>1100mil</v>
      </c>
      <c r="F295" s="1" t="str">
        <f t="shared" si="40"/>
        <v>-3300mil</v>
      </c>
      <c r="G295" s="1" t="str">
        <f t="shared" si="38"/>
        <v>0 Degrees</v>
      </c>
      <c r="H295" s="45" t="str">
        <f t="shared" si="44"/>
        <v>PASSIVE</v>
      </c>
      <c r="I295" s="1" t="str">
        <f t="shared" si="41"/>
        <v>100mil</v>
      </c>
      <c r="J295"/>
      <c r="U295" s="24">
        <f t="shared" si="42"/>
        <v>294</v>
      </c>
      <c r="V295" s="24" t="str">
        <f t="shared" si="43"/>
        <v>RIGHTSIDE</v>
      </c>
    </row>
    <row r="296" spans="1:22" x14ac:dyDescent="0.25">
      <c r="A296" s="1" t="str">
        <f t="shared" si="45"/>
        <v>Pin</v>
      </c>
      <c r="B296" s="47" t="s">
        <v>365</v>
      </c>
      <c r="C296" s="47" t="s">
        <v>506</v>
      </c>
      <c r="D296" s="45"/>
      <c r="E296" s="1" t="str">
        <f t="shared" si="39"/>
        <v>1100mil</v>
      </c>
      <c r="F296" s="1" t="str">
        <f t="shared" si="40"/>
        <v>-3200mil</v>
      </c>
      <c r="G296" s="1" t="str">
        <f t="shared" si="38"/>
        <v>0 Degrees</v>
      </c>
      <c r="H296" s="45" t="str">
        <f t="shared" si="44"/>
        <v>PASSIVE</v>
      </c>
      <c r="I296" s="1" t="str">
        <f t="shared" si="41"/>
        <v>100mil</v>
      </c>
      <c r="J296"/>
      <c r="U296" s="24">
        <f t="shared" si="42"/>
        <v>295</v>
      </c>
      <c r="V296" s="24" t="str">
        <f t="shared" si="43"/>
        <v>RIGHTSIDE</v>
      </c>
    </row>
    <row r="297" spans="1:22" x14ac:dyDescent="0.25">
      <c r="A297" s="1" t="str">
        <f t="shared" si="45"/>
        <v>Pin</v>
      </c>
      <c r="B297" s="47" t="s">
        <v>366</v>
      </c>
      <c r="C297" s="47" t="s">
        <v>506</v>
      </c>
      <c r="D297" s="45"/>
      <c r="E297" s="1" t="str">
        <f t="shared" si="39"/>
        <v>1100mil</v>
      </c>
      <c r="F297" s="1" t="str">
        <f t="shared" si="40"/>
        <v>-3100mil</v>
      </c>
      <c r="G297" s="1" t="str">
        <f t="shared" si="38"/>
        <v>0 Degrees</v>
      </c>
      <c r="H297" s="45" t="str">
        <f t="shared" si="44"/>
        <v>PASSIVE</v>
      </c>
      <c r="I297" s="1" t="str">
        <f t="shared" si="41"/>
        <v>100mil</v>
      </c>
      <c r="J297"/>
      <c r="U297" s="24">
        <f t="shared" si="42"/>
        <v>296</v>
      </c>
      <c r="V297" s="24" t="str">
        <f t="shared" si="43"/>
        <v>RIGHTSIDE</v>
      </c>
    </row>
    <row r="298" spans="1:22" x14ac:dyDescent="0.25">
      <c r="A298" s="1" t="str">
        <f t="shared" si="45"/>
        <v>Pin</v>
      </c>
      <c r="B298" s="47" t="s">
        <v>367</v>
      </c>
      <c r="C298" s="47" t="s">
        <v>506</v>
      </c>
      <c r="D298" s="45"/>
      <c r="E298" s="1" t="str">
        <f t="shared" si="39"/>
        <v>1100mil</v>
      </c>
      <c r="F298" s="1" t="str">
        <f t="shared" si="40"/>
        <v>-3000mil</v>
      </c>
      <c r="G298" s="1" t="str">
        <f t="shared" si="38"/>
        <v>0 Degrees</v>
      </c>
      <c r="H298" s="45" t="str">
        <f t="shared" si="44"/>
        <v>PASSIVE</v>
      </c>
      <c r="I298" s="1" t="str">
        <f t="shared" si="41"/>
        <v>100mil</v>
      </c>
      <c r="J298"/>
      <c r="U298" s="24">
        <f t="shared" si="42"/>
        <v>297</v>
      </c>
      <c r="V298" s="24" t="str">
        <f t="shared" si="43"/>
        <v>RIGHTSIDE</v>
      </c>
    </row>
    <row r="299" spans="1:22" x14ac:dyDescent="0.25">
      <c r="A299" s="1" t="str">
        <f t="shared" si="45"/>
        <v>Pin</v>
      </c>
      <c r="B299" s="47" t="s">
        <v>368</v>
      </c>
      <c r="C299" s="47" t="s">
        <v>506</v>
      </c>
      <c r="D299" s="45"/>
      <c r="E299" s="1" t="str">
        <f t="shared" si="39"/>
        <v>1100mil</v>
      </c>
      <c r="F299" s="1" t="str">
        <f t="shared" si="40"/>
        <v>-2900mil</v>
      </c>
      <c r="G299" s="1" t="str">
        <f t="shared" si="38"/>
        <v>0 Degrees</v>
      </c>
      <c r="H299" s="45" t="str">
        <f t="shared" si="44"/>
        <v>PASSIVE</v>
      </c>
      <c r="I299" s="1" t="str">
        <f t="shared" si="41"/>
        <v>100mil</v>
      </c>
      <c r="J299"/>
      <c r="U299" s="24">
        <f t="shared" si="42"/>
        <v>298</v>
      </c>
      <c r="V299" s="24" t="str">
        <f t="shared" si="43"/>
        <v>RIGHTSIDE</v>
      </c>
    </row>
    <row r="300" spans="1:22" x14ac:dyDescent="0.25">
      <c r="A300" s="1" t="str">
        <f t="shared" si="45"/>
        <v>Pin</v>
      </c>
      <c r="B300" s="47" t="s">
        <v>369</v>
      </c>
      <c r="C300" s="47" t="s">
        <v>506</v>
      </c>
      <c r="D300" s="45"/>
      <c r="E300" s="1" t="str">
        <f t="shared" si="39"/>
        <v>1100mil</v>
      </c>
      <c r="F300" s="1" t="str">
        <f t="shared" si="40"/>
        <v>-2800mil</v>
      </c>
      <c r="G300" s="1" t="str">
        <f t="shared" si="38"/>
        <v>0 Degrees</v>
      </c>
      <c r="H300" s="45" t="str">
        <f t="shared" si="44"/>
        <v>PASSIVE</v>
      </c>
      <c r="I300" s="1" t="str">
        <f t="shared" si="41"/>
        <v>100mil</v>
      </c>
      <c r="J300"/>
      <c r="U300" s="24">
        <f t="shared" si="42"/>
        <v>299</v>
      </c>
      <c r="V300" s="24" t="str">
        <f t="shared" si="43"/>
        <v>RIGHTSIDE</v>
      </c>
    </row>
    <row r="301" spans="1:22" x14ac:dyDescent="0.25">
      <c r="A301" s="1" t="str">
        <f t="shared" si="45"/>
        <v>Pin</v>
      </c>
      <c r="B301" s="47" t="s">
        <v>370</v>
      </c>
      <c r="C301" s="47" t="s">
        <v>506</v>
      </c>
      <c r="D301" s="45"/>
      <c r="E301" s="1" t="str">
        <f t="shared" si="39"/>
        <v>1100mil</v>
      </c>
      <c r="F301" s="1" t="str">
        <f t="shared" si="40"/>
        <v>-2700mil</v>
      </c>
      <c r="G301" s="1" t="str">
        <f t="shared" si="38"/>
        <v>0 Degrees</v>
      </c>
      <c r="H301" s="45" t="str">
        <f t="shared" si="44"/>
        <v>PASSIVE</v>
      </c>
      <c r="I301" s="1" t="str">
        <f t="shared" si="41"/>
        <v>100mil</v>
      </c>
      <c r="J301"/>
      <c r="U301" s="24">
        <f t="shared" si="42"/>
        <v>300</v>
      </c>
      <c r="V301" s="24" t="str">
        <f t="shared" si="43"/>
        <v>RIGHTSIDE</v>
      </c>
    </row>
    <row r="302" spans="1:22" x14ac:dyDescent="0.25">
      <c r="A302" s="1" t="str">
        <f t="shared" si="45"/>
        <v>Pin</v>
      </c>
      <c r="B302" s="47" t="s">
        <v>371</v>
      </c>
      <c r="C302" s="47" t="s">
        <v>506</v>
      </c>
      <c r="D302" s="45"/>
      <c r="E302" s="1" t="str">
        <f t="shared" si="39"/>
        <v>1100mil</v>
      </c>
      <c r="F302" s="1" t="str">
        <f t="shared" si="40"/>
        <v>-2600mil</v>
      </c>
      <c r="G302" s="1" t="str">
        <f t="shared" si="38"/>
        <v>0 Degrees</v>
      </c>
      <c r="H302" s="45" t="str">
        <f t="shared" si="44"/>
        <v>PASSIVE</v>
      </c>
      <c r="I302" s="1" t="str">
        <f t="shared" si="41"/>
        <v>100mil</v>
      </c>
      <c r="J302"/>
      <c r="U302" s="24">
        <f t="shared" si="42"/>
        <v>301</v>
      </c>
      <c r="V302" s="24" t="str">
        <f t="shared" si="43"/>
        <v>RIGHTSIDE</v>
      </c>
    </row>
    <row r="303" spans="1:22" x14ac:dyDescent="0.25">
      <c r="A303" s="1" t="str">
        <f t="shared" si="45"/>
        <v>Pin</v>
      </c>
      <c r="B303" s="47" t="s">
        <v>372</v>
      </c>
      <c r="C303" s="47" t="s">
        <v>506</v>
      </c>
      <c r="D303" s="45"/>
      <c r="E303" s="1" t="str">
        <f t="shared" si="39"/>
        <v>1100mil</v>
      </c>
      <c r="F303" s="1" t="str">
        <f t="shared" si="40"/>
        <v>-2500mil</v>
      </c>
      <c r="G303" s="1" t="str">
        <f t="shared" si="38"/>
        <v>0 Degrees</v>
      </c>
      <c r="H303" s="45" t="str">
        <f t="shared" si="44"/>
        <v>PASSIVE</v>
      </c>
      <c r="I303" s="1" t="str">
        <f t="shared" si="41"/>
        <v>100mil</v>
      </c>
      <c r="J303"/>
      <c r="U303" s="24">
        <f t="shared" si="42"/>
        <v>302</v>
      </c>
      <c r="V303" s="24" t="str">
        <f t="shared" si="43"/>
        <v>RIGHTSIDE</v>
      </c>
    </row>
    <row r="304" spans="1:22" x14ac:dyDescent="0.25">
      <c r="A304" s="1" t="str">
        <f t="shared" si="45"/>
        <v>Pin</v>
      </c>
      <c r="B304" s="47" t="s">
        <v>373</v>
      </c>
      <c r="C304" s="47" t="s">
        <v>506</v>
      </c>
      <c r="D304" s="45"/>
      <c r="E304" s="1" t="str">
        <f t="shared" si="39"/>
        <v>1100mil</v>
      </c>
      <c r="F304" s="1" t="str">
        <f t="shared" si="40"/>
        <v>-2400mil</v>
      </c>
      <c r="G304" s="1" t="str">
        <f t="shared" si="38"/>
        <v>0 Degrees</v>
      </c>
      <c r="H304" s="45" t="str">
        <f t="shared" si="44"/>
        <v>PASSIVE</v>
      </c>
      <c r="I304" s="1" t="str">
        <f t="shared" si="41"/>
        <v>100mil</v>
      </c>
      <c r="J304"/>
      <c r="U304" s="24">
        <f t="shared" si="42"/>
        <v>303</v>
      </c>
      <c r="V304" s="24" t="str">
        <f t="shared" si="43"/>
        <v>RIGHTSIDE</v>
      </c>
    </row>
    <row r="305" spans="1:22" x14ac:dyDescent="0.25">
      <c r="A305" s="1" t="str">
        <f t="shared" si="45"/>
        <v>Pin</v>
      </c>
      <c r="B305" s="47" t="s">
        <v>374</v>
      </c>
      <c r="C305" s="47" t="s">
        <v>506</v>
      </c>
      <c r="D305" s="45"/>
      <c r="E305" s="1" t="str">
        <f t="shared" si="39"/>
        <v>1100mil</v>
      </c>
      <c r="F305" s="1" t="str">
        <f t="shared" si="40"/>
        <v>-2300mil</v>
      </c>
      <c r="G305" s="1" t="str">
        <f t="shared" si="38"/>
        <v>0 Degrees</v>
      </c>
      <c r="H305" s="45" t="str">
        <f t="shared" si="44"/>
        <v>PASSIVE</v>
      </c>
      <c r="I305" s="1" t="str">
        <f t="shared" si="41"/>
        <v>100mil</v>
      </c>
      <c r="J305"/>
      <c r="U305" s="24">
        <f t="shared" si="42"/>
        <v>304</v>
      </c>
      <c r="V305" s="24" t="str">
        <f t="shared" si="43"/>
        <v>RIGHTSIDE</v>
      </c>
    </row>
    <row r="306" spans="1:22" x14ac:dyDescent="0.25">
      <c r="A306" s="1" t="str">
        <f t="shared" si="45"/>
        <v>Pin</v>
      </c>
      <c r="B306" s="47" t="s">
        <v>375</v>
      </c>
      <c r="C306" s="47" t="s">
        <v>506</v>
      </c>
      <c r="D306" s="45"/>
      <c r="E306" s="1" t="str">
        <f t="shared" si="39"/>
        <v>1100mil</v>
      </c>
      <c r="F306" s="1" t="str">
        <f t="shared" si="40"/>
        <v>-2200mil</v>
      </c>
      <c r="G306" s="1" t="str">
        <f t="shared" si="38"/>
        <v>0 Degrees</v>
      </c>
      <c r="H306" s="45" t="str">
        <f t="shared" si="44"/>
        <v>PASSIVE</v>
      </c>
      <c r="I306" s="1" t="str">
        <f t="shared" si="41"/>
        <v>100mil</v>
      </c>
      <c r="J306"/>
      <c r="U306" s="24">
        <f t="shared" si="42"/>
        <v>305</v>
      </c>
      <c r="V306" s="24" t="str">
        <f t="shared" si="43"/>
        <v>RIGHTSIDE</v>
      </c>
    </row>
    <row r="307" spans="1:22" x14ac:dyDescent="0.25">
      <c r="A307" s="1" t="str">
        <f t="shared" si="45"/>
        <v>Pin</v>
      </c>
      <c r="B307" s="47" t="s">
        <v>376</v>
      </c>
      <c r="C307" s="47" t="s">
        <v>506</v>
      </c>
      <c r="D307" s="45"/>
      <c r="E307" s="1" t="str">
        <f t="shared" si="39"/>
        <v>1100mil</v>
      </c>
      <c r="F307" s="1" t="str">
        <f t="shared" si="40"/>
        <v>-2100mil</v>
      </c>
      <c r="G307" s="1" t="str">
        <f t="shared" si="38"/>
        <v>0 Degrees</v>
      </c>
      <c r="H307" s="45" t="str">
        <f t="shared" si="44"/>
        <v>PASSIVE</v>
      </c>
      <c r="I307" s="1" t="str">
        <f t="shared" si="41"/>
        <v>100mil</v>
      </c>
      <c r="J307"/>
      <c r="U307" s="24">
        <f t="shared" si="42"/>
        <v>306</v>
      </c>
      <c r="V307" s="24" t="str">
        <f t="shared" si="43"/>
        <v>RIGHTSIDE</v>
      </c>
    </row>
    <row r="308" spans="1:22" x14ac:dyDescent="0.25">
      <c r="A308" s="1" t="str">
        <f t="shared" si="45"/>
        <v>Pin</v>
      </c>
      <c r="B308" s="47" t="s">
        <v>377</v>
      </c>
      <c r="C308" s="47" t="s">
        <v>506</v>
      </c>
      <c r="D308" s="45"/>
      <c r="E308" s="1" t="str">
        <f t="shared" si="39"/>
        <v>1100mil</v>
      </c>
      <c r="F308" s="1" t="str">
        <f t="shared" si="40"/>
        <v>-2000mil</v>
      </c>
      <c r="G308" s="1" t="str">
        <f t="shared" si="38"/>
        <v>0 Degrees</v>
      </c>
      <c r="H308" s="45" t="str">
        <f t="shared" si="44"/>
        <v>PASSIVE</v>
      </c>
      <c r="I308" s="1" t="str">
        <f t="shared" si="41"/>
        <v>100mil</v>
      </c>
      <c r="J308"/>
      <c r="U308" s="24">
        <f t="shared" si="42"/>
        <v>307</v>
      </c>
      <c r="V308" s="24" t="str">
        <f t="shared" si="43"/>
        <v>RIGHTSIDE</v>
      </c>
    </row>
    <row r="309" spans="1:22" x14ac:dyDescent="0.25">
      <c r="A309" s="1" t="str">
        <f t="shared" si="45"/>
        <v>Pin</v>
      </c>
      <c r="B309" s="47" t="s">
        <v>378</v>
      </c>
      <c r="C309" s="47" t="s">
        <v>506</v>
      </c>
      <c r="D309" s="45"/>
      <c r="E309" s="1" t="str">
        <f t="shared" si="39"/>
        <v>1100mil</v>
      </c>
      <c r="F309" s="1" t="str">
        <f t="shared" si="40"/>
        <v>-1900mil</v>
      </c>
      <c r="G309" s="1" t="str">
        <f t="shared" si="38"/>
        <v>0 Degrees</v>
      </c>
      <c r="H309" s="45" t="str">
        <f t="shared" si="44"/>
        <v>PASSIVE</v>
      </c>
      <c r="I309" s="1" t="str">
        <f t="shared" si="41"/>
        <v>100mil</v>
      </c>
      <c r="J309"/>
      <c r="U309" s="24">
        <f t="shared" si="42"/>
        <v>308</v>
      </c>
      <c r="V309" s="24" t="str">
        <f t="shared" si="43"/>
        <v>RIGHTSIDE</v>
      </c>
    </row>
    <row r="310" spans="1:22" x14ac:dyDescent="0.25">
      <c r="A310" s="1" t="str">
        <f t="shared" si="45"/>
        <v>Pin</v>
      </c>
      <c r="B310" s="47" t="s">
        <v>379</v>
      </c>
      <c r="C310" s="47" t="s">
        <v>506</v>
      </c>
      <c r="D310" s="45"/>
      <c r="E310" s="1" t="str">
        <f t="shared" si="39"/>
        <v>1100mil</v>
      </c>
      <c r="F310" s="1" t="str">
        <f t="shared" si="40"/>
        <v>-1800mil</v>
      </c>
      <c r="G310" s="1" t="str">
        <f t="shared" si="38"/>
        <v>0 Degrees</v>
      </c>
      <c r="H310" s="45" t="str">
        <f t="shared" si="44"/>
        <v>PASSIVE</v>
      </c>
      <c r="I310" s="1" t="str">
        <f t="shared" si="41"/>
        <v>100mil</v>
      </c>
      <c r="J310"/>
      <c r="U310" s="24">
        <f t="shared" si="42"/>
        <v>309</v>
      </c>
      <c r="V310" s="24" t="str">
        <f t="shared" si="43"/>
        <v>RIGHTSIDE</v>
      </c>
    </row>
    <row r="311" spans="1:22" x14ac:dyDescent="0.25">
      <c r="A311" s="1" t="str">
        <f t="shared" si="45"/>
        <v>Pin</v>
      </c>
      <c r="B311" s="47" t="s">
        <v>380</v>
      </c>
      <c r="C311" s="47" t="s">
        <v>506</v>
      </c>
      <c r="D311" s="45"/>
      <c r="E311" s="1" t="str">
        <f t="shared" si="39"/>
        <v>1100mil</v>
      </c>
      <c r="F311" s="1" t="str">
        <f t="shared" si="40"/>
        <v>-1700mil</v>
      </c>
      <c r="G311" s="1" t="str">
        <f t="shared" si="38"/>
        <v>0 Degrees</v>
      </c>
      <c r="H311" s="45" t="str">
        <f t="shared" si="44"/>
        <v>PASSIVE</v>
      </c>
      <c r="I311" s="1" t="str">
        <f t="shared" si="41"/>
        <v>100mil</v>
      </c>
      <c r="J311"/>
      <c r="U311" s="24">
        <f t="shared" si="42"/>
        <v>310</v>
      </c>
      <c r="V311" s="24" t="str">
        <f t="shared" si="43"/>
        <v>RIGHTSIDE</v>
      </c>
    </row>
    <row r="312" spans="1:22" x14ac:dyDescent="0.25">
      <c r="A312" s="1" t="str">
        <f t="shared" si="45"/>
        <v>Pin</v>
      </c>
      <c r="B312" s="47" t="s">
        <v>381</v>
      </c>
      <c r="C312" s="47" t="s">
        <v>506</v>
      </c>
      <c r="D312" s="45"/>
      <c r="E312" s="1" t="str">
        <f t="shared" si="39"/>
        <v>1100mil</v>
      </c>
      <c r="F312" s="1" t="str">
        <f t="shared" si="40"/>
        <v>-1600mil</v>
      </c>
      <c r="G312" s="1" t="str">
        <f t="shared" si="38"/>
        <v>0 Degrees</v>
      </c>
      <c r="H312" s="45" t="str">
        <f t="shared" si="44"/>
        <v>PASSIVE</v>
      </c>
      <c r="I312" s="1" t="str">
        <f t="shared" si="41"/>
        <v>100mil</v>
      </c>
      <c r="J312"/>
      <c r="U312" s="24">
        <f t="shared" si="42"/>
        <v>311</v>
      </c>
      <c r="V312" s="24" t="str">
        <f t="shared" si="43"/>
        <v>RIGHTSIDE</v>
      </c>
    </row>
    <row r="313" spans="1:22" x14ac:dyDescent="0.25">
      <c r="A313" s="1" t="str">
        <f t="shared" si="45"/>
        <v>Pin</v>
      </c>
      <c r="B313" s="47" t="s">
        <v>382</v>
      </c>
      <c r="C313" s="47" t="s">
        <v>506</v>
      </c>
      <c r="D313" s="45"/>
      <c r="E313" s="1" t="str">
        <f t="shared" si="39"/>
        <v>1100mil</v>
      </c>
      <c r="F313" s="1" t="str">
        <f t="shared" si="40"/>
        <v>-1500mil</v>
      </c>
      <c r="G313" s="1" t="str">
        <f t="shared" si="38"/>
        <v>0 Degrees</v>
      </c>
      <c r="H313" s="45" t="str">
        <f t="shared" si="44"/>
        <v>PASSIVE</v>
      </c>
      <c r="I313" s="1" t="str">
        <f t="shared" si="41"/>
        <v>100mil</v>
      </c>
      <c r="J313"/>
      <c r="U313" s="24">
        <f t="shared" si="42"/>
        <v>312</v>
      </c>
      <c r="V313" s="24" t="str">
        <f t="shared" si="43"/>
        <v>RIGHTSIDE</v>
      </c>
    </row>
    <row r="314" spans="1:22" x14ac:dyDescent="0.25">
      <c r="A314" s="1" t="str">
        <f t="shared" si="45"/>
        <v>Pin</v>
      </c>
      <c r="B314" s="47" t="s">
        <v>383</v>
      </c>
      <c r="C314" s="47" t="s">
        <v>506</v>
      </c>
      <c r="D314" s="45"/>
      <c r="E314" s="1" t="str">
        <f t="shared" si="39"/>
        <v>1100mil</v>
      </c>
      <c r="F314" s="1" t="str">
        <f t="shared" si="40"/>
        <v>-1400mil</v>
      </c>
      <c r="G314" s="1" t="str">
        <f t="shared" si="38"/>
        <v>0 Degrees</v>
      </c>
      <c r="H314" s="45" t="str">
        <f t="shared" si="44"/>
        <v>PASSIVE</v>
      </c>
      <c r="I314" s="1" t="str">
        <f t="shared" si="41"/>
        <v>100mil</v>
      </c>
      <c r="J314"/>
      <c r="U314" s="24">
        <f t="shared" si="42"/>
        <v>313</v>
      </c>
      <c r="V314" s="24" t="str">
        <f t="shared" si="43"/>
        <v>RIGHTSIDE</v>
      </c>
    </row>
    <row r="315" spans="1:22" x14ac:dyDescent="0.25">
      <c r="A315" s="1" t="str">
        <f t="shared" si="45"/>
        <v>Pin</v>
      </c>
      <c r="B315" s="47" t="s">
        <v>384</v>
      </c>
      <c r="C315" s="47" t="s">
        <v>506</v>
      </c>
      <c r="D315" s="45"/>
      <c r="E315" s="1" t="str">
        <f t="shared" si="39"/>
        <v>1100mil</v>
      </c>
      <c r="F315" s="1" t="str">
        <f t="shared" si="40"/>
        <v>-1300mil</v>
      </c>
      <c r="G315" s="1" t="str">
        <f t="shared" si="38"/>
        <v>0 Degrees</v>
      </c>
      <c r="H315" s="45" t="str">
        <f t="shared" si="44"/>
        <v>PASSIVE</v>
      </c>
      <c r="I315" s="1" t="str">
        <f t="shared" si="41"/>
        <v>100mil</v>
      </c>
      <c r="J315"/>
      <c r="U315" s="24">
        <f t="shared" si="42"/>
        <v>314</v>
      </c>
      <c r="V315" s="24" t="str">
        <f t="shared" si="43"/>
        <v>RIGHTSIDE</v>
      </c>
    </row>
    <row r="316" spans="1:22" x14ac:dyDescent="0.25">
      <c r="A316" s="1" t="str">
        <f t="shared" si="45"/>
        <v>Pin</v>
      </c>
      <c r="B316" s="47" t="s">
        <v>385</v>
      </c>
      <c r="C316" s="47" t="s">
        <v>506</v>
      </c>
      <c r="D316" s="45"/>
      <c r="E316" s="1" t="str">
        <f t="shared" si="39"/>
        <v>1100mil</v>
      </c>
      <c r="F316" s="1" t="str">
        <f t="shared" si="40"/>
        <v>-1200mil</v>
      </c>
      <c r="G316" s="1" t="str">
        <f t="shared" si="38"/>
        <v>0 Degrees</v>
      </c>
      <c r="H316" s="45" t="str">
        <f t="shared" si="44"/>
        <v>PASSIVE</v>
      </c>
      <c r="I316" s="1" t="str">
        <f t="shared" si="41"/>
        <v>100mil</v>
      </c>
      <c r="J316"/>
      <c r="U316" s="24">
        <f t="shared" si="42"/>
        <v>315</v>
      </c>
      <c r="V316" s="24" t="str">
        <f t="shared" si="43"/>
        <v>RIGHTSIDE</v>
      </c>
    </row>
    <row r="317" spans="1:22" x14ac:dyDescent="0.25">
      <c r="A317" s="1" t="str">
        <f t="shared" si="45"/>
        <v>Pin</v>
      </c>
      <c r="B317" s="47" t="s">
        <v>386</v>
      </c>
      <c r="C317" s="47" t="s">
        <v>506</v>
      </c>
      <c r="D317" s="45"/>
      <c r="E317" s="1" t="str">
        <f t="shared" si="39"/>
        <v>1100mil</v>
      </c>
      <c r="F317" s="1" t="str">
        <f t="shared" si="40"/>
        <v>-1100mil</v>
      </c>
      <c r="G317" s="1" t="str">
        <f t="shared" si="38"/>
        <v>0 Degrees</v>
      </c>
      <c r="H317" s="45" t="str">
        <f t="shared" si="44"/>
        <v>PASSIVE</v>
      </c>
      <c r="I317" s="1" t="str">
        <f t="shared" si="41"/>
        <v>100mil</v>
      </c>
      <c r="J317"/>
      <c r="U317" s="24">
        <f t="shared" si="42"/>
        <v>316</v>
      </c>
      <c r="V317" s="24" t="str">
        <f t="shared" si="43"/>
        <v>RIGHTSIDE</v>
      </c>
    </row>
    <row r="318" spans="1:22" x14ac:dyDescent="0.25">
      <c r="A318" s="1" t="str">
        <f t="shared" si="45"/>
        <v>Pin</v>
      </c>
      <c r="B318" s="47" t="s">
        <v>387</v>
      </c>
      <c r="C318" s="47" t="s">
        <v>506</v>
      </c>
      <c r="D318" s="45"/>
      <c r="E318" s="1" t="str">
        <f t="shared" si="39"/>
        <v>1100mil</v>
      </c>
      <c r="F318" s="1" t="str">
        <f t="shared" si="40"/>
        <v>-1000mil</v>
      </c>
      <c r="G318" s="1" t="str">
        <f t="shared" si="38"/>
        <v>0 Degrees</v>
      </c>
      <c r="H318" s="45" t="str">
        <f t="shared" si="44"/>
        <v>PASSIVE</v>
      </c>
      <c r="I318" s="1" t="str">
        <f t="shared" si="41"/>
        <v>100mil</v>
      </c>
      <c r="J318"/>
      <c r="U318" s="24">
        <f t="shared" si="42"/>
        <v>317</v>
      </c>
      <c r="V318" s="24" t="str">
        <f t="shared" si="43"/>
        <v>RIGHTSIDE</v>
      </c>
    </row>
    <row r="319" spans="1:22" x14ac:dyDescent="0.25">
      <c r="A319" s="1" t="str">
        <f t="shared" si="45"/>
        <v>Pin</v>
      </c>
      <c r="B319" s="47" t="s">
        <v>388</v>
      </c>
      <c r="C319" s="47" t="s">
        <v>506</v>
      </c>
      <c r="D319" s="45"/>
      <c r="E319" s="1" t="str">
        <f t="shared" si="39"/>
        <v>1100mil</v>
      </c>
      <c r="F319" s="1" t="str">
        <f t="shared" si="40"/>
        <v>-900mil</v>
      </c>
      <c r="G319" s="1" t="str">
        <f t="shared" si="38"/>
        <v>0 Degrees</v>
      </c>
      <c r="H319" s="45" t="str">
        <f t="shared" si="44"/>
        <v>PASSIVE</v>
      </c>
      <c r="I319" s="1" t="str">
        <f t="shared" si="41"/>
        <v>100mil</v>
      </c>
      <c r="J319"/>
      <c r="U319" s="24">
        <f t="shared" si="42"/>
        <v>318</v>
      </c>
      <c r="V319" s="24" t="str">
        <f t="shared" si="43"/>
        <v>RIGHTSIDE</v>
      </c>
    </row>
    <row r="320" spans="1:22" x14ac:dyDescent="0.25">
      <c r="A320" s="1" t="str">
        <f t="shared" si="45"/>
        <v>Pin</v>
      </c>
      <c r="B320" s="47" t="s">
        <v>389</v>
      </c>
      <c r="C320" s="47" t="s">
        <v>506</v>
      </c>
      <c r="D320" s="45"/>
      <c r="E320" s="1" t="str">
        <f t="shared" si="39"/>
        <v>1100mil</v>
      </c>
      <c r="F320" s="1" t="str">
        <f t="shared" si="40"/>
        <v>-800mil</v>
      </c>
      <c r="G320" s="1" t="str">
        <f t="shared" si="38"/>
        <v>0 Degrees</v>
      </c>
      <c r="H320" s="45" t="str">
        <f t="shared" si="44"/>
        <v>PASSIVE</v>
      </c>
      <c r="I320" s="1" t="str">
        <f t="shared" si="41"/>
        <v>100mil</v>
      </c>
      <c r="J320"/>
      <c r="U320" s="24">
        <f t="shared" si="42"/>
        <v>319</v>
      </c>
      <c r="V320" s="24" t="str">
        <f t="shared" si="43"/>
        <v>RIGHTSIDE</v>
      </c>
    </row>
    <row r="321" spans="1:22" x14ac:dyDescent="0.25">
      <c r="A321" s="1" t="str">
        <f t="shared" si="45"/>
        <v>Pin</v>
      </c>
      <c r="B321" s="47" t="s">
        <v>390</v>
      </c>
      <c r="C321" s="47" t="s">
        <v>506</v>
      </c>
      <c r="D321" s="45"/>
      <c r="E321" s="1" t="str">
        <f t="shared" si="39"/>
        <v>1100mil</v>
      </c>
      <c r="F321" s="1" t="str">
        <f t="shared" si="40"/>
        <v>-700mil</v>
      </c>
      <c r="G321" s="1" t="str">
        <f t="shared" si="38"/>
        <v>0 Degrees</v>
      </c>
      <c r="H321" s="45" t="str">
        <f t="shared" si="44"/>
        <v>PASSIVE</v>
      </c>
      <c r="I321" s="1" t="str">
        <f t="shared" si="41"/>
        <v>100mil</v>
      </c>
      <c r="J321"/>
      <c r="U321" s="24">
        <f t="shared" si="42"/>
        <v>320</v>
      </c>
      <c r="V321" s="24" t="str">
        <f t="shared" si="43"/>
        <v>RIGHTSIDE</v>
      </c>
    </row>
    <row r="322" spans="1:22" x14ac:dyDescent="0.25">
      <c r="A322" s="1" t="str">
        <f t="shared" si="45"/>
        <v>Pin</v>
      </c>
      <c r="B322" s="47" t="s">
        <v>391</v>
      </c>
      <c r="C322" s="47" t="s">
        <v>506</v>
      </c>
      <c r="D322" s="45"/>
      <c r="E322" s="1" t="str">
        <f t="shared" si="39"/>
        <v>1100mil</v>
      </c>
      <c r="F322" s="1" t="str">
        <f t="shared" si="40"/>
        <v>-600mil</v>
      </c>
      <c r="G322" s="1" t="str">
        <f t="shared" ref="G322:G385" si="46">IF(V322="","",IF(V322="LEFTSIDE",PINLEFT,IF(V322="BOTTOMSIDE",PINDOWN,IF(V322="RIGHTSIDE",PINRIGHT,PINUP))))</f>
        <v>0 Degrees</v>
      </c>
      <c r="H322" s="45" t="str">
        <f t="shared" si="44"/>
        <v>PASSIVE</v>
      </c>
      <c r="I322" s="1" t="str">
        <f t="shared" si="41"/>
        <v>100mil</v>
      </c>
      <c r="J322"/>
      <c r="U322" s="24">
        <f t="shared" si="42"/>
        <v>321</v>
      </c>
      <c r="V322" s="24" t="str">
        <f t="shared" si="43"/>
        <v>RIGHTSIDE</v>
      </c>
    </row>
    <row r="323" spans="1:22" x14ac:dyDescent="0.25">
      <c r="A323" s="1" t="str">
        <f t="shared" si="45"/>
        <v>Pin</v>
      </c>
      <c r="B323" s="47" t="s">
        <v>392</v>
      </c>
      <c r="C323" s="47" t="s">
        <v>506</v>
      </c>
      <c r="D323" s="45"/>
      <c r="E323" s="1" t="str">
        <f t="shared" ref="E323:E386" si="47">IF($U323="","",IF(PINORIENTATIONS=ONESIDED,PINLENGTH,IF($G323=PINLEFT,-BOXWIDTH/2,IF($G323=PINRIGHT,BOXWIDTH/2,IF($G323=PINDOWN,IF($G322=PINDOWN,MID($E322,1,LEN($E322)-3)+VERTSPACING,(INT(PINSPERSIDE/2)*-VERTSPACING)),IF($G322=PINUP,MID($E322,1,LEN($E322)-3)-VERTSPACING,(INT(PINSPERSIDE/2)*VERTSPACING)-IF(MOD(PINSPERSIDE,2),0,VERTSPACING))))))&amp;IF(UNITS=IMPERIALUNITS,"mil",IF(UNITS=METRICUNITS,"mm","")))</f>
        <v>1100mil</v>
      </c>
      <c r="F323" s="1" t="str">
        <f t="shared" ref="F323:F386" si="48">IF($U323="","",IF(PINORIENTATIONS=ONESIDED,(INT(PINSPERSIDE/2)*VERTSPACING)-MOD($U323-1,PINSPERSIDE)*VERTSPACING,IF($G323=PINLEFT,IF($G322=PINLEFT,MID($F322,1,LEN($F322)-3)-VERTSPACING,(INT(PINSPERSIDE/2)*VERTSPACING)),IF($G323=PINRIGHT,IF($G322=PINRIGHT,MID($F322,1,LEN($F322)-3)+VERTSPACING,(INT(PINSPERSIDE/2)*-VERTSPACING)+IF(MOD(PINSPERSIDE,2),0,VERTSPACING)),IF($G323=PINDOWN,IF(MOD(PINSPERSIDE,2),-BOXWIDTH/2,-BOXWIDTH/2+VERTSPACING),BOXWIDTH/2))))&amp;IF(UNITS=IMPERIALUNITS,"mil",IF(UNITS=METRICUNITS,"mm","")))</f>
        <v>-500mil</v>
      </c>
      <c r="G323" s="1" t="str">
        <f t="shared" si="46"/>
        <v>0 Degrees</v>
      </c>
      <c r="H323" s="45" t="str">
        <f t="shared" si="44"/>
        <v>PASSIVE</v>
      </c>
      <c r="I323" s="1" t="str">
        <f t="shared" ref="I323:I386" si="49">IF($U323&lt;&gt;"",PINLENGTH&amp;IF(UNITS=IMPERIALUNITS,"mil",IF(UNITS=METRICUNITS,"mm","")),"")</f>
        <v>100mil</v>
      </c>
      <c r="J323"/>
      <c r="U323" s="24">
        <f t="shared" ref="U323:U386" si="50">IF(U322&lt;$L$6,U322+1,"")</f>
        <v>322</v>
      </c>
      <c r="V323" s="24" t="str">
        <f t="shared" ref="V323:V386" si="51">IF($U323="","",IF(PINORIENTATIONS=ONESIDED,"LEFTSIDE",IF(PINORIENTATIONS=TWOSIDED,IF($U323&lt;=PINSPERSIDE,"LEFTSIDE","RIGHTSIDE"),IF($U323&lt;=PINSPERSIDE,"LEFTSIDE",IF($U323&lt;=PINSPERSIDE*2,"BOTTOMSIDE",IF($U323&lt;=PINSPERSIDE*3,"RIGHTSIDE","TOPSIDE"))))))</f>
        <v>RIGHTSIDE</v>
      </c>
    </row>
    <row r="324" spans="1:22" x14ac:dyDescent="0.25">
      <c r="A324" s="1" t="str">
        <f t="shared" si="45"/>
        <v>Pin</v>
      </c>
      <c r="B324" s="47" t="s">
        <v>393</v>
      </c>
      <c r="C324" s="47" t="s">
        <v>506</v>
      </c>
      <c r="D324" s="45"/>
      <c r="E324" s="1" t="str">
        <f t="shared" si="47"/>
        <v>1100mil</v>
      </c>
      <c r="F324" s="1" t="str">
        <f t="shared" si="48"/>
        <v>-400mil</v>
      </c>
      <c r="G324" s="1" t="str">
        <f t="shared" si="46"/>
        <v>0 Degrees</v>
      </c>
      <c r="H324" s="45" t="str">
        <f t="shared" si="44"/>
        <v>PASSIVE</v>
      </c>
      <c r="I324" s="1" t="str">
        <f t="shared" si="49"/>
        <v>100mil</v>
      </c>
      <c r="J324"/>
      <c r="U324" s="24">
        <f t="shared" si="50"/>
        <v>323</v>
      </c>
      <c r="V324" s="24" t="str">
        <f t="shared" si="51"/>
        <v>RIGHTSIDE</v>
      </c>
    </row>
    <row r="325" spans="1:22" x14ac:dyDescent="0.25">
      <c r="A325" s="1" t="str">
        <f t="shared" si="45"/>
        <v>Pin</v>
      </c>
      <c r="B325" s="47" t="s">
        <v>394</v>
      </c>
      <c r="C325" s="47" t="s">
        <v>506</v>
      </c>
      <c r="D325" s="45"/>
      <c r="E325" s="1" t="str">
        <f t="shared" si="47"/>
        <v>1100mil</v>
      </c>
      <c r="F325" s="1" t="str">
        <f t="shared" si="48"/>
        <v>-300mil</v>
      </c>
      <c r="G325" s="1" t="str">
        <f t="shared" si="46"/>
        <v>0 Degrees</v>
      </c>
      <c r="H325" s="45" t="str">
        <f t="shared" si="44"/>
        <v>PASSIVE</v>
      </c>
      <c r="I325" s="1" t="str">
        <f t="shared" si="49"/>
        <v>100mil</v>
      </c>
      <c r="J325"/>
      <c r="U325" s="24">
        <f t="shared" si="50"/>
        <v>324</v>
      </c>
      <c r="V325" s="24" t="str">
        <f t="shared" si="51"/>
        <v>RIGHTSIDE</v>
      </c>
    </row>
    <row r="326" spans="1:22" x14ac:dyDescent="0.25">
      <c r="A326" s="1" t="str">
        <f t="shared" si="45"/>
        <v>Pin</v>
      </c>
      <c r="B326" s="47" t="s">
        <v>395</v>
      </c>
      <c r="C326" s="47" t="s">
        <v>506</v>
      </c>
      <c r="D326" s="45"/>
      <c r="E326" s="1" t="str">
        <f t="shared" si="47"/>
        <v>1100mil</v>
      </c>
      <c r="F326" s="1" t="str">
        <f t="shared" si="48"/>
        <v>-200mil</v>
      </c>
      <c r="G326" s="1" t="str">
        <f t="shared" si="46"/>
        <v>0 Degrees</v>
      </c>
      <c r="H326" s="45" t="str">
        <f t="shared" si="44"/>
        <v>PASSIVE</v>
      </c>
      <c r="I326" s="1" t="str">
        <f t="shared" si="49"/>
        <v>100mil</v>
      </c>
      <c r="J326"/>
      <c r="U326" s="24">
        <f t="shared" si="50"/>
        <v>325</v>
      </c>
      <c r="V326" s="24" t="str">
        <f t="shared" si="51"/>
        <v>RIGHTSIDE</v>
      </c>
    </row>
    <row r="327" spans="1:22" x14ac:dyDescent="0.25">
      <c r="A327" s="1" t="str">
        <f t="shared" si="45"/>
        <v>Pin</v>
      </c>
      <c r="B327" s="47" t="s">
        <v>396</v>
      </c>
      <c r="C327" s="47" t="s">
        <v>506</v>
      </c>
      <c r="D327" s="45"/>
      <c r="E327" s="1" t="str">
        <f t="shared" si="47"/>
        <v>1100mil</v>
      </c>
      <c r="F327" s="1" t="str">
        <f t="shared" si="48"/>
        <v>-100mil</v>
      </c>
      <c r="G327" s="1" t="str">
        <f t="shared" si="46"/>
        <v>0 Degrees</v>
      </c>
      <c r="H327" s="45" t="str">
        <f t="shared" si="44"/>
        <v>PASSIVE</v>
      </c>
      <c r="I327" s="1" t="str">
        <f t="shared" si="49"/>
        <v>100mil</v>
      </c>
      <c r="J327"/>
      <c r="U327" s="24">
        <f t="shared" si="50"/>
        <v>326</v>
      </c>
      <c r="V327" s="24" t="str">
        <f t="shared" si="51"/>
        <v>RIGHTSIDE</v>
      </c>
    </row>
    <row r="328" spans="1:22" x14ac:dyDescent="0.25">
      <c r="A328" s="1" t="str">
        <f t="shared" si="45"/>
        <v>Pin</v>
      </c>
      <c r="B328" s="47" t="s">
        <v>397</v>
      </c>
      <c r="C328" s="47" t="s">
        <v>506</v>
      </c>
      <c r="D328" s="45"/>
      <c r="E328" s="1" t="str">
        <f t="shared" si="47"/>
        <v>1100mil</v>
      </c>
      <c r="F328" s="1" t="str">
        <f t="shared" si="48"/>
        <v>0mil</v>
      </c>
      <c r="G328" s="1" t="str">
        <f t="shared" si="46"/>
        <v>0 Degrees</v>
      </c>
      <c r="H328" s="45" t="str">
        <f t="shared" si="44"/>
        <v>PASSIVE</v>
      </c>
      <c r="I328" s="1" t="str">
        <f t="shared" si="49"/>
        <v>100mil</v>
      </c>
      <c r="J328"/>
      <c r="U328" s="24">
        <f t="shared" si="50"/>
        <v>327</v>
      </c>
      <c r="V328" s="24" t="str">
        <f t="shared" si="51"/>
        <v>RIGHTSIDE</v>
      </c>
    </row>
    <row r="329" spans="1:22" x14ac:dyDescent="0.25">
      <c r="A329" s="1" t="str">
        <f t="shared" si="45"/>
        <v>Pin</v>
      </c>
      <c r="B329" s="47" t="s">
        <v>398</v>
      </c>
      <c r="C329" s="47" t="s">
        <v>506</v>
      </c>
      <c r="D329" s="45"/>
      <c r="E329" s="1" t="str">
        <f t="shared" si="47"/>
        <v>1100mil</v>
      </c>
      <c r="F329" s="1" t="str">
        <f t="shared" si="48"/>
        <v>100mil</v>
      </c>
      <c r="G329" s="1" t="str">
        <f t="shared" si="46"/>
        <v>0 Degrees</v>
      </c>
      <c r="H329" s="45" t="str">
        <f t="shared" si="44"/>
        <v>PASSIVE</v>
      </c>
      <c r="I329" s="1" t="str">
        <f t="shared" si="49"/>
        <v>100mil</v>
      </c>
      <c r="J329"/>
      <c r="U329" s="24">
        <f t="shared" si="50"/>
        <v>328</v>
      </c>
      <c r="V329" s="24" t="str">
        <f t="shared" si="51"/>
        <v>RIGHTSIDE</v>
      </c>
    </row>
    <row r="330" spans="1:22" x14ac:dyDescent="0.25">
      <c r="A330" s="1" t="str">
        <f t="shared" si="45"/>
        <v>Pin</v>
      </c>
      <c r="B330" s="47" t="s">
        <v>399</v>
      </c>
      <c r="C330" s="47" t="s">
        <v>506</v>
      </c>
      <c r="D330" s="45"/>
      <c r="E330" s="1" t="str">
        <f t="shared" si="47"/>
        <v>1100mil</v>
      </c>
      <c r="F330" s="1" t="str">
        <f t="shared" si="48"/>
        <v>200mil</v>
      </c>
      <c r="G330" s="1" t="str">
        <f t="shared" si="46"/>
        <v>0 Degrees</v>
      </c>
      <c r="H330" s="45" t="str">
        <f t="shared" si="44"/>
        <v>PASSIVE</v>
      </c>
      <c r="I330" s="1" t="str">
        <f t="shared" si="49"/>
        <v>100mil</v>
      </c>
      <c r="J330"/>
      <c r="U330" s="24">
        <f t="shared" si="50"/>
        <v>329</v>
      </c>
      <c r="V330" s="24" t="str">
        <f t="shared" si="51"/>
        <v>RIGHTSIDE</v>
      </c>
    </row>
    <row r="331" spans="1:22" x14ac:dyDescent="0.25">
      <c r="A331" s="1" t="str">
        <f t="shared" si="45"/>
        <v>Pin</v>
      </c>
      <c r="B331" s="47" t="s">
        <v>400</v>
      </c>
      <c r="C331" s="47" t="s">
        <v>506</v>
      </c>
      <c r="D331" s="45"/>
      <c r="E331" s="1" t="str">
        <f t="shared" si="47"/>
        <v>1100mil</v>
      </c>
      <c r="F331" s="1" t="str">
        <f t="shared" si="48"/>
        <v>300mil</v>
      </c>
      <c r="G331" s="1" t="str">
        <f t="shared" si="46"/>
        <v>0 Degrees</v>
      </c>
      <c r="H331" s="45" t="str">
        <f t="shared" si="44"/>
        <v>PASSIVE</v>
      </c>
      <c r="I331" s="1" t="str">
        <f t="shared" si="49"/>
        <v>100mil</v>
      </c>
      <c r="J331"/>
      <c r="U331" s="24">
        <f t="shared" si="50"/>
        <v>330</v>
      </c>
      <c r="V331" s="24" t="str">
        <f t="shared" si="51"/>
        <v>RIGHTSIDE</v>
      </c>
    </row>
    <row r="332" spans="1:22" x14ac:dyDescent="0.25">
      <c r="A332" s="1" t="str">
        <f t="shared" si="45"/>
        <v>Pin</v>
      </c>
      <c r="B332" s="47" t="s">
        <v>401</v>
      </c>
      <c r="C332" s="47" t="s">
        <v>506</v>
      </c>
      <c r="D332" s="45"/>
      <c r="E332" s="1" t="str">
        <f t="shared" si="47"/>
        <v>1100mil</v>
      </c>
      <c r="F332" s="1" t="str">
        <f t="shared" si="48"/>
        <v>400mil</v>
      </c>
      <c r="G332" s="1" t="str">
        <f t="shared" si="46"/>
        <v>0 Degrees</v>
      </c>
      <c r="H332" s="45" t="str">
        <f t="shared" si="44"/>
        <v>PASSIVE</v>
      </c>
      <c r="I332" s="1" t="str">
        <f t="shared" si="49"/>
        <v>100mil</v>
      </c>
      <c r="J332"/>
      <c r="U332" s="24">
        <f t="shared" si="50"/>
        <v>331</v>
      </c>
      <c r="V332" s="24" t="str">
        <f t="shared" si="51"/>
        <v>RIGHTSIDE</v>
      </c>
    </row>
    <row r="333" spans="1:22" x14ac:dyDescent="0.25">
      <c r="A333" s="1" t="str">
        <f t="shared" si="45"/>
        <v>Pin</v>
      </c>
      <c r="B333" s="47" t="s">
        <v>402</v>
      </c>
      <c r="C333" s="47" t="s">
        <v>506</v>
      </c>
      <c r="D333" s="45"/>
      <c r="E333" s="1" t="str">
        <f t="shared" si="47"/>
        <v>1100mil</v>
      </c>
      <c r="F333" s="1" t="str">
        <f t="shared" si="48"/>
        <v>500mil</v>
      </c>
      <c r="G333" s="1" t="str">
        <f t="shared" si="46"/>
        <v>0 Degrees</v>
      </c>
      <c r="H333" s="45" t="str">
        <f t="shared" si="44"/>
        <v>PASSIVE</v>
      </c>
      <c r="I333" s="1" t="str">
        <f t="shared" si="49"/>
        <v>100mil</v>
      </c>
      <c r="J333"/>
      <c r="U333" s="24">
        <f t="shared" si="50"/>
        <v>332</v>
      </c>
      <c r="V333" s="24" t="str">
        <f t="shared" si="51"/>
        <v>RIGHTSIDE</v>
      </c>
    </row>
    <row r="334" spans="1:22" x14ac:dyDescent="0.25">
      <c r="A334" s="1" t="str">
        <f t="shared" si="45"/>
        <v>Pin</v>
      </c>
      <c r="B334" s="47" t="s">
        <v>403</v>
      </c>
      <c r="C334" s="47" t="s">
        <v>506</v>
      </c>
      <c r="D334" s="45"/>
      <c r="E334" s="1" t="str">
        <f t="shared" si="47"/>
        <v>1100mil</v>
      </c>
      <c r="F334" s="1" t="str">
        <f t="shared" si="48"/>
        <v>600mil</v>
      </c>
      <c r="G334" s="1" t="str">
        <f t="shared" si="46"/>
        <v>0 Degrees</v>
      </c>
      <c r="H334" s="45" t="str">
        <f t="shared" si="44"/>
        <v>PASSIVE</v>
      </c>
      <c r="I334" s="1" t="str">
        <f t="shared" si="49"/>
        <v>100mil</v>
      </c>
      <c r="J334"/>
      <c r="U334" s="24">
        <f t="shared" si="50"/>
        <v>333</v>
      </c>
      <c r="V334" s="24" t="str">
        <f t="shared" si="51"/>
        <v>RIGHTSIDE</v>
      </c>
    </row>
    <row r="335" spans="1:22" x14ac:dyDescent="0.25">
      <c r="A335" s="1" t="str">
        <f t="shared" si="45"/>
        <v>Pin</v>
      </c>
      <c r="B335" s="47" t="s">
        <v>404</v>
      </c>
      <c r="C335" s="47" t="s">
        <v>506</v>
      </c>
      <c r="D335" s="45"/>
      <c r="E335" s="1" t="str">
        <f t="shared" si="47"/>
        <v>1100mil</v>
      </c>
      <c r="F335" s="1" t="str">
        <f t="shared" si="48"/>
        <v>700mil</v>
      </c>
      <c r="G335" s="1" t="str">
        <f t="shared" si="46"/>
        <v>0 Degrees</v>
      </c>
      <c r="H335" s="45" t="str">
        <f t="shared" si="44"/>
        <v>PASSIVE</v>
      </c>
      <c r="I335" s="1" t="str">
        <f t="shared" si="49"/>
        <v>100mil</v>
      </c>
      <c r="J335"/>
      <c r="U335" s="24">
        <f t="shared" si="50"/>
        <v>334</v>
      </c>
      <c r="V335" s="24" t="str">
        <f t="shared" si="51"/>
        <v>RIGHTSIDE</v>
      </c>
    </row>
    <row r="336" spans="1:22" x14ac:dyDescent="0.25">
      <c r="A336" s="1" t="str">
        <f t="shared" si="45"/>
        <v>Pin</v>
      </c>
      <c r="B336" s="47" t="s">
        <v>405</v>
      </c>
      <c r="C336" s="47" t="s">
        <v>506</v>
      </c>
      <c r="D336" s="45"/>
      <c r="E336" s="1" t="str">
        <f t="shared" si="47"/>
        <v>1100mil</v>
      </c>
      <c r="F336" s="1" t="str">
        <f t="shared" si="48"/>
        <v>800mil</v>
      </c>
      <c r="G336" s="1" t="str">
        <f t="shared" si="46"/>
        <v>0 Degrees</v>
      </c>
      <c r="H336" s="45" t="str">
        <f t="shared" si="44"/>
        <v>PASSIVE</v>
      </c>
      <c r="I336" s="1" t="str">
        <f t="shared" si="49"/>
        <v>100mil</v>
      </c>
      <c r="J336"/>
      <c r="U336" s="24">
        <f t="shared" si="50"/>
        <v>335</v>
      </c>
      <c r="V336" s="24" t="str">
        <f t="shared" si="51"/>
        <v>RIGHTSIDE</v>
      </c>
    </row>
    <row r="337" spans="1:22" x14ac:dyDescent="0.25">
      <c r="A337" s="1" t="str">
        <f t="shared" si="45"/>
        <v>Pin</v>
      </c>
      <c r="B337" s="47" t="s">
        <v>406</v>
      </c>
      <c r="C337" s="47" t="s">
        <v>506</v>
      </c>
      <c r="D337" s="45"/>
      <c r="E337" s="1" t="str">
        <f t="shared" si="47"/>
        <v>1100mil</v>
      </c>
      <c r="F337" s="1" t="str">
        <f t="shared" si="48"/>
        <v>900mil</v>
      </c>
      <c r="G337" s="1" t="str">
        <f t="shared" si="46"/>
        <v>0 Degrees</v>
      </c>
      <c r="H337" s="45" t="str">
        <f t="shared" si="44"/>
        <v>PASSIVE</v>
      </c>
      <c r="I337" s="1" t="str">
        <f t="shared" si="49"/>
        <v>100mil</v>
      </c>
      <c r="J337"/>
      <c r="U337" s="24">
        <f t="shared" si="50"/>
        <v>336</v>
      </c>
      <c r="V337" s="24" t="str">
        <f t="shared" si="51"/>
        <v>RIGHTSIDE</v>
      </c>
    </row>
    <row r="338" spans="1:22" x14ac:dyDescent="0.25">
      <c r="A338" s="1" t="str">
        <f t="shared" si="45"/>
        <v>Pin</v>
      </c>
      <c r="B338" s="47" t="s">
        <v>407</v>
      </c>
      <c r="C338" s="47" t="s">
        <v>506</v>
      </c>
      <c r="D338" s="45"/>
      <c r="E338" s="1" t="str">
        <f t="shared" si="47"/>
        <v>1100mil</v>
      </c>
      <c r="F338" s="1" t="str">
        <f t="shared" si="48"/>
        <v>1000mil</v>
      </c>
      <c r="G338" s="1" t="str">
        <f t="shared" si="46"/>
        <v>0 Degrees</v>
      </c>
      <c r="H338" s="45" t="str">
        <f t="shared" si="44"/>
        <v>PASSIVE</v>
      </c>
      <c r="I338" s="1" t="str">
        <f t="shared" si="49"/>
        <v>100mil</v>
      </c>
      <c r="J338"/>
      <c r="U338" s="24">
        <f t="shared" si="50"/>
        <v>337</v>
      </c>
      <c r="V338" s="24" t="str">
        <f t="shared" si="51"/>
        <v>RIGHTSIDE</v>
      </c>
    </row>
    <row r="339" spans="1:22" x14ac:dyDescent="0.25">
      <c r="A339" s="1" t="str">
        <f t="shared" si="45"/>
        <v>Pin</v>
      </c>
      <c r="B339" s="47" t="s">
        <v>408</v>
      </c>
      <c r="C339" s="47" t="s">
        <v>506</v>
      </c>
      <c r="D339" s="45"/>
      <c r="E339" s="1" t="str">
        <f t="shared" si="47"/>
        <v>1100mil</v>
      </c>
      <c r="F339" s="1" t="str">
        <f t="shared" si="48"/>
        <v>1100mil</v>
      </c>
      <c r="G339" s="1" t="str">
        <f t="shared" si="46"/>
        <v>0 Degrees</v>
      </c>
      <c r="H339" s="45" t="str">
        <f t="shared" si="44"/>
        <v>PASSIVE</v>
      </c>
      <c r="I339" s="1" t="str">
        <f t="shared" si="49"/>
        <v>100mil</v>
      </c>
      <c r="J339"/>
      <c r="U339" s="24">
        <f t="shared" si="50"/>
        <v>338</v>
      </c>
      <c r="V339" s="24" t="str">
        <f t="shared" si="51"/>
        <v>RIGHTSIDE</v>
      </c>
    </row>
    <row r="340" spans="1:22" x14ac:dyDescent="0.25">
      <c r="A340" s="1" t="str">
        <f t="shared" si="45"/>
        <v>Pin</v>
      </c>
      <c r="B340" s="47" t="s">
        <v>409</v>
      </c>
      <c r="C340" s="47" t="s">
        <v>506</v>
      </c>
      <c r="D340" s="45"/>
      <c r="E340" s="1" t="str">
        <f t="shared" si="47"/>
        <v>1100mil</v>
      </c>
      <c r="F340" s="1" t="str">
        <f t="shared" si="48"/>
        <v>1200mil</v>
      </c>
      <c r="G340" s="1" t="str">
        <f t="shared" si="46"/>
        <v>0 Degrees</v>
      </c>
      <c r="H340" s="45" t="str">
        <f t="shared" si="44"/>
        <v>PASSIVE</v>
      </c>
      <c r="I340" s="1" t="str">
        <f t="shared" si="49"/>
        <v>100mil</v>
      </c>
      <c r="J340"/>
      <c r="U340" s="24">
        <f t="shared" si="50"/>
        <v>339</v>
      </c>
      <c r="V340" s="24" t="str">
        <f t="shared" si="51"/>
        <v>RIGHTSIDE</v>
      </c>
    </row>
    <row r="341" spans="1:22" x14ac:dyDescent="0.25">
      <c r="A341" s="1" t="str">
        <f t="shared" si="45"/>
        <v>Pin</v>
      </c>
      <c r="B341" s="47" t="s">
        <v>410</v>
      </c>
      <c r="C341" s="47" t="s">
        <v>506</v>
      </c>
      <c r="D341" s="45"/>
      <c r="E341" s="1" t="str">
        <f t="shared" si="47"/>
        <v>1100mil</v>
      </c>
      <c r="F341" s="1" t="str">
        <f t="shared" si="48"/>
        <v>1300mil</v>
      </c>
      <c r="G341" s="1" t="str">
        <f t="shared" si="46"/>
        <v>0 Degrees</v>
      </c>
      <c r="H341" s="45" t="str">
        <f t="shared" si="44"/>
        <v>PASSIVE</v>
      </c>
      <c r="I341" s="1" t="str">
        <f t="shared" si="49"/>
        <v>100mil</v>
      </c>
      <c r="J341"/>
      <c r="U341" s="24">
        <f t="shared" si="50"/>
        <v>340</v>
      </c>
      <c r="V341" s="24" t="str">
        <f t="shared" si="51"/>
        <v>RIGHTSIDE</v>
      </c>
    </row>
    <row r="342" spans="1:22" x14ac:dyDescent="0.25">
      <c r="A342" s="1" t="str">
        <f t="shared" si="45"/>
        <v>Pin</v>
      </c>
      <c r="B342" s="47" t="s">
        <v>411</v>
      </c>
      <c r="C342" s="47" t="s">
        <v>506</v>
      </c>
      <c r="D342" s="45"/>
      <c r="E342" s="1" t="str">
        <f t="shared" si="47"/>
        <v>1100mil</v>
      </c>
      <c r="F342" s="1" t="str">
        <f t="shared" si="48"/>
        <v>1400mil</v>
      </c>
      <c r="G342" s="1" t="str">
        <f t="shared" si="46"/>
        <v>0 Degrees</v>
      </c>
      <c r="H342" s="45" t="str">
        <f t="shared" si="44"/>
        <v>PASSIVE</v>
      </c>
      <c r="I342" s="1" t="str">
        <f t="shared" si="49"/>
        <v>100mil</v>
      </c>
      <c r="J342"/>
      <c r="U342" s="24">
        <f t="shared" si="50"/>
        <v>341</v>
      </c>
      <c r="V342" s="24" t="str">
        <f t="shared" si="51"/>
        <v>RIGHTSIDE</v>
      </c>
    </row>
    <row r="343" spans="1:22" x14ac:dyDescent="0.25">
      <c r="A343" s="1" t="str">
        <f t="shared" si="45"/>
        <v>Pin</v>
      </c>
      <c r="B343" s="47" t="s">
        <v>412</v>
      </c>
      <c r="C343" s="47" t="s">
        <v>506</v>
      </c>
      <c r="D343" s="45"/>
      <c r="E343" s="1" t="str">
        <f t="shared" si="47"/>
        <v>1100mil</v>
      </c>
      <c r="F343" s="1" t="str">
        <f t="shared" si="48"/>
        <v>1500mil</v>
      </c>
      <c r="G343" s="1" t="str">
        <f t="shared" si="46"/>
        <v>0 Degrees</v>
      </c>
      <c r="H343" s="45" t="str">
        <f t="shared" si="44"/>
        <v>PASSIVE</v>
      </c>
      <c r="I343" s="1" t="str">
        <f t="shared" si="49"/>
        <v>100mil</v>
      </c>
      <c r="J343"/>
      <c r="U343" s="24">
        <f t="shared" si="50"/>
        <v>342</v>
      </c>
      <c r="V343" s="24" t="str">
        <f t="shared" si="51"/>
        <v>RIGHTSIDE</v>
      </c>
    </row>
    <row r="344" spans="1:22" x14ac:dyDescent="0.25">
      <c r="A344" s="1" t="str">
        <f t="shared" si="45"/>
        <v>Pin</v>
      </c>
      <c r="B344" s="47" t="s">
        <v>413</v>
      </c>
      <c r="C344" s="47" t="s">
        <v>506</v>
      </c>
      <c r="D344" s="45"/>
      <c r="E344" s="1" t="str">
        <f t="shared" si="47"/>
        <v>1100mil</v>
      </c>
      <c r="F344" s="1" t="str">
        <f t="shared" si="48"/>
        <v>1600mil</v>
      </c>
      <c r="G344" s="1" t="str">
        <f t="shared" si="46"/>
        <v>0 Degrees</v>
      </c>
      <c r="H344" s="45" t="str">
        <f t="shared" si="44"/>
        <v>PASSIVE</v>
      </c>
      <c r="I344" s="1" t="str">
        <f t="shared" si="49"/>
        <v>100mil</v>
      </c>
      <c r="J344"/>
      <c r="U344" s="24">
        <f t="shared" si="50"/>
        <v>343</v>
      </c>
      <c r="V344" s="24" t="str">
        <f t="shared" si="51"/>
        <v>RIGHTSIDE</v>
      </c>
    </row>
    <row r="345" spans="1:22" x14ac:dyDescent="0.25">
      <c r="A345" s="1" t="str">
        <f t="shared" si="45"/>
        <v>Pin</v>
      </c>
      <c r="B345" s="47" t="s">
        <v>414</v>
      </c>
      <c r="C345" s="47" t="s">
        <v>506</v>
      </c>
      <c r="D345" s="45"/>
      <c r="E345" s="1" t="str">
        <f t="shared" si="47"/>
        <v>1100mil</v>
      </c>
      <c r="F345" s="1" t="str">
        <f t="shared" si="48"/>
        <v>1700mil</v>
      </c>
      <c r="G345" s="1" t="str">
        <f t="shared" si="46"/>
        <v>0 Degrees</v>
      </c>
      <c r="H345" s="45" t="str">
        <f t="shared" si="44"/>
        <v>PASSIVE</v>
      </c>
      <c r="I345" s="1" t="str">
        <f t="shared" si="49"/>
        <v>100mil</v>
      </c>
      <c r="J345"/>
      <c r="U345" s="24">
        <f t="shared" si="50"/>
        <v>344</v>
      </c>
      <c r="V345" s="24" t="str">
        <f t="shared" si="51"/>
        <v>RIGHTSIDE</v>
      </c>
    </row>
    <row r="346" spans="1:22" x14ac:dyDescent="0.25">
      <c r="A346" s="1" t="str">
        <f t="shared" si="45"/>
        <v>Pin</v>
      </c>
      <c r="B346" s="47" t="s">
        <v>415</v>
      </c>
      <c r="C346" s="47" t="s">
        <v>506</v>
      </c>
      <c r="D346" s="45"/>
      <c r="E346" s="1" t="str">
        <f t="shared" si="47"/>
        <v>1100mil</v>
      </c>
      <c r="F346" s="1" t="str">
        <f t="shared" si="48"/>
        <v>1800mil</v>
      </c>
      <c r="G346" s="1" t="str">
        <f t="shared" si="46"/>
        <v>0 Degrees</v>
      </c>
      <c r="H346" s="45" t="str">
        <f t="shared" si="44"/>
        <v>PASSIVE</v>
      </c>
      <c r="I346" s="1" t="str">
        <f t="shared" si="49"/>
        <v>100mil</v>
      </c>
      <c r="J346"/>
      <c r="U346" s="24">
        <f t="shared" si="50"/>
        <v>345</v>
      </c>
      <c r="V346" s="24" t="str">
        <f t="shared" si="51"/>
        <v>RIGHTSIDE</v>
      </c>
    </row>
    <row r="347" spans="1:22" x14ac:dyDescent="0.25">
      <c r="A347" s="1" t="str">
        <f t="shared" si="45"/>
        <v>Pin</v>
      </c>
      <c r="B347" s="47" t="s">
        <v>416</v>
      </c>
      <c r="C347" s="47" t="s">
        <v>506</v>
      </c>
      <c r="D347" s="45"/>
      <c r="E347" s="1" t="str">
        <f t="shared" si="47"/>
        <v>1100mil</v>
      </c>
      <c r="F347" s="1" t="str">
        <f t="shared" si="48"/>
        <v>1900mil</v>
      </c>
      <c r="G347" s="1" t="str">
        <f t="shared" si="46"/>
        <v>0 Degrees</v>
      </c>
      <c r="H347" s="45" t="str">
        <f t="shared" si="44"/>
        <v>PASSIVE</v>
      </c>
      <c r="I347" s="1" t="str">
        <f t="shared" si="49"/>
        <v>100mil</v>
      </c>
      <c r="J347"/>
      <c r="U347" s="24">
        <f t="shared" si="50"/>
        <v>346</v>
      </c>
      <c r="V347" s="24" t="str">
        <f t="shared" si="51"/>
        <v>RIGHTSIDE</v>
      </c>
    </row>
    <row r="348" spans="1:22" x14ac:dyDescent="0.25">
      <c r="A348" s="1" t="str">
        <f t="shared" si="45"/>
        <v>Pin</v>
      </c>
      <c r="B348" s="47" t="s">
        <v>417</v>
      </c>
      <c r="C348" s="47" t="s">
        <v>506</v>
      </c>
      <c r="D348" s="45"/>
      <c r="E348" s="1" t="str">
        <f t="shared" si="47"/>
        <v>1100mil</v>
      </c>
      <c r="F348" s="1" t="str">
        <f t="shared" si="48"/>
        <v>2000mil</v>
      </c>
      <c r="G348" s="1" t="str">
        <f t="shared" si="46"/>
        <v>0 Degrees</v>
      </c>
      <c r="H348" s="45" t="str">
        <f t="shared" si="44"/>
        <v>PASSIVE</v>
      </c>
      <c r="I348" s="1" t="str">
        <f t="shared" si="49"/>
        <v>100mil</v>
      </c>
      <c r="J348"/>
      <c r="U348" s="24">
        <f t="shared" si="50"/>
        <v>347</v>
      </c>
      <c r="V348" s="24" t="str">
        <f t="shared" si="51"/>
        <v>RIGHTSIDE</v>
      </c>
    </row>
    <row r="349" spans="1:22" x14ac:dyDescent="0.25">
      <c r="A349" s="1" t="str">
        <f t="shared" si="45"/>
        <v>Pin</v>
      </c>
      <c r="B349" s="47" t="s">
        <v>418</v>
      </c>
      <c r="C349" s="47" t="s">
        <v>506</v>
      </c>
      <c r="D349" s="45"/>
      <c r="E349" s="1" t="str">
        <f t="shared" si="47"/>
        <v>1100mil</v>
      </c>
      <c r="F349" s="1" t="str">
        <f t="shared" si="48"/>
        <v>2100mil</v>
      </c>
      <c r="G349" s="1" t="str">
        <f t="shared" si="46"/>
        <v>0 Degrees</v>
      </c>
      <c r="H349" s="45" t="str">
        <f t="shared" ref="H349:H412" si="52">IF(U349&lt;&gt;"","PASSIVE","")</f>
        <v>PASSIVE</v>
      </c>
      <c r="I349" s="1" t="str">
        <f t="shared" si="49"/>
        <v>100mil</v>
      </c>
      <c r="J349"/>
      <c r="U349" s="24">
        <f t="shared" si="50"/>
        <v>348</v>
      </c>
      <c r="V349" s="24" t="str">
        <f t="shared" si="51"/>
        <v>RIGHTSIDE</v>
      </c>
    </row>
    <row r="350" spans="1:22" x14ac:dyDescent="0.25">
      <c r="A350" s="1" t="str">
        <f t="shared" si="45"/>
        <v>Pin</v>
      </c>
      <c r="B350" s="47" t="s">
        <v>419</v>
      </c>
      <c r="C350" s="47" t="s">
        <v>506</v>
      </c>
      <c r="D350" s="45"/>
      <c r="E350" s="1" t="str">
        <f t="shared" si="47"/>
        <v>1100mil</v>
      </c>
      <c r="F350" s="1" t="str">
        <f t="shared" si="48"/>
        <v>2200mil</v>
      </c>
      <c r="G350" s="1" t="str">
        <f t="shared" si="46"/>
        <v>0 Degrees</v>
      </c>
      <c r="H350" s="45" t="str">
        <f t="shared" si="52"/>
        <v>PASSIVE</v>
      </c>
      <c r="I350" s="1" t="str">
        <f t="shared" si="49"/>
        <v>100mil</v>
      </c>
      <c r="J350"/>
      <c r="U350" s="24">
        <f t="shared" si="50"/>
        <v>349</v>
      </c>
      <c r="V350" s="24" t="str">
        <f t="shared" si="51"/>
        <v>RIGHTSIDE</v>
      </c>
    </row>
    <row r="351" spans="1:22" x14ac:dyDescent="0.25">
      <c r="A351" s="1" t="str">
        <f t="shared" si="45"/>
        <v>Pin</v>
      </c>
      <c r="B351" s="47" t="s">
        <v>420</v>
      </c>
      <c r="C351" s="47" t="s">
        <v>506</v>
      </c>
      <c r="D351" s="45"/>
      <c r="E351" s="1" t="str">
        <f t="shared" si="47"/>
        <v>1100mil</v>
      </c>
      <c r="F351" s="1" t="str">
        <f t="shared" si="48"/>
        <v>2300mil</v>
      </c>
      <c r="G351" s="1" t="str">
        <f t="shared" si="46"/>
        <v>0 Degrees</v>
      </c>
      <c r="H351" s="45" t="str">
        <f t="shared" si="52"/>
        <v>PASSIVE</v>
      </c>
      <c r="I351" s="1" t="str">
        <f t="shared" si="49"/>
        <v>100mil</v>
      </c>
      <c r="J351"/>
      <c r="U351" s="24">
        <f t="shared" si="50"/>
        <v>350</v>
      </c>
      <c r="V351" s="24" t="str">
        <f t="shared" si="51"/>
        <v>RIGHTSIDE</v>
      </c>
    </row>
    <row r="352" spans="1:22" x14ac:dyDescent="0.25">
      <c r="A352" s="1" t="str">
        <f t="shared" si="45"/>
        <v>Pin</v>
      </c>
      <c r="B352" s="47" t="s">
        <v>421</v>
      </c>
      <c r="C352" s="47" t="s">
        <v>506</v>
      </c>
      <c r="D352" s="45"/>
      <c r="E352" s="1" t="str">
        <f t="shared" si="47"/>
        <v>1100mil</v>
      </c>
      <c r="F352" s="1" t="str">
        <f t="shared" si="48"/>
        <v>2400mil</v>
      </c>
      <c r="G352" s="1" t="str">
        <f t="shared" si="46"/>
        <v>0 Degrees</v>
      </c>
      <c r="H352" s="45" t="str">
        <f t="shared" si="52"/>
        <v>PASSIVE</v>
      </c>
      <c r="I352" s="1" t="str">
        <f t="shared" si="49"/>
        <v>100mil</v>
      </c>
      <c r="J352"/>
      <c r="U352" s="24">
        <f t="shared" si="50"/>
        <v>351</v>
      </c>
      <c r="V352" s="24" t="str">
        <f t="shared" si="51"/>
        <v>RIGHTSIDE</v>
      </c>
    </row>
    <row r="353" spans="1:22" x14ac:dyDescent="0.25">
      <c r="A353" s="1" t="str">
        <f t="shared" si="45"/>
        <v>Pin</v>
      </c>
      <c r="B353" s="47" t="s">
        <v>422</v>
      </c>
      <c r="C353" s="47" t="s">
        <v>506</v>
      </c>
      <c r="D353" s="45"/>
      <c r="E353" s="1" t="str">
        <f t="shared" si="47"/>
        <v>1100mil</v>
      </c>
      <c r="F353" s="1" t="str">
        <f t="shared" si="48"/>
        <v>2500mil</v>
      </c>
      <c r="G353" s="1" t="str">
        <f t="shared" si="46"/>
        <v>0 Degrees</v>
      </c>
      <c r="H353" s="45" t="str">
        <f t="shared" si="52"/>
        <v>PASSIVE</v>
      </c>
      <c r="I353" s="1" t="str">
        <f t="shared" si="49"/>
        <v>100mil</v>
      </c>
      <c r="J353"/>
      <c r="U353" s="24">
        <f t="shared" si="50"/>
        <v>352</v>
      </c>
      <c r="V353" s="24" t="str">
        <f t="shared" si="51"/>
        <v>RIGHTSIDE</v>
      </c>
    </row>
    <row r="354" spans="1:22" x14ac:dyDescent="0.25">
      <c r="A354" s="1" t="str">
        <f t="shared" si="45"/>
        <v>Pin</v>
      </c>
      <c r="B354" s="47" t="s">
        <v>423</v>
      </c>
      <c r="C354" s="47" t="s">
        <v>506</v>
      </c>
      <c r="D354" s="45"/>
      <c r="E354" s="1" t="str">
        <f t="shared" si="47"/>
        <v>1100mil</v>
      </c>
      <c r="F354" s="1" t="str">
        <f t="shared" si="48"/>
        <v>2600mil</v>
      </c>
      <c r="G354" s="1" t="str">
        <f t="shared" si="46"/>
        <v>0 Degrees</v>
      </c>
      <c r="H354" s="45" t="str">
        <f t="shared" si="52"/>
        <v>PASSIVE</v>
      </c>
      <c r="I354" s="1" t="str">
        <f t="shared" si="49"/>
        <v>100mil</v>
      </c>
      <c r="J354"/>
      <c r="U354" s="24">
        <f t="shared" si="50"/>
        <v>353</v>
      </c>
      <c r="V354" s="24" t="str">
        <f t="shared" si="51"/>
        <v>RIGHTSIDE</v>
      </c>
    </row>
    <row r="355" spans="1:22" x14ac:dyDescent="0.25">
      <c r="A355" s="1" t="str">
        <f t="shared" ref="A355:A418" si="53">IF(U355&lt;&gt;"","Pin","")</f>
        <v>Pin</v>
      </c>
      <c r="B355" s="47" t="s">
        <v>424</v>
      </c>
      <c r="C355" s="47" t="s">
        <v>506</v>
      </c>
      <c r="D355" s="45"/>
      <c r="E355" s="1" t="str">
        <f t="shared" si="47"/>
        <v>1100mil</v>
      </c>
      <c r="F355" s="1" t="str">
        <f t="shared" si="48"/>
        <v>2700mil</v>
      </c>
      <c r="G355" s="1" t="str">
        <f t="shared" si="46"/>
        <v>0 Degrees</v>
      </c>
      <c r="H355" s="45" t="str">
        <f t="shared" si="52"/>
        <v>PASSIVE</v>
      </c>
      <c r="I355" s="1" t="str">
        <f t="shared" si="49"/>
        <v>100mil</v>
      </c>
      <c r="J355"/>
      <c r="U355" s="24">
        <f t="shared" si="50"/>
        <v>354</v>
      </c>
      <c r="V355" s="24" t="str">
        <f t="shared" si="51"/>
        <v>RIGHTSIDE</v>
      </c>
    </row>
    <row r="356" spans="1:22" x14ac:dyDescent="0.25">
      <c r="A356" s="1" t="str">
        <f t="shared" si="53"/>
        <v>Pin</v>
      </c>
      <c r="B356" s="47" t="s">
        <v>425</v>
      </c>
      <c r="C356" s="47" t="s">
        <v>506</v>
      </c>
      <c r="D356" s="45"/>
      <c r="E356" s="1" t="str">
        <f t="shared" si="47"/>
        <v>1100mil</v>
      </c>
      <c r="F356" s="1" t="str">
        <f t="shared" si="48"/>
        <v>2800mil</v>
      </c>
      <c r="G356" s="1" t="str">
        <f t="shared" si="46"/>
        <v>0 Degrees</v>
      </c>
      <c r="H356" s="45" t="str">
        <f t="shared" si="52"/>
        <v>PASSIVE</v>
      </c>
      <c r="I356" s="1" t="str">
        <f t="shared" si="49"/>
        <v>100mil</v>
      </c>
      <c r="J356"/>
      <c r="U356" s="24">
        <f t="shared" si="50"/>
        <v>355</v>
      </c>
      <c r="V356" s="24" t="str">
        <f t="shared" si="51"/>
        <v>RIGHTSIDE</v>
      </c>
    </row>
    <row r="357" spans="1:22" x14ac:dyDescent="0.25">
      <c r="A357" s="1" t="str">
        <f t="shared" si="53"/>
        <v>Pin</v>
      </c>
      <c r="B357" s="47" t="s">
        <v>426</v>
      </c>
      <c r="C357" s="47" t="s">
        <v>506</v>
      </c>
      <c r="D357" s="45"/>
      <c r="E357" s="1" t="str">
        <f t="shared" si="47"/>
        <v>1100mil</v>
      </c>
      <c r="F357" s="1" t="str">
        <f t="shared" si="48"/>
        <v>2900mil</v>
      </c>
      <c r="G357" s="1" t="str">
        <f t="shared" si="46"/>
        <v>0 Degrees</v>
      </c>
      <c r="H357" s="45" t="str">
        <f t="shared" si="52"/>
        <v>PASSIVE</v>
      </c>
      <c r="I357" s="1" t="str">
        <f t="shared" si="49"/>
        <v>100mil</v>
      </c>
      <c r="J357"/>
      <c r="U357" s="24">
        <f t="shared" si="50"/>
        <v>356</v>
      </c>
      <c r="V357" s="24" t="str">
        <f t="shared" si="51"/>
        <v>RIGHTSIDE</v>
      </c>
    </row>
    <row r="358" spans="1:22" x14ac:dyDescent="0.25">
      <c r="A358" s="1" t="str">
        <f t="shared" si="53"/>
        <v>Pin</v>
      </c>
      <c r="B358" s="47" t="s">
        <v>427</v>
      </c>
      <c r="C358" s="47" t="s">
        <v>506</v>
      </c>
      <c r="D358" s="45"/>
      <c r="E358" s="1" t="str">
        <f t="shared" si="47"/>
        <v>1100mil</v>
      </c>
      <c r="F358" s="1" t="str">
        <f t="shared" si="48"/>
        <v>3000mil</v>
      </c>
      <c r="G358" s="1" t="str">
        <f t="shared" si="46"/>
        <v>0 Degrees</v>
      </c>
      <c r="H358" s="45" t="str">
        <f t="shared" si="52"/>
        <v>PASSIVE</v>
      </c>
      <c r="I358" s="1" t="str">
        <f t="shared" si="49"/>
        <v>100mil</v>
      </c>
      <c r="J358"/>
      <c r="U358" s="24">
        <f t="shared" si="50"/>
        <v>357</v>
      </c>
      <c r="V358" s="24" t="str">
        <f t="shared" si="51"/>
        <v>RIGHTSIDE</v>
      </c>
    </row>
    <row r="359" spans="1:22" x14ac:dyDescent="0.25">
      <c r="A359" s="1" t="str">
        <f t="shared" si="53"/>
        <v>Pin</v>
      </c>
      <c r="B359" s="47" t="s">
        <v>428</v>
      </c>
      <c r="C359" s="47" t="s">
        <v>506</v>
      </c>
      <c r="D359" s="45"/>
      <c r="E359" s="1" t="str">
        <f t="shared" si="47"/>
        <v>1100mil</v>
      </c>
      <c r="F359" s="1" t="str">
        <f t="shared" si="48"/>
        <v>3100mil</v>
      </c>
      <c r="G359" s="1" t="str">
        <f t="shared" si="46"/>
        <v>0 Degrees</v>
      </c>
      <c r="H359" s="45" t="str">
        <f t="shared" si="52"/>
        <v>PASSIVE</v>
      </c>
      <c r="I359" s="1" t="str">
        <f t="shared" si="49"/>
        <v>100mil</v>
      </c>
      <c r="J359"/>
      <c r="U359" s="24">
        <f t="shared" si="50"/>
        <v>358</v>
      </c>
      <c r="V359" s="24" t="str">
        <f t="shared" si="51"/>
        <v>RIGHTSIDE</v>
      </c>
    </row>
    <row r="360" spans="1:22" x14ac:dyDescent="0.25">
      <c r="A360" s="1" t="str">
        <f t="shared" si="53"/>
        <v>Pin</v>
      </c>
      <c r="B360" s="47" t="s">
        <v>429</v>
      </c>
      <c r="C360" s="47" t="s">
        <v>506</v>
      </c>
      <c r="D360" s="45"/>
      <c r="E360" s="1" t="str">
        <f t="shared" si="47"/>
        <v>1100mil</v>
      </c>
      <c r="F360" s="1" t="str">
        <f t="shared" si="48"/>
        <v>3200mil</v>
      </c>
      <c r="G360" s="1" t="str">
        <f t="shared" si="46"/>
        <v>0 Degrees</v>
      </c>
      <c r="H360" s="45" t="str">
        <f t="shared" si="52"/>
        <v>PASSIVE</v>
      </c>
      <c r="I360" s="1" t="str">
        <f t="shared" si="49"/>
        <v>100mil</v>
      </c>
      <c r="J360"/>
      <c r="U360" s="24">
        <f t="shared" si="50"/>
        <v>359</v>
      </c>
      <c r="V360" s="24" t="str">
        <f t="shared" si="51"/>
        <v>RIGHTSIDE</v>
      </c>
    </row>
    <row r="361" spans="1:22" x14ac:dyDescent="0.25">
      <c r="A361" s="1" t="str">
        <f t="shared" si="53"/>
        <v>Pin</v>
      </c>
      <c r="B361" s="47" t="s">
        <v>430</v>
      </c>
      <c r="C361" s="47" t="s">
        <v>506</v>
      </c>
      <c r="D361" s="45"/>
      <c r="E361" s="1" t="str">
        <f t="shared" si="47"/>
        <v>1100mil</v>
      </c>
      <c r="F361" s="1" t="str">
        <f t="shared" si="48"/>
        <v>3300mil</v>
      </c>
      <c r="G361" s="1" t="str">
        <f t="shared" si="46"/>
        <v>0 Degrees</v>
      </c>
      <c r="H361" s="45" t="str">
        <f t="shared" si="52"/>
        <v>PASSIVE</v>
      </c>
      <c r="I361" s="1" t="str">
        <f t="shared" si="49"/>
        <v>100mil</v>
      </c>
      <c r="J361"/>
      <c r="U361" s="24">
        <f t="shared" si="50"/>
        <v>360</v>
      </c>
      <c r="V361" s="24" t="str">
        <f t="shared" si="51"/>
        <v>RIGHTSIDE</v>
      </c>
    </row>
    <row r="362" spans="1:22" x14ac:dyDescent="0.25">
      <c r="A362" s="1" t="str">
        <f t="shared" si="53"/>
        <v>Pin</v>
      </c>
      <c r="B362" s="47" t="s">
        <v>431</v>
      </c>
      <c r="C362" s="47" t="s">
        <v>506</v>
      </c>
      <c r="D362" s="45"/>
      <c r="E362" s="1" t="str">
        <f t="shared" si="47"/>
        <v>1100mil</v>
      </c>
      <c r="F362" s="1" t="str">
        <f t="shared" si="48"/>
        <v>3400mil</v>
      </c>
      <c r="G362" s="1" t="str">
        <f t="shared" si="46"/>
        <v>0 Degrees</v>
      </c>
      <c r="H362" s="45" t="str">
        <f t="shared" si="52"/>
        <v>PASSIVE</v>
      </c>
      <c r="I362" s="1" t="str">
        <f t="shared" si="49"/>
        <v>100mil</v>
      </c>
      <c r="J362"/>
      <c r="U362" s="24">
        <f t="shared" si="50"/>
        <v>361</v>
      </c>
      <c r="V362" s="24" t="str">
        <f t="shared" si="51"/>
        <v>RIGHTSIDE</v>
      </c>
    </row>
    <row r="363" spans="1:22" x14ac:dyDescent="0.25">
      <c r="A363" s="1" t="str">
        <f t="shared" si="53"/>
        <v>Pin</v>
      </c>
      <c r="B363" s="47" t="s">
        <v>432</v>
      </c>
      <c r="C363" s="47" t="s">
        <v>506</v>
      </c>
      <c r="D363" s="45"/>
      <c r="E363" s="1" t="str">
        <f t="shared" si="47"/>
        <v>1100mil</v>
      </c>
      <c r="F363" s="1" t="str">
        <f t="shared" si="48"/>
        <v>3500mil</v>
      </c>
      <c r="G363" s="1" t="str">
        <f t="shared" si="46"/>
        <v>0 Degrees</v>
      </c>
      <c r="H363" s="45" t="str">
        <f t="shared" si="52"/>
        <v>PASSIVE</v>
      </c>
      <c r="I363" s="1" t="str">
        <f t="shared" si="49"/>
        <v>100mil</v>
      </c>
      <c r="J363"/>
      <c r="U363" s="24">
        <f t="shared" si="50"/>
        <v>362</v>
      </c>
      <c r="V363" s="24" t="str">
        <f t="shared" si="51"/>
        <v>RIGHTSIDE</v>
      </c>
    </row>
    <row r="364" spans="1:22" x14ac:dyDescent="0.25">
      <c r="A364" s="1" t="str">
        <f t="shared" si="53"/>
        <v>Pin</v>
      </c>
      <c r="B364" s="47" t="s">
        <v>433</v>
      </c>
      <c r="C364" s="47" t="s">
        <v>506</v>
      </c>
      <c r="D364" s="45"/>
      <c r="E364" s="1" t="str">
        <f t="shared" si="47"/>
        <v>1100mil</v>
      </c>
      <c r="F364" s="1" t="str">
        <f t="shared" si="48"/>
        <v>3600mil</v>
      </c>
      <c r="G364" s="1" t="str">
        <f t="shared" si="46"/>
        <v>0 Degrees</v>
      </c>
      <c r="H364" s="45" t="str">
        <f t="shared" si="52"/>
        <v>PASSIVE</v>
      </c>
      <c r="I364" s="1" t="str">
        <f t="shared" si="49"/>
        <v>100mil</v>
      </c>
      <c r="J364"/>
      <c r="U364" s="24">
        <f t="shared" si="50"/>
        <v>363</v>
      </c>
      <c r="V364" s="24" t="str">
        <f t="shared" si="51"/>
        <v>RIGHTSIDE</v>
      </c>
    </row>
    <row r="365" spans="1:22" x14ac:dyDescent="0.25">
      <c r="A365" s="1" t="str">
        <f t="shared" si="53"/>
        <v>Pin</v>
      </c>
      <c r="B365" s="47" t="s">
        <v>434</v>
      </c>
      <c r="C365" s="47" t="s">
        <v>506</v>
      </c>
      <c r="D365" s="45"/>
      <c r="E365" s="1" t="str">
        <f t="shared" si="47"/>
        <v>1100mil</v>
      </c>
      <c r="F365" s="1" t="str">
        <f t="shared" si="48"/>
        <v>3700mil</v>
      </c>
      <c r="G365" s="1" t="str">
        <f t="shared" si="46"/>
        <v>0 Degrees</v>
      </c>
      <c r="H365" s="45" t="str">
        <f t="shared" si="52"/>
        <v>PASSIVE</v>
      </c>
      <c r="I365" s="1" t="str">
        <f t="shared" si="49"/>
        <v>100mil</v>
      </c>
      <c r="J365"/>
      <c r="U365" s="24">
        <f t="shared" si="50"/>
        <v>364</v>
      </c>
      <c r="V365" s="24" t="str">
        <f t="shared" si="51"/>
        <v>RIGHTSIDE</v>
      </c>
    </row>
    <row r="366" spans="1:22" x14ac:dyDescent="0.25">
      <c r="A366" s="1" t="str">
        <f t="shared" si="53"/>
        <v>Pin</v>
      </c>
      <c r="B366" s="47" t="s">
        <v>435</v>
      </c>
      <c r="C366" s="47" t="s">
        <v>506</v>
      </c>
      <c r="D366" s="45"/>
      <c r="E366" s="1" t="str">
        <f t="shared" si="47"/>
        <v>1100mil</v>
      </c>
      <c r="F366" s="1" t="str">
        <f t="shared" si="48"/>
        <v>3800mil</v>
      </c>
      <c r="G366" s="1" t="str">
        <f t="shared" si="46"/>
        <v>0 Degrees</v>
      </c>
      <c r="H366" s="45" t="str">
        <f t="shared" si="52"/>
        <v>PASSIVE</v>
      </c>
      <c r="I366" s="1" t="str">
        <f t="shared" si="49"/>
        <v>100mil</v>
      </c>
      <c r="J366"/>
      <c r="U366" s="24">
        <f t="shared" si="50"/>
        <v>365</v>
      </c>
      <c r="V366" s="24" t="str">
        <f t="shared" si="51"/>
        <v>RIGHTSIDE</v>
      </c>
    </row>
    <row r="367" spans="1:22" x14ac:dyDescent="0.25">
      <c r="A367" s="1" t="str">
        <f t="shared" si="53"/>
        <v>Pin</v>
      </c>
      <c r="B367" s="47" t="s">
        <v>436</v>
      </c>
      <c r="C367" s="47" t="s">
        <v>506</v>
      </c>
      <c r="D367" s="45"/>
      <c r="E367" s="1" t="str">
        <f t="shared" si="47"/>
        <v>1100mil</v>
      </c>
      <c r="F367" s="1" t="str">
        <f t="shared" si="48"/>
        <v>3900mil</v>
      </c>
      <c r="G367" s="1" t="str">
        <f t="shared" si="46"/>
        <v>0 Degrees</v>
      </c>
      <c r="H367" s="45" t="str">
        <f t="shared" si="52"/>
        <v>PASSIVE</v>
      </c>
      <c r="I367" s="1" t="str">
        <f t="shared" si="49"/>
        <v>100mil</v>
      </c>
      <c r="J367"/>
      <c r="U367" s="24">
        <f t="shared" si="50"/>
        <v>366</v>
      </c>
      <c r="V367" s="24" t="str">
        <f t="shared" si="51"/>
        <v>RIGHTSIDE</v>
      </c>
    </row>
    <row r="368" spans="1:22" x14ac:dyDescent="0.25">
      <c r="A368" s="1" t="str">
        <f t="shared" si="53"/>
        <v>Pin</v>
      </c>
      <c r="B368" s="47" t="s">
        <v>437</v>
      </c>
      <c r="C368" s="47" t="s">
        <v>506</v>
      </c>
      <c r="D368" s="45"/>
      <c r="E368" s="1" t="str">
        <f t="shared" si="47"/>
        <v>1100mil</v>
      </c>
      <c r="F368" s="1" t="str">
        <f t="shared" si="48"/>
        <v>4000mil</v>
      </c>
      <c r="G368" s="1" t="str">
        <f t="shared" si="46"/>
        <v>0 Degrees</v>
      </c>
      <c r="H368" s="45" t="str">
        <f t="shared" si="52"/>
        <v>PASSIVE</v>
      </c>
      <c r="I368" s="1" t="str">
        <f t="shared" si="49"/>
        <v>100mil</v>
      </c>
      <c r="J368"/>
      <c r="U368" s="24">
        <f t="shared" si="50"/>
        <v>367</v>
      </c>
      <c r="V368" s="24" t="str">
        <f t="shared" si="51"/>
        <v>RIGHTSIDE</v>
      </c>
    </row>
    <row r="369" spans="1:22" x14ac:dyDescent="0.25">
      <c r="A369" s="1" t="str">
        <f t="shared" si="53"/>
        <v>Pin</v>
      </c>
      <c r="B369" s="47" t="s">
        <v>438</v>
      </c>
      <c r="C369" s="47" t="s">
        <v>506</v>
      </c>
      <c r="D369" s="45"/>
      <c r="E369" s="1" t="str">
        <f t="shared" si="47"/>
        <v>1100mil</v>
      </c>
      <c r="F369" s="1" t="str">
        <f t="shared" si="48"/>
        <v>4100mil</v>
      </c>
      <c r="G369" s="1" t="str">
        <f t="shared" si="46"/>
        <v>0 Degrees</v>
      </c>
      <c r="H369" s="45" t="str">
        <f t="shared" si="52"/>
        <v>PASSIVE</v>
      </c>
      <c r="I369" s="1" t="str">
        <f t="shared" si="49"/>
        <v>100mil</v>
      </c>
      <c r="J369"/>
      <c r="U369" s="24">
        <f t="shared" si="50"/>
        <v>368</v>
      </c>
      <c r="V369" s="24" t="str">
        <f t="shared" si="51"/>
        <v>RIGHTSIDE</v>
      </c>
    </row>
    <row r="370" spans="1:22" x14ac:dyDescent="0.25">
      <c r="A370" s="1" t="str">
        <f t="shared" si="53"/>
        <v>Pin</v>
      </c>
      <c r="B370" s="47" t="s">
        <v>439</v>
      </c>
      <c r="C370" s="47" t="s">
        <v>506</v>
      </c>
      <c r="D370" s="45"/>
      <c r="E370" s="1" t="str">
        <f t="shared" si="47"/>
        <v>1100mil</v>
      </c>
      <c r="F370" s="1" t="str">
        <f t="shared" si="48"/>
        <v>4200mil</v>
      </c>
      <c r="G370" s="1" t="str">
        <f t="shared" si="46"/>
        <v>0 Degrees</v>
      </c>
      <c r="H370" s="45" t="str">
        <f t="shared" si="52"/>
        <v>PASSIVE</v>
      </c>
      <c r="I370" s="1" t="str">
        <f t="shared" si="49"/>
        <v>100mil</v>
      </c>
      <c r="J370"/>
      <c r="U370" s="24">
        <f t="shared" si="50"/>
        <v>369</v>
      </c>
      <c r="V370" s="24" t="str">
        <f t="shared" si="51"/>
        <v>RIGHTSIDE</v>
      </c>
    </row>
    <row r="371" spans="1:22" x14ac:dyDescent="0.25">
      <c r="A371" s="1" t="str">
        <f t="shared" si="53"/>
        <v>Pin</v>
      </c>
      <c r="B371" s="47" t="s">
        <v>440</v>
      </c>
      <c r="C371" s="47" t="s">
        <v>506</v>
      </c>
      <c r="D371" s="45"/>
      <c r="E371" s="1" t="str">
        <f t="shared" si="47"/>
        <v>1100mil</v>
      </c>
      <c r="F371" s="1" t="str">
        <f t="shared" si="48"/>
        <v>4300mil</v>
      </c>
      <c r="G371" s="1" t="str">
        <f t="shared" si="46"/>
        <v>0 Degrees</v>
      </c>
      <c r="H371" s="45" t="str">
        <f t="shared" si="52"/>
        <v>PASSIVE</v>
      </c>
      <c r="I371" s="1" t="str">
        <f t="shared" si="49"/>
        <v>100mil</v>
      </c>
      <c r="J371"/>
      <c r="U371" s="24">
        <f t="shared" si="50"/>
        <v>370</v>
      </c>
      <c r="V371" s="24" t="str">
        <f t="shared" si="51"/>
        <v>RIGHTSIDE</v>
      </c>
    </row>
    <row r="372" spans="1:22" x14ac:dyDescent="0.25">
      <c r="A372" s="1" t="str">
        <f t="shared" si="53"/>
        <v>Pin</v>
      </c>
      <c r="B372" s="47" t="s">
        <v>441</v>
      </c>
      <c r="C372" s="47" t="s">
        <v>506</v>
      </c>
      <c r="D372" s="45"/>
      <c r="E372" s="1" t="str">
        <f t="shared" si="47"/>
        <v>1100mil</v>
      </c>
      <c r="F372" s="1" t="str">
        <f t="shared" si="48"/>
        <v>4400mil</v>
      </c>
      <c r="G372" s="1" t="str">
        <f t="shared" si="46"/>
        <v>0 Degrees</v>
      </c>
      <c r="H372" s="45" t="str">
        <f t="shared" si="52"/>
        <v>PASSIVE</v>
      </c>
      <c r="I372" s="1" t="str">
        <f t="shared" si="49"/>
        <v>100mil</v>
      </c>
      <c r="J372"/>
      <c r="U372" s="24">
        <f t="shared" si="50"/>
        <v>371</v>
      </c>
      <c r="V372" s="24" t="str">
        <f t="shared" si="51"/>
        <v>RIGHTSIDE</v>
      </c>
    </row>
    <row r="373" spans="1:22" x14ac:dyDescent="0.25">
      <c r="A373" s="1" t="str">
        <f t="shared" si="53"/>
        <v>Pin</v>
      </c>
      <c r="B373" s="47" t="s">
        <v>442</v>
      </c>
      <c r="C373" s="47" t="s">
        <v>506</v>
      </c>
      <c r="D373" s="45"/>
      <c r="E373" s="1" t="str">
        <f t="shared" si="47"/>
        <v>1100mil</v>
      </c>
      <c r="F373" s="1" t="str">
        <f t="shared" si="48"/>
        <v>4500mil</v>
      </c>
      <c r="G373" s="1" t="str">
        <f t="shared" si="46"/>
        <v>0 Degrees</v>
      </c>
      <c r="H373" s="45" t="str">
        <f t="shared" si="52"/>
        <v>PASSIVE</v>
      </c>
      <c r="I373" s="1" t="str">
        <f t="shared" si="49"/>
        <v>100mil</v>
      </c>
      <c r="J373"/>
      <c r="U373" s="24">
        <f t="shared" si="50"/>
        <v>372</v>
      </c>
      <c r="V373" s="24" t="str">
        <f t="shared" si="51"/>
        <v>RIGHTSIDE</v>
      </c>
    </row>
    <row r="374" spans="1:22" x14ac:dyDescent="0.25">
      <c r="A374" s="1" t="str">
        <f t="shared" si="53"/>
        <v>Pin</v>
      </c>
      <c r="B374" s="47" t="s">
        <v>443</v>
      </c>
      <c r="C374" s="47" t="s">
        <v>506</v>
      </c>
      <c r="D374" s="45"/>
      <c r="E374" s="1" t="str">
        <f t="shared" si="47"/>
        <v>1100mil</v>
      </c>
      <c r="F374" s="1" t="str">
        <f t="shared" si="48"/>
        <v>4600mil</v>
      </c>
      <c r="G374" s="1" t="str">
        <f t="shared" si="46"/>
        <v>0 Degrees</v>
      </c>
      <c r="H374" s="45" t="str">
        <f t="shared" si="52"/>
        <v>PASSIVE</v>
      </c>
      <c r="I374" s="1" t="str">
        <f t="shared" si="49"/>
        <v>100mil</v>
      </c>
      <c r="J374"/>
      <c r="U374" s="24">
        <f t="shared" si="50"/>
        <v>373</v>
      </c>
      <c r="V374" s="24" t="str">
        <f t="shared" si="51"/>
        <v>RIGHTSIDE</v>
      </c>
    </row>
    <row r="375" spans="1:22" x14ac:dyDescent="0.25">
      <c r="A375" s="1" t="str">
        <f t="shared" si="53"/>
        <v>Pin</v>
      </c>
      <c r="B375" s="47" t="s">
        <v>444</v>
      </c>
      <c r="C375" s="47" t="s">
        <v>506</v>
      </c>
      <c r="D375" s="45"/>
      <c r="E375" s="1" t="str">
        <f t="shared" si="47"/>
        <v>1100mil</v>
      </c>
      <c r="F375" s="1" t="str">
        <f t="shared" si="48"/>
        <v>4700mil</v>
      </c>
      <c r="G375" s="1" t="str">
        <f t="shared" si="46"/>
        <v>0 Degrees</v>
      </c>
      <c r="H375" s="45" t="str">
        <f t="shared" si="52"/>
        <v>PASSIVE</v>
      </c>
      <c r="I375" s="1" t="str">
        <f t="shared" si="49"/>
        <v>100mil</v>
      </c>
      <c r="J375"/>
      <c r="U375" s="24">
        <f t="shared" si="50"/>
        <v>374</v>
      </c>
      <c r="V375" s="24" t="str">
        <f t="shared" si="51"/>
        <v>RIGHTSIDE</v>
      </c>
    </row>
    <row r="376" spans="1:22" x14ac:dyDescent="0.25">
      <c r="A376" s="1" t="str">
        <f t="shared" si="53"/>
        <v>Pin</v>
      </c>
      <c r="B376" s="47" t="s">
        <v>445</v>
      </c>
      <c r="C376" s="47" t="s">
        <v>506</v>
      </c>
      <c r="D376" s="45"/>
      <c r="E376" s="1" t="str">
        <f t="shared" si="47"/>
        <v>1100mil</v>
      </c>
      <c r="F376" s="1" t="str">
        <f t="shared" si="48"/>
        <v>4800mil</v>
      </c>
      <c r="G376" s="1" t="str">
        <f t="shared" si="46"/>
        <v>0 Degrees</v>
      </c>
      <c r="H376" s="45" t="str">
        <f t="shared" si="52"/>
        <v>PASSIVE</v>
      </c>
      <c r="I376" s="1" t="str">
        <f t="shared" si="49"/>
        <v>100mil</v>
      </c>
      <c r="J376"/>
      <c r="U376" s="24">
        <f t="shared" si="50"/>
        <v>375</v>
      </c>
      <c r="V376" s="24" t="str">
        <f t="shared" si="51"/>
        <v>RIGHTSIDE</v>
      </c>
    </row>
    <row r="377" spans="1:22" x14ac:dyDescent="0.25">
      <c r="A377" s="1" t="str">
        <f t="shared" si="53"/>
        <v>Pin</v>
      </c>
      <c r="B377" s="47" t="s">
        <v>446</v>
      </c>
      <c r="C377" s="47" t="s">
        <v>506</v>
      </c>
      <c r="D377" s="45"/>
      <c r="E377" s="1" t="str">
        <f t="shared" si="47"/>
        <v>1100mil</v>
      </c>
      <c r="F377" s="1" t="str">
        <f t="shared" si="48"/>
        <v>4900mil</v>
      </c>
      <c r="G377" s="1" t="str">
        <f t="shared" si="46"/>
        <v>0 Degrees</v>
      </c>
      <c r="H377" s="45" t="str">
        <f t="shared" si="52"/>
        <v>PASSIVE</v>
      </c>
      <c r="I377" s="1" t="str">
        <f t="shared" si="49"/>
        <v>100mil</v>
      </c>
      <c r="J377"/>
      <c r="U377" s="24">
        <f t="shared" si="50"/>
        <v>376</v>
      </c>
      <c r="V377" s="24" t="str">
        <f t="shared" si="51"/>
        <v>RIGHTSIDE</v>
      </c>
    </row>
    <row r="378" spans="1:22" x14ac:dyDescent="0.25">
      <c r="A378" s="1" t="str">
        <f t="shared" si="53"/>
        <v>Pin</v>
      </c>
      <c r="B378" s="47" t="s">
        <v>447</v>
      </c>
      <c r="C378" s="47" t="s">
        <v>506</v>
      </c>
      <c r="D378" s="45"/>
      <c r="E378" s="1" t="str">
        <f t="shared" si="47"/>
        <v>1100mil</v>
      </c>
      <c r="F378" s="1" t="str">
        <f t="shared" si="48"/>
        <v>5000mil</v>
      </c>
      <c r="G378" s="1" t="str">
        <f t="shared" si="46"/>
        <v>0 Degrees</v>
      </c>
      <c r="H378" s="45" t="str">
        <f t="shared" si="52"/>
        <v>PASSIVE</v>
      </c>
      <c r="I378" s="1" t="str">
        <f t="shared" si="49"/>
        <v>100mil</v>
      </c>
      <c r="J378"/>
      <c r="U378" s="24">
        <f t="shared" si="50"/>
        <v>377</v>
      </c>
      <c r="V378" s="24" t="str">
        <f t="shared" si="51"/>
        <v>RIGHTSIDE</v>
      </c>
    </row>
    <row r="379" spans="1:22" x14ac:dyDescent="0.25">
      <c r="A379" s="1" t="str">
        <f t="shared" si="53"/>
        <v>Pin</v>
      </c>
      <c r="B379" s="47" t="s">
        <v>448</v>
      </c>
      <c r="C379" s="47" t="s">
        <v>506</v>
      </c>
      <c r="D379" s="45"/>
      <c r="E379" s="1" t="str">
        <f t="shared" si="47"/>
        <v>1100mil</v>
      </c>
      <c r="F379" s="1" t="str">
        <f t="shared" si="48"/>
        <v>5100mil</v>
      </c>
      <c r="G379" s="1" t="str">
        <f t="shared" si="46"/>
        <v>0 Degrees</v>
      </c>
      <c r="H379" s="45" t="str">
        <f t="shared" si="52"/>
        <v>PASSIVE</v>
      </c>
      <c r="I379" s="1" t="str">
        <f t="shared" si="49"/>
        <v>100mil</v>
      </c>
      <c r="J379"/>
      <c r="U379" s="24">
        <f t="shared" si="50"/>
        <v>378</v>
      </c>
      <c r="V379" s="24" t="str">
        <f t="shared" si="51"/>
        <v>RIGHTSIDE</v>
      </c>
    </row>
    <row r="380" spans="1:22" x14ac:dyDescent="0.25">
      <c r="A380" s="1" t="str">
        <f t="shared" si="53"/>
        <v>Pin</v>
      </c>
      <c r="B380" s="47" t="s">
        <v>449</v>
      </c>
      <c r="C380" s="47" t="s">
        <v>506</v>
      </c>
      <c r="D380" s="45"/>
      <c r="E380" s="1" t="str">
        <f t="shared" si="47"/>
        <v>1100mil</v>
      </c>
      <c r="F380" s="1" t="str">
        <f t="shared" si="48"/>
        <v>5200mil</v>
      </c>
      <c r="G380" s="1" t="str">
        <f t="shared" si="46"/>
        <v>0 Degrees</v>
      </c>
      <c r="H380" s="45" t="str">
        <f t="shared" si="52"/>
        <v>PASSIVE</v>
      </c>
      <c r="I380" s="1" t="str">
        <f t="shared" si="49"/>
        <v>100mil</v>
      </c>
      <c r="J380"/>
      <c r="U380" s="24">
        <f t="shared" si="50"/>
        <v>379</v>
      </c>
      <c r="V380" s="24" t="str">
        <f t="shared" si="51"/>
        <v>RIGHTSIDE</v>
      </c>
    </row>
    <row r="381" spans="1:22" x14ac:dyDescent="0.25">
      <c r="A381" s="1" t="str">
        <f t="shared" si="53"/>
        <v>Pin</v>
      </c>
      <c r="B381" s="47" t="s">
        <v>450</v>
      </c>
      <c r="C381" s="47" t="s">
        <v>506</v>
      </c>
      <c r="D381" s="45"/>
      <c r="E381" s="1" t="str">
        <f t="shared" si="47"/>
        <v>1100mil</v>
      </c>
      <c r="F381" s="1" t="str">
        <f t="shared" si="48"/>
        <v>5300mil</v>
      </c>
      <c r="G381" s="1" t="str">
        <f t="shared" si="46"/>
        <v>0 Degrees</v>
      </c>
      <c r="H381" s="45" t="str">
        <f t="shared" si="52"/>
        <v>PASSIVE</v>
      </c>
      <c r="I381" s="1" t="str">
        <f t="shared" si="49"/>
        <v>100mil</v>
      </c>
      <c r="J381"/>
      <c r="U381" s="24">
        <f t="shared" si="50"/>
        <v>380</v>
      </c>
      <c r="V381" s="24" t="str">
        <f t="shared" si="51"/>
        <v>RIGHTSIDE</v>
      </c>
    </row>
    <row r="382" spans="1:22" x14ac:dyDescent="0.25">
      <c r="A382" s="1" t="str">
        <f t="shared" si="53"/>
        <v>Pin</v>
      </c>
      <c r="B382" s="47" t="s">
        <v>451</v>
      </c>
      <c r="C382" s="47" t="s">
        <v>506</v>
      </c>
      <c r="D382" s="45"/>
      <c r="E382" s="1" t="str">
        <f t="shared" si="47"/>
        <v>1100mil</v>
      </c>
      <c r="F382" s="1" t="str">
        <f t="shared" si="48"/>
        <v>5400mil</v>
      </c>
      <c r="G382" s="1" t="str">
        <f t="shared" si="46"/>
        <v>0 Degrees</v>
      </c>
      <c r="H382" s="45" t="str">
        <f t="shared" si="52"/>
        <v>PASSIVE</v>
      </c>
      <c r="I382" s="1" t="str">
        <f t="shared" si="49"/>
        <v>100mil</v>
      </c>
      <c r="J382"/>
      <c r="U382" s="24">
        <f t="shared" si="50"/>
        <v>381</v>
      </c>
      <c r="V382" s="24" t="str">
        <f t="shared" si="51"/>
        <v>RIGHTSIDE</v>
      </c>
    </row>
    <row r="383" spans="1:22" x14ac:dyDescent="0.25">
      <c r="A383" s="1" t="str">
        <f t="shared" si="53"/>
        <v>Pin</v>
      </c>
      <c r="B383" s="47" t="s">
        <v>452</v>
      </c>
      <c r="C383" s="47" t="s">
        <v>506</v>
      </c>
      <c r="D383" s="45"/>
      <c r="E383" s="1" t="str">
        <f t="shared" si="47"/>
        <v>1100mil</v>
      </c>
      <c r="F383" s="1" t="str">
        <f t="shared" si="48"/>
        <v>5500mil</v>
      </c>
      <c r="G383" s="1" t="str">
        <f t="shared" si="46"/>
        <v>0 Degrees</v>
      </c>
      <c r="H383" s="45" t="str">
        <f t="shared" si="52"/>
        <v>PASSIVE</v>
      </c>
      <c r="I383" s="1" t="str">
        <f t="shared" si="49"/>
        <v>100mil</v>
      </c>
      <c r="J383"/>
      <c r="U383" s="24">
        <f t="shared" si="50"/>
        <v>382</v>
      </c>
      <c r="V383" s="24" t="str">
        <f t="shared" si="51"/>
        <v>RIGHTSIDE</v>
      </c>
    </row>
    <row r="384" spans="1:22" x14ac:dyDescent="0.25">
      <c r="A384" s="1" t="str">
        <f t="shared" si="53"/>
        <v>Pin</v>
      </c>
      <c r="B384" s="47" t="s">
        <v>453</v>
      </c>
      <c r="C384" s="47" t="s">
        <v>506</v>
      </c>
      <c r="D384" s="45"/>
      <c r="E384" s="1" t="str">
        <f t="shared" si="47"/>
        <v>1100mil</v>
      </c>
      <c r="F384" s="1" t="str">
        <f t="shared" si="48"/>
        <v>5600mil</v>
      </c>
      <c r="G384" s="1" t="str">
        <f t="shared" si="46"/>
        <v>0 Degrees</v>
      </c>
      <c r="H384" s="45" t="str">
        <f t="shared" si="52"/>
        <v>PASSIVE</v>
      </c>
      <c r="I384" s="1" t="str">
        <f t="shared" si="49"/>
        <v>100mil</v>
      </c>
      <c r="J384"/>
      <c r="U384" s="24">
        <f t="shared" si="50"/>
        <v>383</v>
      </c>
      <c r="V384" s="24" t="str">
        <f t="shared" si="51"/>
        <v>RIGHTSIDE</v>
      </c>
    </row>
    <row r="385" spans="1:22" x14ac:dyDescent="0.25">
      <c r="A385" s="1" t="str">
        <f t="shared" si="53"/>
        <v>Pin</v>
      </c>
      <c r="B385" s="47" t="s">
        <v>454</v>
      </c>
      <c r="C385" s="47" t="s">
        <v>506</v>
      </c>
      <c r="D385" s="45"/>
      <c r="E385" s="1" t="str">
        <f t="shared" si="47"/>
        <v>1100mil</v>
      </c>
      <c r="F385" s="1" t="str">
        <f t="shared" si="48"/>
        <v>5700mil</v>
      </c>
      <c r="G385" s="1" t="str">
        <f t="shared" si="46"/>
        <v>0 Degrees</v>
      </c>
      <c r="H385" s="45" t="str">
        <f t="shared" si="52"/>
        <v>PASSIVE</v>
      </c>
      <c r="I385" s="1" t="str">
        <f t="shared" si="49"/>
        <v>100mil</v>
      </c>
      <c r="J385"/>
      <c r="U385" s="24">
        <f t="shared" si="50"/>
        <v>384</v>
      </c>
      <c r="V385" s="24" t="str">
        <f t="shared" si="51"/>
        <v>RIGHTSIDE</v>
      </c>
    </row>
    <row r="386" spans="1:22" x14ac:dyDescent="0.25">
      <c r="A386" s="1" t="str">
        <f t="shared" si="53"/>
        <v>Pin</v>
      </c>
      <c r="B386" s="47" t="s">
        <v>455</v>
      </c>
      <c r="C386" s="47" t="s">
        <v>506</v>
      </c>
      <c r="D386" s="45"/>
      <c r="E386" s="1" t="str">
        <f t="shared" si="47"/>
        <v>1100mil</v>
      </c>
      <c r="F386" s="1" t="str">
        <f t="shared" si="48"/>
        <v>5800mil</v>
      </c>
      <c r="G386" s="1" t="str">
        <f t="shared" ref="G386:G449" si="54">IF(V386="","",IF(V386="LEFTSIDE",PINLEFT,IF(V386="BOTTOMSIDE",PINDOWN,IF(V386="RIGHTSIDE",PINRIGHT,PINUP))))</f>
        <v>0 Degrees</v>
      </c>
      <c r="H386" s="45" t="str">
        <f t="shared" si="52"/>
        <v>PASSIVE</v>
      </c>
      <c r="I386" s="1" t="str">
        <f t="shared" si="49"/>
        <v>100mil</v>
      </c>
      <c r="J386"/>
      <c r="U386" s="24">
        <f t="shared" si="50"/>
        <v>385</v>
      </c>
      <c r="V386" s="24" t="str">
        <f t="shared" si="51"/>
        <v>RIGHTSIDE</v>
      </c>
    </row>
    <row r="387" spans="1:22" x14ac:dyDescent="0.25">
      <c r="A387" s="1" t="str">
        <f t="shared" si="53"/>
        <v>Pin</v>
      </c>
      <c r="B387" s="47" t="s">
        <v>456</v>
      </c>
      <c r="C387" s="47" t="s">
        <v>506</v>
      </c>
      <c r="D387" s="45"/>
      <c r="E387" s="1" t="str">
        <f t="shared" ref="E387:E450" si="55">IF($U387="","",IF(PINORIENTATIONS=ONESIDED,PINLENGTH,IF($G387=PINLEFT,-BOXWIDTH/2,IF($G387=PINRIGHT,BOXWIDTH/2,IF($G387=PINDOWN,IF($G386=PINDOWN,MID($E386,1,LEN($E386)-3)+VERTSPACING,(INT(PINSPERSIDE/2)*-VERTSPACING)),IF($G386=PINUP,MID($E386,1,LEN($E386)-3)-VERTSPACING,(INT(PINSPERSIDE/2)*VERTSPACING)-IF(MOD(PINSPERSIDE,2),0,VERTSPACING))))))&amp;IF(UNITS=IMPERIALUNITS,"mil",IF(UNITS=METRICUNITS,"mm","")))</f>
        <v>1100mil</v>
      </c>
      <c r="F387" s="1" t="str">
        <f t="shared" ref="F387:F450" si="56">IF($U387="","",IF(PINORIENTATIONS=ONESIDED,(INT(PINSPERSIDE/2)*VERTSPACING)-MOD($U387-1,PINSPERSIDE)*VERTSPACING,IF($G387=PINLEFT,IF($G386=PINLEFT,MID($F386,1,LEN($F386)-3)-VERTSPACING,(INT(PINSPERSIDE/2)*VERTSPACING)),IF($G387=PINRIGHT,IF($G386=PINRIGHT,MID($F386,1,LEN($F386)-3)+VERTSPACING,(INT(PINSPERSIDE/2)*-VERTSPACING)+IF(MOD(PINSPERSIDE,2),0,VERTSPACING)),IF($G387=PINDOWN,IF(MOD(PINSPERSIDE,2),-BOXWIDTH/2,-BOXWIDTH/2+VERTSPACING),BOXWIDTH/2))))&amp;IF(UNITS=IMPERIALUNITS,"mil",IF(UNITS=METRICUNITS,"mm","")))</f>
        <v>5900mil</v>
      </c>
      <c r="G387" s="1" t="str">
        <f t="shared" si="54"/>
        <v>0 Degrees</v>
      </c>
      <c r="H387" s="45" t="str">
        <f t="shared" si="52"/>
        <v>PASSIVE</v>
      </c>
      <c r="I387" s="1" t="str">
        <f t="shared" ref="I387:I450" si="57">IF($U387&lt;&gt;"",PINLENGTH&amp;IF(UNITS=IMPERIALUNITS,"mil",IF(UNITS=METRICUNITS,"mm","")),"")</f>
        <v>100mil</v>
      </c>
      <c r="J387"/>
      <c r="U387" s="24">
        <f t="shared" ref="U387:U450" si="58">IF(U386&lt;$L$6,U386+1,"")</f>
        <v>386</v>
      </c>
      <c r="V387" s="24" t="str">
        <f t="shared" ref="V387:V450" si="59">IF($U387="","",IF(PINORIENTATIONS=ONESIDED,"LEFTSIDE",IF(PINORIENTATIONS=TWOSIDED,IF($U387&lt;=PINSPERSIDE,"LEFTSIDE","RIGHTSIDE"),IF($U387&lt;=PINSPERSIDE,"LEFTSIDE",IF($U387&lt;=PINSPERSIDE*2,"BOTTOMSIDE",IF($U387&lt;=PINSPERSIDE*3,"RIGHTSIDE","TOPSIDE"))))))</f>
        <v>RIGHTSIDE</v>
      </c>
    </row>
    <row r="388" spans="1:22" x14ac:dyDescent="0.25">
      <c r="A388" s="1" t="str">
        <f t="shared" si="53"/>
        <v>Pin</v>
      </c>
      <c r="B388" s="47" t="s">
        <v>457</v>
      </c>
      <c r="C388" s="47" t="s">
        <v>506</v>
      </c>
      <c r="D388" s="45"/>
      <c r="E388" s="1" t="str">
        <f t="shared" si="55"/>
        <v>1100mil</v>
      </c>
      <c r="F388" s="1" t="str">
        <f t="shared" si="56"/>
        <v>6000mil</v>
      </c>
      <c r="G388" s="1" t="str">
        <f t="shared" si="54"/>
        <v>0 Degrees</v>
      </c>
      <c r="H388" s="45" t="str">
        <f t="shared" si="52"/>
        <v>PASSIVE</v>
      </c>
      <c r="I388" s="1" t="str">
        <f t="shared" si="57"/>
        <v>100mil</v>
      </c>
      <c r="J388"/>
      <c r="U388" s="24">
        <f t="shared" si="58"/>
        <v>387</v>
      </c>
      <c r="V388" s="24" t="str">
        <f t="shared" si="59"/>
        <v>RIGHTSIDE</v>
      </c>
    </row>
    <row r="389" spans="1:22" x14ac:dyDescent="0.25">
      <c r="A389" s="1" t="str">
        <f t="shared" si="53"/>
        <v>Pin</v>
      </c>
      <c r="B389" s="47" t="s">
        <v>458</v>
      </c>
      <c r="C389" s="47" t="s">
        <v>506</v>
      </c>
      <c r="D389" s="45"/>
      <c r="E389" s="1" t="str">
        <f t="shared" si="55"/>
        <v>1100mil</v>
      </c>
      <c r="F389" s="1" t="str">
        <f t="shared" si="56"/>
        <v>6100mil</v>
      </c>
      <c r="G389" s="1" t="str">
        <f t="shared" si="54"/>
        <v>0 Degrees</v>
      </c>
      <c r="H389" s="45" t="str">
        <f t="shared" si="52"/>
        <v>PASSIVE</v>
      </c>
      <c r="I389" s="1" t="str">
        <f t="shared" si="57"/>
        <v>100mil</v>
      </c>
      <c r="J389"/>
      <c r="U389" s="24">
        <f t="shared" si="58"/>
        <v>388</v>
      </c>
      <c r="V389" s="24" t="str">
        <f t="shared" si="59"/>
        <v>RIGHTSIDE</v>
      </c>
    </row>
    <row r="390" spans="1:22" x14ac:dyDescent="0.25">
      <c r="A390" s="1" t="str">
        <f t="shared" si="53"/>
        <v>Pin</v>
      </c>
      <c r="B390" s="47" t="s">
        <v>459</v>
      </c>
      <c r="C390" s="47" t="s">
        <v>506</v>
      </c>
      <c r="D390" s="45"/>
      <c r="E390" s="1" t="str">
        <f t="shared" si="55"/>
        <v>1100mil</v>
      </c>
      <c r="F390" s="1" t="str">
        <f t="shared" si="56"/>
        <v>6200mil</v>
      </c>
      <c r="G390" s="1" t="str">
        <f t="shared" si="54"/>
        <v>0 Degrees</v>
      </c>
      <c r="H390" s="45" t="str">
        <f t="shared" si="52"/>
        <v>PASSIVE</v>
      </c>
      <c r="I390" s="1" t="str">
        <f t="shared" si="57"/>
        <v>100mil</v>
      </c>
      <c r="J390"/>
      <c r="U390" s="24">
        <f t="shared" si="58"/>
        <v>389</v>
      </c>
      <c r="V390" s="24" t="str">
        <f t="shared" si="59"/>
        <v>RIGHTSIDE</v>
      </c>
    </row>
    <row r="391" spans="1:22" x14ac:dyDescent="0.25">
      <c r="A391" s="1" t="str">
        <f t="shared" si="53"/>
        <v>Pin</v>
      </c>
      <c r="B391" s="47" t="s">
        <v>460</v>
      </c>
      <c r="C391" s="47" t="s">
        <v>506</v>
      </c>
      <c r="D391" s="45"/>
      <c r="E391" s="1" t="str">
        <f t="shared" si="55"/>
        <v>1100mil</v>
      </c>
      <c r="F391" s="1" t="str">
        <f t="shared" si="56"/>
        <v>6300mil</v>
      </c>
      <c r="G391" s="1" t="str">
        <f t="shared" si="54"/>
        <v>0 Degrees</v>
      </c>
      <c r="H391" s="45" t="str">
        <f t="shared" si="52"/>
        <v>PASSIVE</v>
      </c>
      <c r="I391" s="1" t="str">
        <f t="shared" si="57"/>
        <v>100mil</v>
      </c>
      <c r="J391"/>
      <c r="U391" s="24">
        <f t="shared" si="58"/>
        <v>390</v>
      </c>
      <c r="V391" s="24" t="str">
        <f t="shared" si="59"/>
        <v>RIGHTSIDE</v>
      </c>
    </row>
    <row r="392" spans="1:22" x14ac:dyDescent="0.25">
      <c r="A392" s="1" t="str">
        <f t="shared" si="53"/>
        <v>Pin</v>
      </c>
      <c r="B392" s="47" t="s">
        <v>461</v>
      </c>
      <c r="C392" s="47" t="s">
        <v>506</v>
      </c>
      <c r="D392" s="45"/>
      <c r="E392" s="1" t="str">
        <f t="shared" si="55"/>
        <v>1100mil</v>
      </c>
      <c r="F392" s="1" t="str">
        <f t="shared" si="56"/>
        <v>6400mil</v>
      </c>
      <c r="G392" s="1" t="str">
        <f t="shared" si="54"/>
        <v>0 Degrees</v>
      </c>
      <c r="H392" s="45" t="str">
        <f t="shared" si="52"/>
        <v>PASSIVE</v>
      </c>
      <c r="I392" s="1" t="str">
        <f t="shared" si="57"/>
        <v>100mil</v>
      </c>
      <c r="J392"/>
      <c r="U392" s="24">
        <f t="shared" si="58"/>
        <v>391</v>
      </c>
      <c r="V392" s="24" t="str">
        <f t="shared" si="59"/>
        <v>RIGHTSIDE</v>
      </c>
    </row>
    <row r="393" spans="1:22" x14ac:dyDescent="0.25">
      <c r="A393" s="1" t="str">
        <f t="shared" si="53"/>
        <v>Pin</v>
      </c>
      <c r="B393" s="47" t="s">
        <v>462</v>
      </c>
      <c r="C393" s="47" t="s">
        <v>506</v>
      </c>
      <c r="D393" s="45"/>
      <c r="E393" s="1" t="str">
        <f t="shared" si="55"/>
        <v>1100mil</v>
      </c>
      <c r="F393" s="1" t="str">
        <f t="shared" si="56"/>
        <v>6500mil</v>
      </c>
      <c r="G393" s="1" t="str">
        <f t="shared" si="54"/>
        <v>0 Degrees</v>
      </c>
      <c r="H393" s="45" t="str">
        <f t="shared" si="52"/>
        <v>PASSIVE</v>
      </c>
      <c r="I393" s="1" t="str">
        <f t="shared" si="57"/>
        <v>100mil</v>
      </c>
      <c r="J393"/>
      <c r="U393" s="24">
        <f t="shared" si="58"/>
        <v>392</v>
      </c>
      <c r="V393" s="24" t="str">
        <f t="shared" si="59"/>
        <v>RIGHTSIDE</v>
      </c>
    </row>
    <row r="394" spans="1:22" x14ac:dyDescent="0.25">
      <c r="A394" s="1" t="str">
        <f t="shared" si="53"/>
        <v>Pin</v>
      </c>
      <c r="B394" s="47" t="s">
        <v>463</v>
      </c>
      <c r="C394" s="47" t="s">
        <v>506</v>
      </c>
      <c r="D394" s="45"/>
      <c r="E394" s="1" t="str">
        <f t="shared" si="55"/>
        <v>1100mil</v>
      </c>
      <c r="F394" s="1" t="str">
        <f t="shared" si="56"/>
        <v>6600mil</v>
      </c>
      <c r="G394" s="1" t="str">
        <f t="shared" si="54"/>
        <v>0 Degrees</v>
      </c>
      <c r="H394" s="45" t="str">
        <f t="shared" si="52"/>
        <v>PASSIVE</v>
      </c>
      <c r="I394" s="1" t="str">
        <f t="shared" si="57"/>
        <v>100mil</v>
      </c>
      <c r="J394"/>
      <c r="U394" s="24">
        <f t="shared" si="58"/>
        <v>393</v>
      </c>
      <c r="V394" s="24" t="str">
        <f t="shared" si="59"/>
        <v>RIGHTSIDE</v>
      </c>
    </row>
    <row r="395" spans="1:22" x14ac:dyDescent="0.25">
      <c r="A395" s="1" t="str">
        <f t="shared" si="53"/>
        <v>Pin</v>
      </c>
      <c r="B395" s="47" t="s">
        <v>464</v>
      </c>
      <c r="C395" s="47" t="s">
        <v>506</v>
      </c>
      <c r="D395" s="45"/>
      <c r="E395" s="1" t="str">
        <f t="shared" si="55"/>
        <v>1100mil</v>
      </c>
      <c r="F395" s="1" t="str">
        <f t="shared" si="56"/>
        <v>6700mil</v>
      </c>
      <c r="G395" s="1" t="str">
        <f t="shared" si="54"/>
        <v>0 Degrees</v>
      </c>
      <c r="H395" s="45" t="str">
        <f t="shared" si="52"/>
        <v>PASSIVE</v>
      </c>
      <c r="I395" s="1" t="str">
        <f t="shared" si="57"/>
        <v>100mil</v>
      </c>
      <c r="J395"/>
      <c r="U395" s="24">
        <f t="shared" si="58"/>
        <v>394</v>
      </c>
      <c r="V395" s="24" t="str">
        <f t="shared" si="59"/>
        <v>RIGHTSIDE</v>
      </c>
    </row>
    <row r="396" spans="1:22" x14ac:dyDescent="0.25">
      <c r="A396" s="1" t="str">
        <f t="shared" si="53"/>
        <v>Pin</v>
      </c>
      <c r="B396" s="47" t="s">
        <v>465</v>
      </c>
      <c r="C396" s="47" t="s">
        <v>506</v>
      </c>
      <c r="D396" s="45"/>
      <c r="E396" s="1" t="str">
        <f t="shared" si="55"/>
        <v>1100mil</v>
      </c>
      <c r="F396" s="1" t="str">
        <f t="shared" si="56"/>
        <v>6800mil</v>
      </c>
      <c r="G396" s="1" t="str">
        <f t="shared" si="54"/>
        <v>0 Degrees</v>
      </c>
      <c r="H396" s="45" t="str">
        <f t="shared" si="52"/>
        <v>PASSIVE</v>
      </c>
      <c r="I396" s="1" t="str">
        <f t="shared" si="57"/>
        <v>100mil</v>
      </c>
      <c r="J396"/>
      <c r="U396" s="24">
        <f t="shared" si="58"/>
        <v>395</v>
      </c>
      <c r="V396" s="24" t="str">
        <f t="shared" si="59"/>
        <v>RIGHTSIDE</v>
      </c>
    </row>
    <row r="397" spans="1:22" x14ac:dyDescent="0.25">
      <c r="A397" s="1" t="str">
        <f t="shared" si="53"/>
        <v>Pin</v>
      </c>
      <c r="B397" s="47" t="s">
        <v>466</v>
      </c>
      <c r="C397" s="47" t="s">
        <v>506</v>
      </c>
      <c r="D397" s="45"/>
      <c r="E397" s="1" t="str">
        <f t="shared" si="55"/>
        <v>1100mil</v>
      </c>
      <c r="F397" s="1" t="str">
        <f t="shared" si="56"/>
        <v>6900mil</v>
      </c>
      <c r="G397" s="1" t="str">
        <f t="shared" si="54"/>
        <v>0 Degrees</v>
      </c>
      <c r="H397" s="45" t="str">
        <f t="shared" si="52"/>
        <v>PASSIVE</v>
      </c>
      <c r="I397" s="1" t="str">
        <f t="shared" si="57"/>
        <v>100mil</v>
      </c>
      <c r="J397"/>
      <c r="U397" s="24">
        <f t="shared" si="58"/>
        <v>396</v>
      </c>
      <c r="V397" s="24" t="str">
        <f t="shared" si="59"/>
        <v>RIGHTSIDE</v>
      </c>
    </row>
    <row r="398" spans="1:22" x14ac:dyDescent="0.25">
      <c r="A398" s="1" t="str">
        <f t="shared" si="53"/>
        <v>Pin</v>
      </c>
      <c r="B398" s="47" t="s">
        <v>467</v>
      </c>
      <c r="C398" s="47" t="s">
        <v>506</v>
      </c>
      <c r="D398" s="45"/>
      <c r="E398" s="1" t="str">
        <f t="shared" si="55"/>
        <v>1100mil</v>
      </c>
      <c r="F398" s="1" t="str">
        <f t="shared" si="56"/>
        <v>7000mil</v>
      </c>
      <c r="G398" s="1" t="str">
        <f t="shared" si="54"/>
        <v>0 Degrees</v>
      </c>
      <c r="H398" s="45" t="str">
        <f t="shared" si="52"/>
        <v>PASSIVE</v>
      </c>
      <c r="I398" s="1" t="str">
        <f t="shared" si="57"/>
        <v>100mil</v>
      </c>
      <c r="J398"/>
      <c r="U398" s="24">
        <f t="shared" si="58"/>
        <v>397</v>
      </c>
      <c r="V398" s="24" t="str">
        <f t="shared" si="59"/>
        <v>RIGHTSIDE</v>
      </c>
    </row>
    <row r="399" spans="1:22" x14ac:dyDescent="0.25">
      <c r="A399" s="1" t="str">
        <f t="shared" si="53"/>
        <v>Pin</v>
      </c>
      <c r="B399" s="47" t="s">
        <v>468</v>
      </c>
      <c r="C399" s="47" t="s">
        <v>506</v>
      </c>
      <c r="D399" s="45"/>
      <c r="E399" s="1" t="str">
        <f t="shared" si="55"/>
        <v>1100mil</v>
      </c>
      <c r="F399" s="1" t="str">
        <f t="shared" si="56"/>
        <v>7100mil</v>
      </c>
      <c r="G399" s="1" t="str">
        <f t="shared" si="54"/>
        <v>0 Degrees</v>
      </c>
      <c r="H399" s="45" t="str">
        <f t="shared" si="52"/>
        <v>PASSIVE</v>
      </c>
      <c r="I399" s="1" t="str">
        <f t="shared" si="57"/>
        <v>100mil</v>
      </c>
      <c r="J399"/>
      <c r="U399" s="24">
        <f t="shared" si="58"/>
        <v>398</v>
      </c>
      <c r="V399" s="24" t="str">
        <f t="shared" si="59"/>
        <v>RIGHTSIDE</v>
      </c>
    </row>
    <row r="400" spans="1:22" x14ac:dyDescent="0.25">
      <c r="A400" s="1" t="str">
        <f t="shared" si="53"/>
        <v>Pin</v>
      </c>
      <c r="B400" s="47" t="s">
        <v>469</v>
      </c>
      <c r="C400" s="47" t="s">
        <v>506</v>
      </c>
      <c r="D400" s="45"/>
      <c r="E400" s="1" t="str">
        <f t="shared" si="55"/>
        <v>1100mil</v>
      </c>
      <c r="F400" s="1" t="str">
        <f t="shared" si="56"/>
        <v>7200mil</v>
      </c>
      <c r="G400" s="1" t="str">
        <f t="shared" si="54"/>
        <v>0 Degrees</v>
      </c>
      <c r="H400" s="45" t="str">
        <f t="shared" si="52"/>
        <v>PASSIVE</v>
      </c>
      <c r="I400" s="1" t="str">
        <f t="shared" si="57"/>
        <v>100mil</v>
      </c>
      <c r="J400"/>
      <c r="U400" s="24">
        <f t="shared" si="58"/>
        <v>399</v>
      </c>
      <c r="V400" s="24" t="str">
        <f t="shared" si="59"/>
        <v>RIGHTSIDE</v>
      </c>
    </row>
    <row r="401" spans="1:22" x14ac:dyDescent="0.25">
      <c r="A401" s="1" t="str">
        <f t="shared" si="53"/>
        <v>Pin</v>
      </c>
      <c r="B401" s="47" t="s">
        <v>470</v>
      </c>
      <c r="C401" s="47" t="s">
        <v>506</v>
      </c>
      <c r="D401" s="45"/>
      <c r="E401" s="1" t="str">
        <f t="shared" si="55"/>
        <v>1100mil</v>
      </c>
      <c r="F401" s="1" t="str">
        <f t="shared" si="56"/>
        <v>7300mil</v>
      </c>
      <c r="G401" s="1" t="str">
        <f t="shared" si="54"/>
        <v>0 Degrees</v>
      </c>
      <c r="H401" s="45" t="str">
        <f t="shared" si="52"/>
        <v>PASSIVE</v>
      </c>
      <c r="I401" s="1" t="str">
        <f t="shared" si="57"/>
        <v>100mil</v>
      </c>
      <c r="J401"/>
      <c r="U401" s="24">
        <f t="shared" si="58"/>
        <v>400</v>
      </c>
      <c r="V401" s="24" t="str">
        <f t="shared" si="59"/>
        <v>RIGHTSIDE</v>
      </c>
    </row>
    <row r="402" spans="1:22" x14ac:dyDescent="0.25">
      <c r="A402" s="1" t="str">
        <f t="shared" si="53"/>
        <v>Pin</v>
      </c>
      <c r="B402" s="47" t="s">
        <v>471</v>
      </c>
      <c r="C402" s="47" t="s">
        <v>506</v>
      </c>
      <c r="D402" s="45"/>
      <c r="E402" s="1" t="str">
        <f t="shared" si="55"/>
        <v>1100mil</v>
      </c>
      <c r="F402" s="1" t="str">
        <f t="shared" si="56"/>
        <v>7400mil</v>
      </c>
      <c r="G402" s="1" t="str">
        <f t="shared" si="54"/>
        <v>0 Degrees</v>
      </c>
      <c r="H402" s="45" t="str">
        <f t="shared" si="52"/>
        <v>PASSIVE</v>
      </c>
      <c r="I402" s="1" t="str">
        <f t="shared" si="57"/>
        <v>100mil</v>
      </c>
      <c r="J402"/>
      <c r="U402" s="24">
        <f t="shared" si="58"/>
        <v>401</v>
      </c>
      <c r="V402" s="24" t="str">
        <f t="shared" si="59"/>
        <v>RIGHTSIDE</v>
      </c>
    </row>
    <row r="403" spans="1:22" x14ac:dyDescent="0.25">
      <c r="A403" s="1" t="str">
        <f t="shared" si="53"/>
        <v>Pin</v>
      </c>
      <c r="B403" s="47" t="s">
        <v>472</v>
      </c>
      <c r="C403" s="47" t="s">
        <v>506</v>
      </c>
      <c r="D403" s="45"/>
      <c r="E403" s="1" t="str">
        <f t="shared" si="55"/>
        <v>1100mil</v>
      </c>
      <c r="F403" s="1" t="str">
        <f t="shared" si="56"/>
        <v>7500mil</v>
      </c>
      <c r="G403" s="1" t="str">
        <f t="shared" si="54"/>
        <v>0 Degrees</v>
      </c>
      <c r="H403" s="45" t="str">
        <f t="shared" si="52"/>
        <v>PASSIVE</v>
      </c>
      <c r="I403" s="1" t="str">
        <f t="shared" si="57"/>
        <v>100mil</v>
      </c>
      <c r="J403"/>
      <c r="U403" s="24">
        <f t="shared" si="58"/>
        <v>402</v>
      </c>
      <c r="V403" s="24" t="str">
        <f t="shared" si="59"/>
        <v>RIGHTSIDE</v>
      </c>
    </row>
    <row r="404" spans="1:22" x14ac:dyDescent="0.25">
      <c r="A404" s="1" t="str">
        <f t="shared" si="53"/>
        <v>Pin</v>
      </c>
      <c r="B404" s="47" t="s">
        <v>473</v>
      </c>
      <c r="C404" s="47" t="s">
        <v>506</v>
      </c>
      <c r="D404" s="45"/>
      <c r="E404" s="1" t="str">
        <f t="shared" si="55"/>
        <v>1100mil</v>
      </c>
      <c r="F404" s="1" t="str">
        <f t="shared" si="56"/>
        <v>7600mil</v>
      </c>
      <c r="G404" s="1" t="str">
        <f t="shared" si="54"/>
        <v>0 Degrees</v>
      </c>
      <c r="H404" s="45" t="str">
        <f t="shared" si="52"/>
        <v>PASSIVE</v>
      </c>
      <c r="I404" s="1" t="str">
        <f t="shared" si="57"/>
        <v>100mil</v>
      </c>
      <c r="J404"/>
      <c r="U404" s="24">
        <f t="shared" si="58"/>
        <v>403</v>
      </c>
      <c r="V404" s="24" t="str">
        <f t="shared" si="59"/>
        <v>RIGHTSIDE</v>
      </c>
    </row>
    <row r="405" spans="1:22" x14ac:dyDescent="0.25">
      <c r="A405" s="1" t="str">
        <f t="shared" si="53"/>
        <v>Pin</v>
      </c>
      <c r="B405" s="47" t="s">
        <v>474</v>
      </c>
      <c r="C405" s="47" t="s">
        <v>506</v>
      </c>
      <c r="D405" s="45"/>
      <c r="E405" s="1" t="str">
        <f t="shared" si="55"/>
        <v>1100mil</v>
      </c>
      <c r="F405" s="1" t="str">
        <f t="shared" si="56"/>
        <v>7700mil</v>
      </c>
      <c r="G405" s="1" t="str">
        <f t="shared" si="54"/>
        <v>0 Degrees</v>
      </c>
      <c r="H405" s="45" t="str">
        <f t="shared" si="52"/>
        <v>PASSIVE</v>
      </c>
      <c r="I405" s="1" t="str">
        <f t="shared" si="57"/>
        <v>100mil</v>
      </c>
      <c r="J405"/>
      <c r="U405" s="24">
        <f t="shared" si="58"/>
        <v>404</v>
      </c>
      <c r="V405" s="24" t="str">
        <f t="shared" si="59"/>
        <v>RIGHTSIDE</v>
      </c>
    </row>
    <row r="406" spans="1:22" x14ac:dyDescent="0.25">
      <c r="A406" s="1" t="str">
        <f t="shared" si="53"/>
        <v>Pin</v>
      </c>
      <c r="B406" s="47" t="s">
        <v>475</v>
      </c>
      <c r="C406" s="47" t="s">
        <v>506</v>
      </c>
      <c r="D406" s="45"/>
      <c r="E406" s="1" t="str">
        <f t="shared" si="55"/>
        <v>1100mil</v>
      </c>
      <c r="F406" s="1" t="str">
        <f t="shared" si="56"/>
        <v>7800mil</v>
      </c>
      <c r="G406" s="1" t="str">
        <f t="shared" si="54"/>
        <v>0 Degrees</v>
      </c>
      <c r="H406" s="45" t="str">
        <f t="shared" si="52"/>
        <v>PASSIVE</v>
      </c>
      <c r="I406" s="1" t="str">
        <f t="shared" si="57"/>
        <v>100mil</v>
      </c>
      <c r="J406"/>
      <c r="U406" s="24">
        <f t="shared" si="58"/>
        <v>405</v>
      </c>
      <c r="V406" s="24" t="str">
        <f t="shared" si="59"/>
        <v>RIGHTSIDE</v>
      </c>
    </row>
    <row r="407" spans="1:22" x14ac:dyDescent="0.25">
      <c r="A407" s="1" t="str">
        <f t="shared" si="53"/>
        <v>Pin</v>
      </c>
      <c r="B407" s="47" t="s">
        <v>476</v>
      </c>
      <c r="C407" s="47" t="s">
        <v>506</v>
      </c>
      <c r="D407" s="45"/>
      <c r="E407" s="1" t="str">
        <f t="shared" si="55"/>
        <v>1100mil</v>
      </c>
      <c r="F407" s="1" t="str">
        <f t="shared" si="56"/>
        <v>7900mil</v>
      </c>
      <c r="G407" s="1" t="str">
        <f t="shared" si="54"/>
        <v>0 Degrees</v>
      </c>
      <c r="H407" s="45" t="str">
        <f t="shared" si="52"/>
        <v>PASSIVE</v>
      </c>
      <c r="I407" s="1" t="str">
        <f t="shared" si="57"/>
        <v>100mil</v>
      </c>
      <c r="J407"/>
      <c r="U407" s="24">
        <f t="shared" si="58"/>
        <v>406</v>
      </c>
      <c r="V407" s="24" t="str">
        <f t="shared" si="59"/>
        <v>RIGHTSIDE</v>
      </c>
    </row>
    <row r="408" spans="1:22" x14ac:dyDescent="0.25">
      <c r="A408" s="1" t="str">
        <f t="shared" si="53"/>
        <v>Pin</v>
      </c>
      <c r="B408" s="47" t="s">
        <v>477</v>
      </c>
      <c r="C408" s="47" t="s">
        <v>506</v>
      </c>
      <c r="D408" s="45"/>
      <c r="E408" s="1" t="str">
        <f t="shared" si="55"/>
        <v>1100mil</v>
      </c>
      <c r="F408" s="1" t="str">
        <f t="shared" si="56"/>
        <v>8000mil</v>
      </c>
      <c r="G408" s="1" t="str">
        <f t="shared" si="54"/>
        <v>0 Degrees</v>
      </c>
      <c r="H408" s="45" t="str">
        <f t="shared" si="52"/>
        <v>PASSIVE</v>
      </c>
      <c r="I408" s="1" t="str">
        <f t="shared" si="57"/>
        <v>100mil</v>
      </c>
      <c r="J408"/>
      <c r="U408" s="24">
        <f t="shared" si="58"/>
        <v>407</v>
      </c>
      <c r="V408" s="24" t="str">
        <f t="shared" si="59"/>
        <v>RIGHTSIDE</v>
      </c>
    </row>
    <row r="409" spans="1:22" x14ac:dyDescent="0.25">
      <c r="A409" s="1" t="str">
        <f t="shared" si="53"/>
        <v>Pin</v>
      </c>
      <c r="B409" s="47" t="s">
        <v>478</v>
      </c>
      <c r="C409" s="47" t="s">
        <v>506</v>
      </c>
      <c r="D409" s="45"/>
      <c r="E409" s="1" t="str">
        <f t="shared" si="55"/>
        <v>1100mil</v>
      </c>
      <c r="F409" s="1" t="str">
        <f t="shared" si="56"/>
        <v>8100mil</v>
      </c>
      <c r="G409" s="1" t="str">
        <f t="shared" si="54"/>
        <v>0 Degrees</v>
      </c>
      <c r="H409" s="45" t="str">
        <f t="shared" si="52"/>
        <v>PASSIVE</v>
      </c>
      <c r="I409" s="1" t="str">
        <f t="shared" si="57"/>
        <v>100mil</v>
      </c>
      <c r="J409"/>
      <c r="U409" s="24">
        <f t="shared" si="58"/>
        <v>408</v>
      </c>
      <c r="V409" s="24" t="str">
        <f t="shared" si="59"/>
        <v>RIGHTSIDE</v>
      </c>
    </row>
    <row r="410" spans="1:22" x14ac:dyDescent="0.25">
      <c r="A410" s="1" t="str">
        <f t="shared" si="53"/>
        <v>Pin</v>
      </c>
      <c r="B410" s="47" t="s">
        <v>479</v>
      </c>
      <c r="C410" s="47" t="s">
        <v>506</v>
      </c>
      <c r="D410" s="45"/>
      <c r="E410" s="1" t="str">
        <f t="shared" si="55"/>
        <v>1100mil</v>
      </c>
      <c r="F410" s="1" t="str">
        <f t="shared" si="56"/>
        <v>8200mil</v>
      </c>
      <c r="G410" s="1" t="str">
        <f t="shared" si="54"/>
        <v>0 Degrees</v>
      </c>
      <c r="H410" s="45" t="str">
        <f t="shared" si="52"/>
        <v>PASSIVE</v>
      </c>
      <c r="I410" s="1" t="str">
        <f t="shared" si="57"/>
        <v>100mil</v>
      </c>
      <c r="J410"/>
      <c r="U410" s="24">
        <f t="shared" si="58"/>
        <v>409</v>
      </c>
      <c r="V410" s="24" t="str">
        <f t="shared" si="59"/>
        <v>RIGHTSIDE</v>
      </c>
    </row>
    <row r="411" spans="1:22" x14ac:dyDescent="0.25">
      <c r="A411" s="1" t="str">
        <f t="shared" si="53"/>
        <v>Pin</v>
      </c>
      <c r="B411" s="47" t="s">
        <v>480</v>
      </c>
      <c r="C411" s="47" t="s">
        <v>506</v>
      </c>
      <c r="D411" s="45"/>
      <c r="E411" s="1" t="str">
        <f t="shared" si="55"/>
        <v>1100mil</v>
      </c>
      <c r="F411" s="1" t="str">
        <f t="shared" si="56"/>
        <v>8300mil</v>
      </c>
      <c r="G411" s="1" t="str">
        <f t="shared" si="54"/>
        <v>0 Degrees</v>
      </c>
      <c r="H411" s="45" t="str">
        <f t="shared" si="52"/>
        <v>PASSIVE</v>
      </c>
      <c r="I411" s="1" t="str">
        <f t="shared" si="57"/>
        <v>100mil</v>
      </c>
      <c r="J411"/>
      <c r="U411" s="24">
        <f t="shared" si="58"/>
        <v>410</v>
      </c>
      <c r="V411" s="24" t="str">
        <f t="shared" si="59"/>
        <v>RIGHTSIDE</v>
      </c>
    </row>
    <row r="412" spans="1:22" x14ac:dyDescent="0.25">
      <c r="A412" s="1" t="str">
        <f t="shared" si="53"/>
        <v>Pin</v>
      </c>
      <c r="B412" s="47" t="s">
        <v>481</v>
      </c>
      <c r="C412" s="47" t="s">
        <v>506</v>
      </c>
      <c r="D412" s="45"/>
      <c r="E412" s="1" t="str">
        <f t="shared" si="55"/>
        <v>1100mil</v>
      </c>
      <c r="F412" s="1" t="str">
        <f t="shared" si="56"/>
        <v>8400mil</v>
      </c>
      <c r="G412" s="1" t="str">
        <f t="shared" si="54"/>
        <v>0 Degrees</v>
      </c>
      <c r="H412" s="45" t="str">
        <f t="shared" si="52"/>
        <v>PASSIVE</v>
      </c>
      <c r="I412" s="1" t="str">
        <f t="shared" si="57"/>
        <v>100mil</v>
      </c>
      <c r="J412"/>
      <c r="U412" s="24">
        <f t="shared" si="58"/>
        <v>411</v>
      </c>
      <c r="V412" s="24" t="str">
        <f t="shared" si="59"/>
        <v>RIGHTSIDE</v>
      </c>
    </row>
    <row r="413" spans="1:22" x14ac:dyDescent="0.25">
      <c r="A413" s="1" t="str">
        <f t="shared" si="53"/>
        <v>Pin</v>
      </c>
      <c r="B413" s="47" t="s">
        <v>482</v>
      </c>
      <c r="C413" s="47" t="s">
        <v>506</v>
      </c>
      <c r="D413" s="45"/>
      <c r="E413" s="1" t="str">
        <f t="shared" si="55"/>
        <v>1100mil</v>
      </c>
      <c r="F413" s="1" t="str">
        <f t="shared" si="56"/>
        <v>8500mil</v>
      </c>
      <c r="G413" s="1" t="str">
        <f t="shared" si="54"/>
        <v>0 Degrees</v>
      </c>
      <c r="H413" s="45" t="str">
        <f t="shared" ref="H413:H476" si="60">IF(U413&lt;&gt;"","PASSIVE","")</f>
        <v>PASSIVE</v>
      </c>
      <c r="I413" s="1" t="str">
        <f t="shared" si="57"/>
        <v>100mil</v>
      </c>
      <c r="J413"/>
      <c r="U413" s="24">
        <f t="shared" si="58"/>
        <v>412</v>
      </c>
      <c r="V413" s="24" t="str">
        <f t="shared" si="59"/>
        <v>RIGHTSIDE</v>
      </c>
    </row>
    <row r="414" spans="1:22" x14ac:dyDescent="0.25">
      <c r="A414" s="1" t="str">
        <f t="shared" si="53"/>
        <v>Pin</v>
      </c>
      <c r="B414" s="47" t="s">
        <v>483</v>
      </c>
      <c r="C414" s="47" t="s">
        <v>506</v>
      </c>
      <c r="D414" s="45"/>
      <c r="E414" s="1" t="str">
        <f t="shared" si="55"/>
        <v>1100mil</v>
      </c>
      <c r="F414" s="1" t="str">
        <f t="shared" si="56"/>
        <v>8600mil</v>
      </c>
      <c r="G414" s="1" t="str">
        <f t="shared" si="54"/>
        <v>0 Degrees</v>
      </c>
      <c r="H414" s="45" t="str">
        <f t="shared" si="60"/>
        <v>PASSIVE</v>
      </c>
      <c r="I414" s="1" t="str">
        <f t="shared" si="57"/>
        <v>100mil</v>
      </c>
      <c r="J414"/>
      <c r="U414" s="24">
        <f t="shared" si="58"/>
        <v>413</v>
      </c>
      <c r="V414" s="24" t="str">
        <f t="shared" si="59"/>
        <v>RIGHTSIDE</v>
      </c>
    </row>
    <row r="415" spans="1:22" x14ac:dyDescent="0.25">
      <c r="A415" s="1" t="str">
        <f t="shared" si="53"/>
        <v>Pin</v>
      </c>
      <c r="B415" s="47" t="s">
        <v>484</v>
      </c>
      <c r="C415" s="47" t="s">
        <v>506</v>
      </c>
      <c r="D415" s="45"/>
      <c r="E415" s="1" t="str">
        <f t="shared" si="55"/>
        <v>1100mil</v>
      </c>
      <c r="F415" s="1" t="str">
        <f t="shared" si="56"/>
        <v>8700mil</v>
      </c>
      <c r="G415" s="1" t="str">
        <f t="shared" si="54"/>
        <v>0 Degrees</v>
      </c>
      <c r="H415" s="45" t="str">
        <f t="shared" si="60"/>
        <v>PASSIVE</v>
      </c>
      <c r="I415" s="1" t="str">
        <f t="shared" si="57"/>
        <v>100mil</v>
      </c>
      <c r="J415"/>
      <c r="U415" s="24">
        <f t="shared" si="58"/>
        <v>414</v>
      </c>
      <c r="V415" s="24" t="str">
        <f t="shared" si="59"/>
        <v>RIGHTSIDE</v>
      </c>
    </row>
    <row r="416" spans="1:22" x14ac:dyDescent="0.25">
      <c r="A416" s="1" t="str">
        <f t="shared" si="53"/>
        <v>Pin</v>
      </c>
      <c r="B416" s="47" t="s">
        <v>485</v>
      </c>
      <c r="C416" s="47" t="s">
        <v>506</v>
      </c>
      <c r="D416" s="45"/>
      <c r="E416" s="1" t="str">
        <f t="shared" si="55"/>
        <v>1100mil</v>
      </c>
      <c r="F416" s="1" t="str">
        <f t="shared" si="56"/>
        <v>8800mil</v>
      </c>
      <c r="G416" s="1" t="str">
        <f t="shared" si="54"/>
        <v>0 Degrees</v>
      </c>
      <c r="H416" s="45" t="str">
        <f t="shared" si="60"/>
        <v>PASSIVE</v>
      </c>
      <c r="I416" s="1" t="str">
        <f t="shared" si="57"/>
        <v>100mil</v>
      </c>
      <c r="J416"/>
      <c r="U416" s="24">
        <f t="shared" si="58"/>
        <v>415</v>
      </c>
      <c r="V416" s="24" t="str">
        <f t="shared" si="59"/>
        <v>RIGHTSIDE</v>
      </c>
    </row>
    <row r="417" spans="1:22" x14ac:dyDescent="0.25">
      <c r="A417" s="1" t="str">
        <f t="shared" si="53"/>
        <v>Pin</v>
      </c>
      <c r="B417" s="47" t="s">
        <v>486</v>
      </c>
      <c r="C417" s="47" t="s">
        <v>506</v>
      </c>
      <c r="D417" s="45"/>
      <c r="E417" s="1" t="str">
        <f t="shared" si="55"/>
        <v>1100mil</v>
      </c>
      <c r="F417" s="1" t="str">
        <f t="shared" si="56"/>
        <v>8900mil</v>
      </c>
      <c r="G417" s="1" t="str">
        <f t="shared" si="54"/>
        <v>0 Degrees</v>
      </c>
      <c r="H417" s="45" t="str">
        <f t="shared" si="60"/>
        <v>PASSIVE</v>
      </c>
      <c r="I417" s="1" t="str">
        <f t="shared" si="57"/>
        <v>100mil</v>
      </c>
      <c r="J417"/>
      <c r="U417" s="24">
        <f t="shared" si="58"/>
        <v>416</v>
      </c>
      <c r="V417" s="24" t="str">
        <f t="shared" si="59"/>
        <v>RIGHTSIDE</v>
      </c>
    </row>
    <row r="418" spans="1:22" x14ac:dyDescent="0.25">
      <c r="A418" s="1" t="str">
        <f t="shared" si="53"/>
        <v>Pin</v>
      </c>
      <c r="B418" s="47" t="s">
        <v>487</v>
      </c>
      <c r="C418" s="47" t="s">
        <v>506</v>
      </c>
      <c r="D418" s="45"/>
      <c r="E418" s="1" t="str">
        <f t="shared" si="55"/>
        <v>1100mil</v>
      </c>
      <c r="F418" s="1" t="str">
        <f t="shared" si="56"/>
        <v>9000mil</v>
      </c>
      <c r="G418" s="1" t="str">
        <f t="shared" si="54"/>
        <v>0 Degrees</v>
      </c>
      <c r="H418" s="45" t="str">
        <f t="shared" si="60"/>
        <v>PASSIVE</v>
      </c>
      <c r="I418" s="1" t="str">
        <f t="shared" si="57"/>
        <v>100mil</v>
      </c>
      <c r="J418"/>
      <c r="U418" s="24">
        <f t="shared" si="58"/>
        <v>417</v>
      </c>
      <c r="V418" s="24" t="str">
        <f t="shared" si="59"/>
        <v>RIGHTSIDE</v>
      </c>
    </row>
    <row r="419" spans="1:22" x14ac:dyDescent="0.25">
      <c r="A419" s="1" t="str">
        <f t="shared" ref="A419:A482" si="61">IF(U419&lt;&gt;"","Pin","")</f>
        <v>Pin</v>
      </c>
      <c r="B419" s="47" t="s">
        <v>488</v>
      </c>
      <c r="C419" s="47" t="s">
        <v>506</v>
      </c>
      <c r="D419" s="45"/>
      <c r="E419" s="1" t="str">
        <f t="shared" si="55"/>
        <v>1100mil</v>
      </c>
      <c r="F419" s="1" t="str">
        <f t="shared" si="56"/>
        <v>9100mil</v>
      </c>
      <c r="G419" s="1" t="str">
        <f t="shared" si="54"/>
        <v>0 Degrees</v>
      </c>
      <c r="H419" s="45" t="str">
        <f t="shared" si="60"/>
        <v>PASSIVE</v>
      </c>
      <c r="I419" s="1" t="str">
        <f t="shared" si="57"/>
        <v>100mil</v>
      </c>
      <c r="J419"/>
      <c r="U419" s="24">
        <f t="shared" si="58"/>
        <v>418</v>
      </c>
      <c r="V419" s="24" t="str">
        <f t="shared" si="59"/>
        <v>RIGHTSIDE</v>
      </c>
    </row>
    <row r="420" spans="1:22" x14ac:dyDescent="0.25">
      <c r="A420" s="1" t="str">
        <f t="shared" si="61"/>
        <v>Pin</v>
      </c>
      <c r="B420" s="47" t="s">
        <v>489</v>
      </c>
      <c r="C420" s="47" t="s">
        <v>506</v>
      </c>
      <c r="D420" s="45"/>
      <c r="E420" s="1" t="str">
        <f t="shared" si="55"/>
        <v>1100mil</v>
      </c>
      <c r="F420" s="1" t="str">
        <f t="shared" si="56"/>
        <v>9200mil</v>
      </c>
      <c r="G420" s="1" t="str">
        <f t="shared" si="54"/>
        <v>0 Degrees</v>
      </c>
      <c r="H420" s="45" t="str">
        <f t="shared" si="60"/>
        <v>PASSIVE</v>
      </c>
      <c r="I420" s="1" t="str">
        <f t="shared" si="57"/>
        <v>100mil</v>
      </c>
      <c r="J420"/>
      <c r="U420" s="24">
        <f t="shared" si="58"/>
        <v>419</v>
      </c>
      <c r="V420" s="24" t="str">
        <f t="shared" si="59"/>
        <v>RIGHTSIDE</v>
      </c>
    </row>
    <row r="421" spans="1:22" x14ac:dyDescent="0.25">
      <c r="A421" s="1" t="str">
        <f t="shared" si="61"/>
        <v>Pin</v>
      </c>
      <c r="B421" s="47" t="s">
        <v>490</v>
      </c>
      <c r="C421" s="47" t="s">
        <v>506</v>
      </c>
      <c r="D421" s="45"/>
      <c r="E421" s="1" t="str">
        <f t="shared" si="55"/>
        <v>1100mil</v>
      </c>
      <c r="F421" s="1" t="str">
        <f t="shared" si="56"/>
        <v>9300mil</v>
      </c>
      <c r="G421" s="1" t="str">
        <f t="shared" si="54"/>
        <v>0 Degrees</v>
      </c>
      <c r="H421" s="45" t="str">
        <f t="shared" si="60"/>
        <v>PASSIVE</v>
      </c>
      <c r="I421" s="1" t="str">
        <f t="shared" si="57"/>
        <v>100mil</v>
      </c>
      <c r="J421"/>
      <c r="U421" s="24">
        <f t="shared" si="58"/>
        <v>420</v>
      </c>
      <c r="V421" s="24" t="str">
        <f t="shared" si="59"/>
        <v>RIGHTSIDE</v>
      </c>
    </row>
    <row r="422" spans="1:22" x14ac:dyDescent="0.25">
      <c r="A422" s="1" t="str">
        <f t="shared" si="61"/>
        <v>Pin</v>
      </c>
      <c r="B422" s="47" t="s">
        <v>491</v>
      </c>
      <c r="C422" s="47" t="s">
        <v>506</v>
      </c>
      <c r="D422" s="45"/>
      <c r="E422" s="1" t="str">
        <f t="shared" si="55"/>
        <v>1100mil</v>
      </c>
      <c r="F422" s="1" t="str">
        <f t="shared" si="56"/>
        <v>9400mil</v>
      </c>
      <c r="G422" s="1" t="str">
        <f t="shared" si="54"/>
        <v>0 Degrees</v>
      </c>
      <c r="H422" s="45" t="str">
        <f t="shared" si="60"/>
        <v>PASSIVE</v>
      </c>
      <c r="I422" s="1" t="str">
        <f t="shared" si="57"/>
        <v>100mil</v>
      </c>
      <c r="J422"/>
      <c r="U422" s="24">
        <f t="shared" si="58"/>
        <v>421</v>
      </c>
      <c r="V422" s="24" t="str">
        <f t="shared" si="59"/>
        <v>RIGHTSIDE</v>
      </c>
    </row>
    <row r="423" spans="1:22" x14ac:dyDescent="0.25">
      <c r="A423" s="1" t="str">
        <f t="shared" si="61"/>
        <v>Pin</v>
      </c>
      <c r="B423" s="47" t="s">
        <v>492</v>
      </c>
      <c r="C423" s="47" t="s">
        <v>506</v>
      </c>
      <c r="D423" s="45"/>
      <c r="E423" s="1" t="str">
        <f t="shared" si="55"/>
        <v>1100mil</v>
      </c>
      <c r="F423" s="1" t="str">
        <f t="shared" si="56"/>
        <v>9500mil</v>
      </c>
      <c r="G423" s="1" t="str">
        <f t="shared" si="54"/>
        <v>0 Degrees</v>
      </c>
      <c r="H423" s="45" t="str">
        <f t="shared" si="60"/>
        <v>PASSIVE</v>
      </c>
      <c r="I423" s="1" t="str">
        <f t="shared" si="57"/>
        <v>100mil</v>
      </c>
      <c r="J423"/>
      <c r="U423" s="24">
        <f t="shared" si="58"/>
        <v>422</v>
      </c>
      <c r="V423" s="24" t="str">
        <f t="shared" si="59"/>
        <v>RIGHTSIDE</v>
      </c>
    </row>
    <row r="424" spans="1:22" x14ac:dyDescent="0.25">
      <c r="A424" s="1" t="str">
        <f t="shared" si="61"/>
        <v>Pin</v>
      </c>
      <c r="B424" s="47" t="s">
        <v>493</v>
      </c>
      <c r="C424" s="47" t="s">
        <v>506</v>
      </c>
      <c r="D424" s="45"/>
      <c r="E424" s="1" t="str">
        <f t="shared" si="55"/>
        <v>1100mil</v>
      </c>
      <c r="F424" s="1" t="str">
        <f t="shared" si="56"/>
        <v>9600mil</v>
      </c>
      <c r="G424" s="1" t="str">
        <f t="shared" si="54"/>
        <v>0 Degrees</v>
      </c>
      <c r="H424" s="45" t="str">
        <f t="shared" si="60"/>
        <v>PASSIVE</v>
      </c>
      <c r="I424" s="1" t="str">
        <f t="shared" si="57"/>
        <v>100mil</v>
      </c>
      <c r="J424"/>
      <c r="U424" s="24">
        <f t="shared" si="58"/>
        <v>423</v>
      </c>
      <c r="V424" s="24" t="str">
        <f t="shared" si="59"/>
        <v>RIGHTSIDE</v>
      </c>
    </row>
    <row r="425" spans="1:22" x14ac:dyDescent="0.25">
      <c r="A425" s="1" t="str">
        <f t="shared" si="61"/>
        <v>Pin</v>
      </c>
      <c r="B425" s="47" t="s">
        <v>494</v>
      </c>
      <c r="C425" s="47" t="s">
        <v>506</v>
      </c>
      <c r="D425" s="45"/>
      <c r="E425" s="1" t="str">
        <f t="shared" si="55"/>
        <v>1100mil</v>
      </c>
      <c r="F425" s="1" t="str">
        <f t="shared" si="56"/>
        <v>9700mil</v>
      </c>
      <c r="G425" s="1" t="str">
        <f t="shared" si="54"/>
        <v>0 Degrees</v>
      </c>
      <c r="H425" s="45" t="str">
        <f t="shared" si="60"/>
        <v>PASSIVE</v>
      </c>
      <c r="I425" s="1" t="str">
        <f t="shared" si="57"/>
        <v>100mil</v>
      </c>
      <c r="J425"/>
      <c r="U425" s="24">
        <f t="shared" si="58"/>
        <v>424</v>
      </c>
      <c r="V425" s="24" t="str">
        <f t="shared" si="59"/>
        <v>RIGHTSIDE</v>
      </c>
    </row>
    <row r="426" spans="1:22" x14ac:dyDescent="0.25">
      <c r="A426" s="1" t="str">
        <f t="shared" si="61"/>
        <v>Pin</v>
      </c>
      <c r="B426" s="47" t="s">
        <v>495</v>
      </c>
      <c r="C426" s="47" t="s">
        <v>506</v>
      </c>
      <c r="D426" s="45"/>
      <c r="E426" s="1" t="str">
        <f t="shared" si="55"/>
        <v>1100mil</v>
      </c>
      <c r="F426" s="1" t="str">
        <f t="shared" si="56"/>
        <v>9800mil</v>
      </c>
      <c r="G426" s="1" t="str">
        <f t="shared" si="54"/>
        <v>0 Degrees</v>
      </c>
      <c r="H426" s="45" t="str">
        <f t="shared" si="60"/>
        <v>PASSIVE</v>
      </c>
      <c r="I426" s="1" t="str">
        <f t="shared" si="57"/>
        <v>100mil</v>
      </c>
      <c r="J426"/>
      <c r="U426" s="24">
        <f t="shared" si="58"/>
        <v>425</v>
      </c>
      <c r="V426" s="24" t="str">
        <f t="shared" si="59"/>
        <v>RIGHTSIDE</v>
      </c>
    </row>
    <row r="427" spans="1:22" x14ac:dyDescent="0.25">
      <c r="A427" s="1" t="str">
        <f t="shared" si="61"/>
        <v>Pin</v>
      </c>
      <c r="B427" s="47" t="s">
        <v>496</v>
      </c>
      <c r="C427" s="47" t="s">
        <v>506</v>
      </c>
      <c r="D427" s="45"/>
      <c r="E427" s="1" t="str">
        <f t="shared" si="55"/>
        <v>1100mil</v>
      </c>
      <c r="F427" s="1" t="str">
        <f t="shared" si="56"/>
        <v>9900mil</v>
      </c>
      <c r="G427" s="1" t="str">
        <f t="shared" si="54"/>
        <v>0 Degrees</v>
      </c>
      <c r="H427" s="45" t="str">
        <f t="shared" si="60"/>
        <v>PASSIVE</v>
      </c>
      <c r="I427" s="1" t="str">
        <f t="shared" si="57"/>
        <v>100mil</v>
      </c>
      <c r="J427"/>
      <c r="U427" s="24">
        <f t="shared" si="58"/>
        <v>426</v>
      </c>
      <c r="V427" s="24" t="str">
        <f t="shared" si="59"/>
        <v>RIGHTSIDE</v>
      </c>
    </row>
    <row r="428" spans="1:22" x14ac:dyDescent="0.25">
      <c r="A428" s="1" t="str">
        <f t="shared" si="61"/>
        <v>Pin</v>
      </c>
      <c r="B428" s="47" t="s">
        <v>497</v>
      </c>
      <c r="C428" s="47" t="s">
        <v>506</v>
      </c>
      <c r="D428" s="45"/>
      <c r="E428" s="1" t="str">
        <f t="shared" si="55"/>
        <v>1100mil</v>
      </c>
      <c r="F428" s="1" t="str">
        <f t="shared" si="56"/>
        <v>10000mil</v>
      </c>
      <c r="G428" s="1" t="str">
        <f t="shared" si="54"/>
        <v>0 Degrees</v>
      </c>
      <c r="H428" s="45" t="str">
        <f t="shared" si="60"/>
        <v>PASSIVE</v>
      </c>
      <c r="I428" s="1" t="str">
        <f t="shared" si="57"/>
        <v>100mil</v>
      </c>
      <c r="J428"/>
      <c r="U428" s="24">
        <f t="shared" si="58"/>
        <v>427</v>
      </c>
      <c r="V428" s="24" t="str">
        <f t="shared" si="59"/>
        <v>RIGHTSIDE</v>
      </c>
    </row>
    <row r="429" spans="1:22" x14ac:dyDescent="0.25">
      <c r="A429" s="1" t="str">
        <f t="shared" si="61"/>
        <v>Pin</v>
      </c>
      <c r="B429" s="47" t="s">
        <v>499</v>
      </c>
      <c r="C429" s="47" t="s">
        <v>506</v>
      </c>
      <c r="D429" s="45"/>
      <c r="E429" s="1" t="str">
        <f t="shared" si="55"/>
        <v>1100mil</v>
      </c>
      <c r="F429" s="1" t="str">
        <f t="shared" si="56"/>
        <v>10100mil</v>
      </c>
      <c r="G429" s="1" t="str">
        <f t="shared" si="54"/>
        <v>0 Degrees</v>
      </c>
      <c r="H429" s="45" t="str">
        <f t="shared" si="60"/>
        <v>PASSIVE</v>
      </c>
      <c r="I429" s="1" t="str">
        <f t="shared" si="57"/>
        <v>100mil</v>
      </c>
      <c r="J429"/>
      <c r="U429" s="24">
        <f t="shared" si="58"/>
        <v>428</v>
      </c>
      <c r="V429" s="24" t="str">
        <f t="shared" si="59"/>
        <v>RIGHTSIDE</v>
      </c>
    </row>
    <row r="430" spans="1:22" x14ac:dyDescent="0.25">
      <c r="A430" s="1" t="str">
        <f t="shared" si="61"/>
        <v>Pin</v>
      </c>
      <c r="B430" s="47" t="s">
        <v>498</v>
      </c>
      <c r="C430" s="47" t="s">
        <v>506</v>
      </c>
      <c r="D430" s="45"/>
      <c r="E430" s="1" t="str">
        <f t="shared" si="55"/>
        <v>1100mil</v>
      </c>
      <c r="F430" s="1" t="str">
        <f t="shared" si="56"/>
        <v>10200mil</v>
      </c>
      <c r="G430" s="1" t="str">
        <f t="shared" si="54"/>
        <v>0 Degrees</v>
      </c>
      <c r="H430" s="45" t="str">
        <f t="shared" si="60"/>
        <v>PASSIVE</v>
      </c>
      <c r="I430" s="1" t="str">
        <f t="shared" si="57"/>
        <v>100mil</v>
      </c>
      <c r="J430"/>
      <c r="U430" s="24">
        <f t="shared" si="58"/>
        <v>429</v>
      </c>
      <c r="V430" s="24" t="str">
        <f t="shared" si="59"/>
        <v>RIGHTSIDE</v>
      </c>
    </row>
    <row r="431" spans="1:22" x14ac:dyDescent="0.25">
      <c r="A431" s="1" t="str">
        <f t="shared" si="61"/>
        <v>Pin</v>
      </c>
      <c r="B431" s="47" t="s">
        <v>500</v>
      </c>
      <c r="C431" s="47" t="s">
        <v>506</v>
      </c>
      <c r="D431" s="45"/>
      <c r="E431" s="1" t="str">
        <f t="shared" si="55"/>
        <v>1100mil</v>
      </c>
      <c r="F431" s="1" t="str">
        <f t="shared" si="56"/>
        <v>10300mil</v>
      </c>
      <c r="G431" s="1" t="str">
        <f t="shared" si="54"/>
        <v>0 Degrees</v>
      </c>
      <c r="H431" s="45" t="str">
        <f t="shared" si="60"/>
        <v>PASSIVE</v>
      </c>
      <c r="I431" s="1" t="str">
        <f t="shared" si="57"/>
        <v>100mil</v>
      </c>
      <c r="J431"/>
      <c r="U431" s="24">
        <f t="shared" si="58"/>
        <v>430</v>
      </c>
      <c r="V431" s="24" t="str">
        <f t="shared" si="59"/>
        <v>RIGHTSIDE</v>
      </c>
    </row>
    <row r="432" spans="1:22" x14ac:dyDescent="0.25">
      <c r="A432" s="1" t="str">
        <f t="shared" si="61"/>
        <v>Pin</v>
      </c>
      <c r="B432" s="47" t="s">
        <v>501</v>
      </c>
      <c r="C432" s="47" t="s">
        <v>506</v>
      </c>
      <c r="D432" s="45"/>
      <c r="E432" s="1" t="str">
        <f t="shared" si="55"/>
        <v>1100mil</v>
      </c>
      <c r="F432" s="1" t="str">
        <f t="shared" si="56"/>
        <v>10400mil</v>
      </c>
      <c r="G432" s="1" t="str">
        <f t="shared" si="54"/>
        <v>0 Degrees</v>
      </c>
      <c r="H432" s="45" t="str">
        <f t="shared" si="60"/>
        <v>PASSIVE</v>
      </c>
      <c r="I432" s="1" t="str">
        <f t="shared" si="57"/>
        <v>100mil</v>
      </c>
      <c r="J432"/>
      <c r="U432" s="24">
        <f t="shared" si="58"/>
        <v>431</v>
      </c>
      <c r="V432" s="24" t="str">
        <f t="shared" si="59"/>
        <v>RIGHTSIDE</v>
      </c>
    </row>
    <row r="433" spans="1:22" x14ac:dyDescent="0.25">
      <c r="A433" s="1" t="str">
        <f t="shared" si="61"/>
        <v>Pin</v>
      </c>
      <c r="B433" s="47" t="s">
        <v>502</v>
      </c>
      <c r="C433" s="47" t="s">
        <v>506</v>
      </c>
      <c r="D433" s="45"/>
      <c r="E433" s="1" t="str">
        <f t="shared" si="55"/>
        <v>1100mil</v>
      </c>
      <c r="F433" s="1" t="str">
        <f t="shared" si="56"/>
        <v>10500mil</v>
      </c>
      <c r="G433" s="1" t="str">
        <f t="shared" si="54"/>
        <v>0 Degrees</v>
      </c>
      <c r="H433" s="45" t="str">
        <f t="shared" si="60"/>
        <v>PASSIVE</v>
      </c>
      <c r="I433" s="1" t="str">
        <f t="shared" si="57"/>
        <v>100mil</v>
      </c>
      <c r="J433"/>
      <c r="U433" s="24">
        <f t="shared" si="58"/>
        <v>432</v>
      </c>
      <c r="V433" s="24" t="str">
        <f t="shared" si="59"/>
        <v>RIGHTSIDE</v>
      </c>
    </row>
    <row r="434" spans="1:22" x14ac:dyDescent="0.25">
      <c r="A434" s="1" t="str">
        <f t="shared" si="61"/>
        <v>Pin</v>
      </c>
      <c r="B434" s="47" t="s">
        <v>503</v>
      </c>
      <c r="C434" s="47" t="s">
        <v>506</v>
      </c>
      <c r="D434" s="45"/>
      <c r="E434" s="1" t="str">
        <f t="shared" si="55"/>
        <v>1100mil</v>
      </c>
      <c r="F434" s="1" t="str">
        <f t="shared" si="56"/>
        <v>10600mil</v>
      </c>
      <c r="G434" s="1" t="str">
        <f t="shared" si="54"/>
        <v>0 Degrees</v>
      </c>
      <c r="H434" s="45" t="str">
        <f t="shared" si="60"/>
        <v>PASSIVE</v>
      </c>
      <c r="I434" s="1" t="str">
        <f t="shared" si="57"/>
        <v>100mil</v>
      </c>
      <c r="J434"/>
      <c r="U434" s="24">
        <f t="shared" si="58"/>
        <v>433</v>
      </c>
      <c r="V434" s="24" t="str">
        <f t="shared" si="59"/>
        <v>RIGHTSIDE</v>
      </c>
    </row>
    <row r="435" spans="1:22" x14ac:dyDescent="0.25">
      <c r="A435" s="1" t="str">
        <f t="shared" si="61"/>
        <v>Pin</v>
      </c>
      <c r="B435" s="47" t="s">
        <v>504</v>
      </c>
      <c r="C435" s="47" t="s">
        <v>506</v>
      </c>
      <c r="D435" s="45"/>
      <c r="E435" s="1" t="str">
        <f t="shared" si="55"/>
        <v>1100mil</v>
      </c>
      <c r="F435" s="1" t="str">
        <f t="shared" si="56"/>
        <v>10700mil</v>
      </c>
      <c r="G435" s="1" t="str">
        <f t="shared" si="54"/>
        <v>0 Degrees</v>
      </c>
      <c r="H435" s="45" t="str">
        <f t="shared" si="60"/>
        <v>PASSIVE</v>
      </c>
      <c r="I435" s="1" t="str">
        <f t="shared" si="57"/>
        <v>100mil</v>
      </c>
      <c r="J435"/>
      <c r="U435" s="24">
        <f t="shared" si="58"/>
        <v>434</v>
      </c>
      <c r="V435" s="24" t="str">
        <f t="shared" si="59"/>
        <v>RIGHTSIDE</v>
      </c>
    </row>
    <row r="436" spans="1:22" x14ac:dyDescent="0.25">
      <c r="A436" s="1" t="str">
        <f t="shared" si="61"/>
        <v>Pin</v>
      </c>
      <c r="B436" s="47" t="s">
        <v>505</v>
      </c>
      <c r="C436" s="47" t="s">
        <v>506</v>
      </c>
      <c r="D436" s="45"/>
      <c r="E436" s="1" t="str">
        <f t="shared" si="55"/>
        <v>1100mil</v>
      </c>
      <c r="F436" s="1" t="str">
        <f t="shared" si="56"/>
        <v>10800mil</v>
      </c>
      <c r="G436" s="1" t="str">
        <f t="shared" si="54"/>
        <v>0 Degrees</v>
      </c>
      <c r="H436" s="45" t="str">
        <f t="shared" si="60"/>
        <v>PASSIVE</v>
      </c>
      <c r="I436" s="1" t="str">
        <f t="shared" si="57"/>
        <v>100mil</v>
      </c>
      <c r="J436"/>
      <c r="U436" s="24">
        <f t="shared" si="58"/>
        <v>435</v>
      </c>
      <c r="V436" s="24" t="str">
        <f t="shared" si="59"/>
        <v>RIGHTSIDE</v>
      </c>
    </row>
    <row r="437" spans="1:22" x14ac:dyDescent="0.25">
      <c r="A437" s="1" t="str">
        <f t="shared" si="61"/>
        <v/>
      </c>
      <c r="B437" s="1" t="str">
        <f t="shared" ref="B437:B450" si="62">IF(U437="","",IF(PACKAGETYPE=ISBGA,CONCATENATE(IF(INT((U437-1)/BGACOLUMNS)+1 &gt;20,"A",""),MID(BGALETTERS,INT((U437-1)/BGACOLUMNS)+1,1),MOD(U437-1,BGACOLUMNS)+1),U437))</f>
        <v/>
      </c>
      <c r="C437" s="47"/>
      <c r="D437" s="45"/>
      <c r="E437" s="1" t="str">
        <f t="shared" si="55"/>
        <v/>
      </c>
      <c r="F437" s="1" t="str">
        <f t="shared" si="56"/>
        <v/>
      </c>
      <c r="G437" s="1" t="str">
        <f t="shared" si="54"/>
        <v/>
      </c>
      <c r="H437" s="45" t="str">
        <f t="shared" si="60"/>
        <v/>
      </c>
      <c r="I437" s="1" t="str">
        <f t="shared" si="57"/>
        <v/>
      </c>
      <c r="J437"/>
      <c r="U437" s="24" t="str">
        <f t="shared" si="58"/>
        <v/>
      </c>
      <c r="V437" s="24" t="str">
        <f t="shared" si="59"/>
        <v/>
      </c>
    </row>
    <row r="438" spans="1:22" x14ac:dyDescent="0.25">
      <c r="A438" s="1" t="str">
        <f t="shared" si="61"/>
        <v/>
      </c>
      <c r="B438" s="1" t="str">
        <f t="shared" si="62"/>
        <v/>
      </c>
      <c r="C438" s="47"/>
      <c r="D438" s="45"/>
      <c r="E438" s="1" t="str">
        <f t="shared" si="55"/>
        <v/>
      </c>
      <c r="F438" s="1" t="str">
        <f t="shared" si="56"/>
        <v/>
      </c>
      <c r="G438" s="1" t="str">
        <f t="shared" si="54"/>
        <v/>
      </c>
      <c r="H438" s="45" t="str">
        <f t="shared" si="60"/>
        <v/>
      </c>
      <c r="I438" s="1" t="str">
        <f t="shared" si="57"/>
        <v/>
      </c>
      <c r="J438"/>
      <c r="U438" s="24" t="str">
        <f t="shared" si="58"/>
        <v/>
      </c>
      <c r="V438" s="24" t="str">
        <f t="shared" si="59"/>
        <v/>
      </c>
    </row>
    <row r="439" spans="1:22" x14ac:dyDescent="0.25">
      <c r="A439" s="1" t="str">
        <f t="shared" si="61"/>
        <v/>
      </c>
      <c r="B439" s="1" t="str">
        <f t="shared" si="62"/>
        <v/>
      </c>
      <c r="C439" s="47"/>
      <c r="D439" s="45"/>
      <c r="E439" s="1" t="str">
        <f t="shared" si="55"/>
        <v/>
      </c>
      <c r="F439" s="1" t="str">
        <f t="shared" si="56"/>
        <v/>
      </c>
      <c r="G439" s="1" t="str">
        <f t="shared" si="54"/>
        <v/>
      </c>
      <c r="H439" s="45" t="str">
        <f t="shared" si="60"/>
        <v/>
      </c>
      <c r="I439" s="1" t="str">
        <f t="shared" si="57"/>
        <v/>
      </c>
      <c r="J439"/>
      <c r="U439" s="24" t="str">
        <f t="shared" si="58"/>
        <v/>
      </c>
      <c r="V439" s="24" t="str">
        <f t="shared" si="59"/>
        <v/>
      </c>
    </row>
    <row r="440" spans="1:22" x14ac:dyDescent="0.25">
      <c r="A440" s="1" t="str">
        <f t="shared" si="61"/>
        <v/>
      </c>
      <c r="B440" s="1" t="str">
        <f t="shared" si="62"/>
        <v/>
      </c>
      <c r="C440" s="47"/>
      <c r="D440" s="45"/>
      <c r="E440" s="1" t="str">
        <f t="shared" si="55"/>
        <v/>
      </c>
      <c r="F440" s="1" t="str">
        <f t="shared" si="56"/>
        <v/>
      </c>
      <c r="G440" s="1" t="str">
        <f t="shared" si="54"/>
        <v/>
      </c>
      <c r="H440" s="45" t="str">
        <f t="shared" si="60"/>
        <v/>
      </c>
      <c r="I440" s="1" t="str">
        <f t="shared" si="57"/>
        <v/>
      </c>
      <c r="J440"/>
      <c r="U440" s="24" t="str">
        <f t="shared" si="58"/>
        <v/>
      </c>
      <c r="V440" s="24" t="str">
        <f t="shared" si="59"/>
        <v/>
      </c>
    </row>
    <row r="441" spans="1:22" x14ac:dyDescent="0.25">
      <c r="A441" s="1" t="str">
        <f t="shared" si="61"/>
        <v/>
      </c>
      <c r="B441" s="1" t="str">
        <f t="shared" si="62"/>
        <v/>
      </c>
      <c r="C441" s="47"/>
      <c r="D441" s="45"/>
      <c r="E441" s="1" t="str">
        <f t="shared" si="55"/>
        <v/>
      </c>
      <c r="F441" s="1" t="str">
        <f t="shared" si="56"/>
        <v/>
      </c>
      <c r="G441" s="1" t="str">
        <f t="shared" si="54"/>
        <v/>
      </c>
      <c r="H441" s="45" t="str">
        <f t="shared" si="60"/>
        <v/>
      </c>
      <c r="I441" s="1" t="str">
        <f t="shared" si="57"/>
        <v/>
      </c>
      <c r="J441"/>
      <c r="U441" s="24" t="str">
        <f t="shared" si="58"/>
        <v/>
      </c>
      <c r="V441" s="24" t="str">
        <f t="shared" si="59"/>
        <v/>
      </c>
    </row>
    <row r="442" spans="1:22" x14ac:dyDescent="0.25">
      <c r="A442" s="1" t="str">
        <f t="shared" si="61"/>
        <v/>
      </c>
      <c r="B442" s="1" t="str">
        <f t="shared" si="62"/>
        <v/>
      </c>
      <c r="C442" s="47"/>
      <c r="D442" s="45"/>
      <c r="E442" s="1" t="str">
        <f t="shared" si="55"/>
        <v/>
      </c>
      <c r="F442" s="1" t="str">
        <f t="shared" si="56"/>
        <v/>
      </c>
      <c r="G442" s="1" t="str">
        <f t="shared" si="54"/>
        <v/>
      </c>
      <c r="H442" s="45" t="str">
        <f t="shared" si="60"/>
        <v/>
      </c>
      <c r="I442" s="1" t="str">
        <f t="shared" si="57"/>
        <v/>
      </c>
      <c r="J442"/>
      <c r="U442" s="24" t="str">
        <f t="shared" si="58"/>
        <v/>
      </c>
      <c r="V442" s="24" t="str">
        <f t="shared" si="59"/>
        <v/>
      </c>
    </row>
    <row r="443" spans="1:22" x14ac:dyDescent="0.25">
      <c r="A443" s="1" t="str">
        <f t="shared" si="61"/>
        <v/>
      </c>
      <c r="B443" s="1" t="str">
        <f t="shared" si="62"/>
        <v/>
      </c>
      <c r="C443" s="47"/>
      <c r="D443" s="45"/>
      <c r="E443" s="1" t="str">
        <f t="shared" si="55"/>
        <v/>
      </c>
      <c r="F443" s="1" t="str">
        <f t="shared" si="56"/>
        <v/>
      </c>
      <c r="G443" s="1" t="str">
        <f t="shared" si="54"/>
        <v/>
      </c>
      <c r="H443" s="45" t="str">
        <f t="shared" si="60"/>
        <v/>
      </c>
      <c r="I443" s="1" t="str">
        <f t="shared" si="57"/>
        <v/>
      </c>
      <c r="J443"/>
      <c r="U443" s="24" t="str">
        <f t="shared" si="58"/>
        <v/>
      </c>
      <c r="V443" s="24" t="str">
        <f t="shared" si="59"/>
        <v/>
      </c>
    </row>
    <row r="444" spans="1:22" x14ac:dyDescent="0.25">
      <c r="A444" s="1" t="str">
        <f t="shared" si="61"/>
        <v/>
      </c>
      <c r="B444" s="1" t="str">
        <f t="shared" si="62"/>
        <v/>
      </c>
      <c r="C444" s="47"/>
      <c r="D444" s="45"/>
      <c r="E444" s="1" t="str">
        <f t="shared" si="55"/>
        <v/>
      </c>
      <c r="F444" s="1" t="str">
        <f t="shared" si="56"/>
        <v/>
      </c>
      <c r="G444" s="1" t="str">
        <f t="shared" si="54"/>
        <v/>
      </c>
      <c r="H444" s="45" t="str">
        <f t="shared" si="60"/>
        <v/>
      </c>
      <c r="I444" s="1" t="str">
        <f t="shared" si="57"/>
        <v/>
      </c>
      <c r="J444"/>
      <c r="U444" s="24" t="str">
        <f t="shared" si="58"/>
        <v/>
      </c>
      <c r="V444" s="24" t="str">
        <f t="shared" si="59"/>
        <v/>
      </c>
    </row>
    <row r="445" spans="1:22" x14ac:dyDescent="0.25">
      <c r="A445" s="1" t="str">
        <f t="shared" si="61"/>
        <v/>
      </c>
      <c r="B445" s="1" t="str">
        <f t="shared" si="62"/>
        <v/>
      </c>
      <c r="C445" s="47"/>
      <c r="D445" s="45"/>
      <c r="E445" s="1" t="str">
        <f t="shared" si="55"/>
        <v/>
      </c>
      <c r="F445" s="1" t="str">
        <f t="shared" si="56"/>
        <v/>
      </c>
      <c r="G445" s="1" t="str">
        <f t="shared" si="54"/>
        <v/>
      </c>
      <c r="H445" s="45" t="str">
        <f t="shared" si="60"/>
        <v/>
      </c>
      <c r="I445" s="1" t="str">
        <f t="shared" si="57"/>
        <v/>
      </c>
      <c r="J445"/>
      <c r="U445" s="24" t="str">
        <f t="shared" si="58"/>
        <v/>
      </c>
      <c r="V445" s="24" t="str">
        <f t="shared" si="59"/>
        <v/>
      </c>
    </row>
    <row r="446" spans="1:22" x14ac:dyDescent="0.25">
      <c r="A446" s="1" t="str">
        <f t="shared" si="61"/>
        <v/>
      </c>
      <c r="B446" s="1" t="str">
        <f t="shared" si="62"/>
        <v/>
      </c>
      <c r="C446" s="47"/>
      <c r="D446" s="45"/>
      <c r="E446" s="1" t="str">
        <f t="shared" si="55"/>
        <v/>
      </c>
      <c r="F446" s="1" t="str">
        <f t="shared" si="56"/>
        <v/>
      </c>
      <c r="G446" s="1" t="str">
        <f t="shared" si="54"/>
        <v/>
      </c>
      <c r="H446" s="45" t="str">
        <f t="shared" si="60"/>
        <v/>
      </c>
      <c r="I446" s="1" t="str">
        <f t="shared" si="57"/>
        <v/>
      </c>
      <c r="J446"/>
      <c r="U446" s="24" t="str">
        <f t="shared" si="58"/>
        <v/>
      </c>
      <c r="V446" s="24" t="str">
        <f t="shared" si="59"/>
        <v/>
      </c>
    </row>
    <row r="447" spans="1:22" x14ac:dyDescent="0.25">
      <c r="A447" s="1" t="str">
        <f t="shared" si="61"/>
        <v/>
      </c>
      <c r="B447" s="1" t="str">
        <f t="shared" si="62"/>
        <v/>
      </c>
      <c r="C447" s="47"/>
      <c r="D447" s="45"/>
      <c r="E447" s="1" t="str">
        <f t="shared" si="55"/>
        <v/>
      </c>
      <c r="F447" s="1" t="str">
        <f t="shared" si="56"/>
        <v/>
      </c>
      <c r="G447" s="1" t="str">
        <f t="shared" si="54"/>
        <v/>
      </c>
      <c r="H447" s="45" t="str">
        <f t="shared" si="60"/>
        <v/>
      </c>
      <c r="I447" s="1" t="str">
        <f t="shared" si="57"/>
        <v/>
      </c>
      <c r="J447"/>
      <c r="U447" s="24" t="str">
        <f t="shared" si="58"/>
        <v/>
      </c>
      <c r="V447" s="24" t="str">
        <f t="shared" si="59"/>
        <v/>
      </c>
    </row>
    <row r="448" spans="1:22" x14ac:dyDescent="0.25">
      <c r="A448" s="1" t="str">
        <f t="shared" si="61"/>
        <v/>
      </c>
      <c r="B448" s="1" t="str">
        <f t="shared" si="62"/>
        <v/>
      </c>
      <c r="C448" s="47"/>
      <c r="D448" s="45"/>
      <c r="E448" s="1" t="str">
        <f t="shared" si="55"/>
        <v/>
      </c>
      <c r="F448" s="1" t="str">
        <f t="shared" si="56"/>
        <v/>
      </c>
      <c r="G448" s="1" t="str">
        <f t="shared" si="54"/>
        <v/>
      </c>
      <c r="H448" s="45" t="str">
        <f t="shared" si="60"/>
        <v/>
      </c>
      <c r="I448" s="1" t="str">
        <f t="shared" si="57"/>
        <v/>
      </c>
      <c r="J448"/>
      <c r="U448" s="24" t="str">
        <f t="shared" si="58"/>
        <v/>
      </c>
      <c r="V448" s="24" t="str">
        <f t="shared" si="59"/>
        <v/>
      </c>
    </row>
    <row r="449" spans="1:22" x14ac:dyDescent="0.25">
      <c r="A449" s="1" t="str">
        <f t="shared" si="61"/>
        <v/>
      </c>
      <c r="B449" s="1" t="str">
        <f t="shared" si="62"/>
        <v/>
      </c>
      <c r="C449" s="47"/>
      <c r="D449" s="45"/>
      <c r="E449" s="1" t="str">
        <f t="shared" si="55"/>
        <v/>
      </c>
      <c r="F449" s="1" t="str">
        <f t="shared" si="56"/>
        <v/>
      </c>
      <c r="G449" s="1" t="str">
        <f t="shared" si="54"/>
        <v/>
      </c>
      <c r="H449" s="45" t="str">
        <f t="shared" si="60"/>
        <v/>
      </c>
      <c r="I449" s="1" t="str">
        <f t="shared" si="57"/>
        <v/>
      </c>
      <c r="J449"/>
      <c r="U449" s="24" t="str">
        <f t="shared" si="58"/>
        <v/>
      </c>
      <c r="V449" s="24" t="str">
        <f t="shared" si="59"/>
        <v/>
      </c>
    </row>
    <row r="450" spans="1:22" x14ac:dyDescent="0.25">
      <c r="A450" s="1" t="str">
        <f t="shared" si="61"/>
        <v/>
      </c>
      <c r="B450" s="1" t="str">
        <f t="shared" si="62"/>
        <v/>
      </c>
      <c r="C450" s="47"/>
      <c r="D450" s="45"/>
      <c r="E450" s="1" t="str">
        <f t="shared" si="55"/>
        <v/>
      </c>
      <c r="F450" s="1" t="str">
        <f t="shared" si="56"/>
        <v/>
      </c>
      <c r="G450" s="1" t="str">
        <f t="shared" ref="G450:G513" si="63">IF(V450="","",IF(V450="LEFTSIDE",PINLEFT,IF(V450="BOTTOMSIDE",PINDOWN,IF(V450="RIGHTSIDE",PINRIGHT,PINUP))))</f>
        <v/>
      </c>
      <c r="H450" s="45" t="str">
        <f t="shared" si="60"/>
        <v/>
      </c>
      <c r="I450" s="1" t="str">
        <f t="shared" si="57"/>
        <v/>
      </c>
      <c r="J450"/>
      <c r="U450" s="24" t="str">
        <f t="shared" si="58"/>
        <v/>
      </c>
      <c r="V450" s="24" t="str">
        <f t="shared" si="59"/>
        <v/>
      </c>
    </row>
    <row r="451" spans="1:22" x14ac:dyDescent="0.25">
      <c r="A451" s="1" t="str">
        <f t="shared" si="61"/>
        <v/>
      </c>
      <c r="B451" s="1" t="str">
        <f t="shared" ref="B451:B501" si="64">IF(U451="","",IF(PACKAGETYPE=ISBGA,CONCATENATE(IF(INT((U451-1)/BGACOLUMNS)+1 &gt;20,"A",""),MID(BGALETTERS,INT((U451-1)/BGACOLUMNS)+1,1),MOD(U451-1,BGACOLUMNS)+1),U451))</f>
        <v/>
      </c>
      <c r="C451" s="47"/>
      <c r="D451" s="45"/>
      <c r="E451" s="1" t="str">
        <f t="shared" ref="E451:E514" si="65">IF($U451="","",IF(PINORIENTATIONS=ONESIDED,PINLENGTH,IF($G451=PINLEFT,-BOXWIDTH/2,IF($G451=PINRIGHT,BOXWIDTH/2,IF($G451=PINDOWN,IF($G450=PINDOWN,MID($E450,1,LEN($E450)-3)+VERTSPACING,(INT(PINSPERSIDE/2)*-VERTSPACING)),IF($G450=PINUP,MID($E450,1,LEN($E450)-3)-VERTSPACING,(INT(PINSPERSIDE/2)*VERTSPACING)-IF(MOD(PINSPERSIDE,2),0,VERTSPACING))))))&amp;IF(UNITS=IMPERIALUNITS,"mil",IF(UNITS=METRICUNITS,"mm","")))</f>
        <v/>
      </c>
      <c r="F451" s="1" t="str">
        <f t="shared" ref="F451:F514" si="66">IF($U451="","",IF(PINORIENTATIONS=ONESIDED,(INT(PINSPERSIDE/2)*VERTSPACING)-MOD($U451-1,PINSPERSIDE)*VERTSPACING,IF($G451=PINLEFT,IF($G450=PINLEFT,MID($F450,1,LEN($F450)-3)-VERTSPACING,(INT(PINSPERSIDE/2)*VERTSPACING)),IF($G451=PINRIGHT,IF($G450=PINRIGHT,MID($F450,1,LEN($F450)-3)+VERTSPACING,(INT(PINSPERSIDE/2)*-VERTSPACING)+IF(MOD(PINSPERSIDE,2),0,VERTSPACING)),IF($G451=PINDOWN,IF(MOD(PINSPERSIDE,2),-BOXWIDTH/2,-BOXWIDTH/2+VERTSPACING),BOXWIDTH/2))))&amp;IF(UNITS=IMPERIALUNITS,"mil",IF(UNITS=METRICUNITS,"mm","")))</f>
        <v/>
      </c>
      <c r="G451" s="1" t="str">
        <f t="shared" si="63"/>
        <v/>
      </c>
      <c r="H451" s="45" t="str">
        <f t="shared" si="60"/>
        <v/>
      </c>
      <c r="I451" s="1" t="str">
        <f t="shared" ref="I451:I514" si="67">IF($U451&lt;&gt;"",PINLENGTH&amp;IF(UNITS=IMPERIALUNITS,"mil",IF(UNITS=METRICUNITS,"mm","")),"")</f>
        <v/>
      </c>
      <c r="J451"/>
      <c r="U451" s="24" t="str">
        <f t="shared" ref="U451:U514" si="68">IF(U450&lt;$L$6,U450+1,"")</f>
        <v/>
      </c>
      <c r="V451" s="24" t="str">
        <f t="shared" ref="V451:V514" si="69">IF($U451="","",IF(PINORIENTATIONS=ONESIDED,"LEFTSIDE",IF(PINORIENTATIONS=TWOSIDED,IF($U451&lt;=PINSPERSIDE,"LEFTSIDE","RIGHTSIDE"),IF($U451&lt;=PINSPERSIDE,"LEFTSIDE",IF($U451&lt;=PINSPERSIDE*2,"BOTTOMSIDE",IF($U451&lt;=PINSPERSIDE*3,"RIGHTSIDE","TOPSIDE"))))))</f>
        <v/>
      </c>
    </row>
    <row r="452" spans="1:22" x14ac:dyDescent="0.25">
      <c r="A452" s="1" t="str">
        <f t="shared" si="61"/>
        <v/>
      </c>
      <c r="B452" s="1" t="str">
        <f t="shared" si="64"/>
        <v/>
      </c>
      <c r="C452" s="47"/>
      <c r="D452" s="45"/>
      <c r="E452" s="1" t="str">
        <f t="shared" si="65"/>
        <v/>
      </c>
      <c r="F452" s="1" t="str">
        <f t="shared" si="66"/>
        <v/>
      </c>
      <c r="G452" s="1" t="str">
        <f t="shared" si="63"/>
        <v/>
      </c>
      <c r="H452" s="45" t="str">
        <f t="shared" si="60"/>
        <v/>
      </c>
      <c r="I452" s="1" t="str">
        <f t="shared" si="67"/>
        <v/>
      </c>
      <c r="J452"/>
      <c r="U452" s="24" t="str">
        <f t="shared" si="68"/>
        <v/>
      </c>
      <c r="V452" s="24" t="str">
        <f t="shared" si="69"/>
        <v/>
      </c>
    </row>
    <row r="453" spans="1:22" x14ac:dyDescent="0.25">
      <c r="A453" s="1" t="str">
        <f t="shared" si="61"/>
        <v/>
      </c>
      <c r="B453" s="1" t="str">
        <f t="shared" si="64"/>
        <v/>
      </c>
      <c r="C453" s="47"/>
      <c r="D453" s="45"/>
      <c r="E453" s="1" t="str">
        <f t="shared" si="65"/>
        <v/>
      </c>
      <c r="F453" s="1" t="str">
        <f t="shared" si="66"/>
        <v/>
      </c>
      <c r="G453" s="1" t="str">
        <f t="shared" si="63"/>
        <v/>
      </c>
      <c r="H453" s="45" t="str">
        <f t="shared" si="60"/>
        <v/>
      </c>
      <c r="I453" s="1" t="str">
        <f t="shared" si="67"/>
        <v/>
      </c>
      <c r="J453"/>
      <c r="U453" s="24" t="str">
        <f t="shared" si="68"/>
        <v/>
      </c>
      <c r="V453" s="24" t="str">
        <f t="shared" si="69"/>
        <v/>
      </c>
    </row>
    <row r="454" spans="1:22" x14ac:dyDescent="0.25">
      <c r="A454" s="1" t="str">
        <f t="shared" si="61"/>
        <v/>
      </c>
      <c r="B454" s="1" t="str">
        <f t="shared" si="64"/>
        <v/>
      </c>
      <c r="C454" s="47"/>
      <c r="D454" s="45"/>
      <c r="E454" s="1" t="str">
        <f t="shared" si="65"/>
        <v/>
      </c>
      <c r="F454" s="1" t="str">
        <f t="shared" si="66"/>
        <v/>
      </c>
      <c r="G454" s="1" t="str">
        <f t="shared" si="63"/>
        <v/>
      </c>
      <c r="H454" s="45" t="str">
        <f t="shared" si="60"/>
        <v/>
      </c>
      <c r="I454" s="1" t="str">
        <f t="shared" si="67"/>
        <v/>
      </c>
      <c r="J454"/>
      <c r="U454" s="24" t="str">
        <f t="shared" si="68"/>
        <v/>
      </c>
      <c r="V454" s="24" t="str">
        <f t="shared" si="69"/>
        <v/>
      </c>
    </row>
    <row r="455" spans="1:22" x14ac:dyDescent="0.25">
      <c r="A455" s="1" t="str">
        <f t="shared" si="61"/>
        <v/>
      </c>
      <c r="B455" s="1" t="str">
        <f t="shared" si="64"/>
        <v/>
      </c>
      <c r="C455" s="47"/>
      <c r="D455" s="45"/>
      <c r="E455" s="1" t="str">
        <f t="shared" si="65"/>
        <v/>
      </c>
      <c r="F455" s="1" t="str">
        <f t="shared" si="66"/>
        <v/>
      </c>
      <c r="G455" s="1" t="str">
        <f t="shared" si="63"/>
        <v/>
      </c>
      <c r="H455" s="45" t="str">
        <f t="shared" si="60"/>
        <v/>
      </c>
      <c r="I455" s="1" t="str">
        <f t="shared" si="67"/>
        <v/>
      </c>
      <c r="J455"/>
      <c r="U455" s="24" t="str">
        <f t="shared" si="68"/>
        <v/>
      </c>
      <c r="V455" s="24" t="str">
        <f t="shared" si="69"/>
        <v/>
      </c>
    </row>
    <row r="456" spans="1:22" x14ac:dyDescent="0.25">
      <c r="A456" s="1" t="str">
        <f t="shared" si="61"/>
        <v/>
      </c>
      <c r="B456" s="1" t="str">
        <f t="shared" si="64"/>
        <v/>
      </c>
      <c r="C456" s="47"/>
      <c r="D456" s="45"/>
      <c r="E456" s="1" t="str">
        <f t="shared" si="65"/>
        <v/>
      </c>
      <c r="F456" s="1" t="str">
        <f t="shared" si="66"/>
        <v/>
      </c>
      <c r="G456" s="1" t="str">
        <f t="shared" si="63"/>
        <v/>
      </c>
      <c r="H456" s="45" t="str">
        <f t="shared" si="60"/>
        <v/>
      </c>
      <c r="I456" s="1" t="str">
        <f t="shared" si="67"/>
        <v/>
      </c>
      <c r="J456"/>
      <c r="U456" s="24" t="str">
        <f t="shared" si="68"/>
        <v/>
      </c>
      <c r="V456" s="24" t="str">
        <f t="shared" si="69"/>
        <v/>
      </c>
    </row>
    <row r="457" spans="1:22" x14ac:dyDescent="0.25">
      <c r="A457" s="1" t="str">
        <f t="shared" si="61"/>
        <v/>
      </c>
      <c r="B457" s="1" t="str">
        <f t="shared" si="64"/>
        <v/>
      </c>
      <c r="C457" s="47"/>
      <c r="D457" s="45"/>
      <c r="E457" s="1" t="str">
        <f t="shared" si="65"/>
        <v/>
      </c>
      <c r="F457" s="1" t="str">
        <f t="shared" si="66"/>
        <v/>
      </c>
      <c r="G457" s="1" t="str">
        <f t="shared" si="63"/>
        <v/>
      </c>
      <c r="H457" s="45" t="str">
        <f t="shared" si="60"/>
        <v/>
      </c>
      <c r="I457" s="1" t="str">
        <f t="shared" si="67"/>
        <v/>
      </c>
      <c r="J457"/>
      <c r="U457" s="24" t="str">
        <f t="shared" si="68"/>
        <v/>
      </c>
      <c r="V457" s="24" t="str">
        <f t="shared" si="69"/>
        <v/>
      </c>
    </row>
    <row r="458" spans="1:22" x14ac:dyDescent="0.25">
      <c r="A458" s="1" t="str">
        <f t="shared" si="61"/>
        <v/>
      </c>
      <c r="B458" s="1" t="str">
        <f t="shared" si="64"/>
        <v/>
      </c>
      <c r="C458" s="47"/>
      <c r="D458" s="45"/>
      <c r="E458" s="1" t="str">
        <f t="shared" si="65"/>
        <v/>
      </c>
      <c r="F458" s="1" t="str">
        <f t="shared" si="66"/>
        <v/>
      </c>
      <c r="G458" s="1" t="str">
        <f t="shared" si="63"/>
        <v/>
      </c>
      <c r="H458" s="45" t="str">
        <f t="shared" si="60"/>
        <v/>
      </c>
      <c r="I458" s="1" t="str">
        <f t="shared" si="67"/>
        <v/>
      </c>
      <c r="J458"/>
      <c r="U458" s="24" t="str">
        <f t="shared" si="68"/>
        <v/>
      </c>
      <c r="V458" s="24" t="str">
        <f t="shared" si="69"/>
        <v/>
      </c>
    </row>
    <row r="459" spans="1:22" x14ac:dyDescent="0.25">
      <c r="A459" s="1" t="str">
        <f t="shared" si="61"/>
        <v/>
      </c>
      <c r="B459" s="1" t="str">
        <f t="shared" si="64"/>
        <v/>
      </c>
      <c r="C459" s="47"/>
      <c r="D459" s="45"/>
      <c r="E459" s="1" t="str">
        <f t="shared" si="65"/>
        <v/>
      </c>
      <c r="F459" s="1" t="str">
        <f t="shared" si="66"/>
        <v/>
      </c>
      <c r="G459" s="1" t="str">
        <f t="shared" si="63"/>
        <v/>
      </c>
      <c r="H459" s="45" t="str">
        <f t="shared" si="60"/>
        <v/>
      </c>
      <c r="I459" s="1" t="str">
        <f t="shared" si="67"/>
        <v/>
      </c>
      <c r="J459"/>
      <c r="U459" s="24" t="str">
        <f t="shared" si="68"/>
        <v/>
      </c>
      <c r="V459" s="24" t="str">
        <f t="shared" si="69"/>
        <v/>
      </c>
    </row>
    <row r="460" spans="1:22" x14ac:dyDescent="0.25">
      <c r="A460" s="1" t="str">
        <f t="shared" si="61"/>
        <v/>
      </c>
      <c r="B460" s="1" t="str">
        <f t="shared" si="64"/>
        <v/>
      </c>
      <c r="C460" s="47"/>
      <c r="D460" s="45"/>
      <c r="E460" s="1" t="str">
        <f t="shared" si="65"/>
        <v/>
      </c>
      <c r="F460" s="1" t="str">
        <f t="shared" si="66"/>
        <v/>
      </c>
      <c r="G460" s="1" t="str">
        <f t="shared" si="63"/>
        <v/>
      </c>
      <c r="H460" s="45" t="str">
        <f t="shared" si="60"/>
        <v/>
      </c>
      <c r="I460" s="1" t="str">
        <f t="shared" si="67"/>
        <v/>
      </c>
      <c r="J460"/>
      <c r="U460" s="24" t="str">
        <f t="shared" si="68"/>
        <v/>
      </c>
      <c r="V460" s="24" t="str">
        <f t="shared" si="69"/>
        <v/>
      </c>
    </row>
    <row r="461" spans="1:22" x14ac:dyDescent="0.25">
      <c r="A461" s="1" t="str">
        <f t="shared" si="61"/>
        <v/>
      </c>
      <c r="B461" s="1" t="str">
        <f t="shared" si="64"/>
        <v/>
      </c>
      <c r="C461" s="47"/>
      <c r="D461" s="45"/>
      <c r="E461" s="1" t="str">
        <f t="shared" si="65"/>
        <v/>
      </c>
      <c r="F461" s="1" t="str">
        <f t="shared" si="66"/>
        <v/>
      </c>
      <c r="G461" s="1" t="str">
        <f t="shared" si="63"/>
        <v/>
      </c>
      <c r="H461" s="45" t="str">
        <f t="shared" si="60"/>
        <v/>
      </c>
      <c r="I461" s="1" t="str">
        <f t="shared" si="67"/>
        <v/>
      </c>
      <c r="J461"/>
      <c r="U461" s="24" t="str">
        <f t="shared" si="68"/>
        <v/>
      </c>
      <c r="V461" s="24" t="str">
        <f t="shared" si="69"/>
        <v/>
      </c>
    </row>
    <row r="462" spans="1:22" x14ac:dyDescent="0.25">
      <c r="A462" s="1" t="str">
        <f t="shared" si="61"/>
        <v/>
      </c>
      <c r="B462" s="1" t="str">
        <f t="shared" si="64"/>
        <v/>
      </c>
      <c r="C462" s="47"/>
      <c r="D462" s="45"/>
      <c r="E462" s="1" t="str">
        <f t="shared" si="65"/>
        <v/>
      </c>
      <c r="F462" s="1" t="str">
        <f t="shared" si="66"/>
        <v/>
      </c>
      <c r="G462" s="1" t="str">
        <f t="shared" si="63"/>
        <v/>
      </c>
      <c r="H462" s="45" t="str">
        <f t="shared" si="60"/>
        <v/>
      </c>
      <c r="I462" s="1" t="str">
        <f t="shared" si="67"/>
        <v/>
      </c>
      <c r="J462"/>
      <c r="U462" s="24" t="str">
        <f t="shared" si="68"/>
        <v/>
      </c>
      <c r="V462" s="24" t="str">
        <f t="shared" si="69"/>
        <v/>
      </c>
    </row>
    <row r="463" spans="1:22" x14ac:dyDescent="0.25">
      <c r="A463" s="1" t="str">
        <f t="shared" si="61"/>
        <v/>
      </c>
      <c r="B463" s="1" t="str">
        <f t="shared" si="64"/>
        <v/>
      </c>
      <c r="C463" s="47"/>
      <c r="D463" s="45"/>
      <c r="E463" s="1" t="str">
        <f t="shared" si="65"/>
        <v/>
      </c>
      <c r="F463" s="1" t="str">
        <f t="shared" si="66"/>
        <v/>
      </c>
      <c r="G463" s="1" t="str">
        <f t="shared" si="63"/>
        <v/>
      </c>
      <c r="H463" s="45" t="str">
        <f t="shared" si="60"/>
        <v/>
      </c>
      <c r="I463" s="1" t="str">
        <f t="shared" si="67"/>
        <v/>
      </c>
      <c r="J463"/>
      <c r="U463" s="24" t="str">
        <f t="shared" si="68"/>
        <v/>
      </c>
      <c r="V463" s="24" t="str">
        <f t="shared" si="69"/>
        <v/>
      </c>
    </row>
    <row r="464" spans="1:22" x14ac:dyDescent="0.25">
      <c r="A464" s="1" t="str">
        <f t="shared" si="61"/>
        <v/>
      </c>
      <c r="B464" s="1" t="str">
        <f t="shared" si="64"/>
        <v/>
      </c>
      <c r="C464" s="47"/>
      <c r="D464" s="45"/>
      <c r="E464" s="1" t="str">
        <f t="shared" si="65"/>
        <v/>
      </c>
      <c r="F464" s="1" t="str">
        <f t="shared" si="66"/>
        <v/>
      </c>
      <c r="G464" s="1" t="str">
        <f t="shared" si="63"/>
        <v/>
      </c>
      <c r="H464" s="45" t="str">
        <f t="shared" si="60"/>
        <v/>
      </c>
      <c r="I464" s="1" t="str">
        <f t="shared" si="67"/>
        <v/>
      </c>
      <c r="J464"/>
      <c r="U464" s="24" t="str">
        <f t="shared" si="68"/>
        <v/>
      </c>
      <c r="V464" s="24" t="str">
        <f t="shared" si="69"/>
        <v/>
      </c>
    </row>
    <row r="465" spans="1:22" x14ac:dyDescent="0.25">
      <c r="A465" s="1" t="str">
        <f t="shared" si="61"/>
        <v/>
      </c>
      <c r="B465" s="1" t="str">
        <f t="shared" si="64"/>
        <v/>
      </c>
      <c r="C465" s="47"/>
      <c r="D465" s="45"/>
      <c r="E465" s="1" t="str">
        <f t="shared" si="65"/>
        <v/>
      </c>
      <c r="F465" s="1" t="str">
        <f t="shared" si="66"/>
        <v/>
      </c>
      <c r="G465" s="1" t="str">
        <f t="shared" si="63"/>
        <v/>
      </c>
      <c r="H465" s="45" t="str">
        <f t="shared" si="60"/>
        <v/>
      </c>
      <c r="I465" s="1" t="str">
        <f t="shared" si="67"/>
        <v/>
      </c>
      <c r="J465"/>
      <c r="U465" s="24" t="str">
        <f t="shared" si="68"/>
        <v/>
      </c>
      <c r="V465" s="24" t="str">
        <f t="shared" si="69"/>
        <v/>
      </c>
    </row>
    <row r="466" spans="1:22" x14ac:dyDescent="0.25">
      <c r="A466" s="1" t="str">
        <f t="shared" si="61"/>
        <v/>
      </c>
      <c r="B466" s="1" t="str">
        <f t="shared" si="64"/>
        <v/>
      </c>
      <c r="C466" s="47"/>
      <c r="D466" s="45"/>
      <c r="E466" s="1" t="str">
        <f t="shared" si="65"/>
        <v/>
      </c>
      <c r="F466" s="1" t="str">
        <f t="shared" si="66"/>
        <v/>
      </c>
      <c r="G466" s="1" t="str">
        <f t="shared" si="63"/>
        <v/>
      </c>
      <c r="H466" s="45" t="str">
        <f t="shared" si="60"/>
        <v/>
      </c>
      <c r="I466" s="1" t="str">
        <f t="shared" si="67"/>
        <v/>
      </c>
      <c r="J466"/>
      <c r="U466" s="24" t="str">
        <f t="shared" si="68"/>
        <v/>
      </c>
      <c r="V466" s="24" t="str">
        <f t="shared" si="69"/>
        <v/>
      </c>
    </row>
    <row r="467" spans="1:22" x14ac:dyDescent="0.25">
      <c r="A467" s="1" t="str">
        <f t="shared" si="61"/>
        <v/>
      </c>
      <c r="B467" s="1" t="str">
        <f t="shared" si="64"/>
        <v/>
      </c>
      <c r="C467" s="47"/>
      <c r="D467" s="45"/>
      <c r="E467" s="1" t="str">
        <f t="shared" si="65"/>
        <v/>
      </c>
      <c r="F467" s="1" t="str">
        <f t="shared" si="66"/>
        <v/>
      </c>
      <c r="G467" s="1" t="str">
        <f t="shared" si="63"/>
        <v/>
      </c>
      <c r="H467" s="45" t="str">
        <f t="shared" si="60"/>
        <v/>
      </c>
      <c r="I467" s="1" t="str">
        <f t="shared" si="67"/>
        <v/>
      </c>
      <c r="J467"/>
      <c r="U467" s="24" t="str">
        <f t="shared" si="68"/>
        <v/>
      </c>
      <c r="V467" s="24" t="str">
        <f t="shared" si="69"/>
        <v/>
      </c>
    </row>
    <row r="468" spans="1:22" x14ac:dyDescent="0.25">
      <c r="A468" s="1" t="str">
        <f t="shared" si="61"/>
        <v/>
      </c>
      <c r="B468" s="1" t="str">
        <f t="shared" si="64"/>
        <v/>
      </c>
      <c r="C468" s="47"/>
      <c r="D468" s="45"/>
      <c r="E468" s="1" t="str">
        <f t="shared" si="65"/>
        <v/>
      </c>
      <c r="F468" s="1" t="str">
        <f t="shared" si="66"/>
        <v/>
      </c>
      <c r="G468" s="1" t="str">
        <f t="shared" si="63"/>
        <v/>
      </c>
      <c r="H468" s="45" t="str">
        <f t="shared" si="60"/>
        <v/>
      </c>
      <c r="I468" s="1" t="str">
        <f t="shared" si="67"/>
        <v/>
      </c>
      <c r="J468"/>
      <c r="U468" s="24" t="str">
        <f t="shared" si="68"/>
        <v/>
      </c>
      <c r="V468" s="24" t="str">
        <f t="shared" si="69"/>
        <v/>
      </c>
    </row>
    <row r="469" spans="1:22" x14ac:dyDescent="0.25">
      <c r="A469" s="1" t="str">
        <f t="shared" si="61"/>
        <v/>
      </c>
      <c r="B469" s="1" t="str">
        <f t="shared" si="64"/>
        <v/>
      </c>
      <c r="C469" s="47"/>
      <c r="D469" s="45"/>
      <c r="E469" s="1" t="str">
        <f t="shared" si="65"/>
        <v/>
      </c>
      <c r="F469" s="1" t="str">
        <f t="shared" si="66"/>
        <v/>
      </c>
      <c r="G469" s="1" t="str">
        <f t="shared" si="63"/>
        <v/>
      </c>
      <c r="H469" s="45" t="str">
        <f t="shared" si="60"/>
        <v/>
      </c>
      <c r="I469" s="1" t="str">
        <f t="shared" si="67"/>
        <v/>
      </c>
      <c r="J469"/>
      <c r="U469" s="24" t="str">
        <f t="shared" si="68"/>
        <v/>
      </c>
      <c r="V469" s="24" t="str">
        <f t="shared" si="69"/>
        <v/>
      </c>
    </row>
    <row r="470" spans="1:22" x14ac:dyDescent="0.25">
      <c r="A470" s="1" t="str">
        <f t="shared" si="61"/>
        <v/>
      </c>
      <c r="B470" s="1" t="str">
        <f t="shared" si="64"/>
        <v/>
      </c>
      <c r="C470" s="47"/>
      <c r="D470" s="45"/>
      <c r="E470" s="1" t="str">
        <f t="shared" si="65"/>
        <v/>
      </c>
      <c r="F470" s="1" t="str">
        <f t="shared" si="66"/>
        <v/>
      </c>
      <c r="G470" s="1" t="str">
        <f t="shared" si="63"/>
        <v/>
      </c>
      <c r="H470" s="45" t="str">
        <f t="shared" si="60"/>
        <v/>
      </c>
      <c r="I470" s="1" t="str">
        <f t="shared" si="67"/>
        <v/>
      </c>
      <c r="J470"/>
      <c r="U470" s="24" t="str">
        <f t="shared" si="68"/>
        <v/>
      </c>
      <c r="V470" s="24" t="str">
        <f t="shared" si="69"/>
        <v/>
      </c>
    </row>
    <row r="471" spans="1:22" x14ac:dyDescent="0.25">
      <c r="A471" s="1" t="str">
        <f t="shared" si="61"/>
        <v/>
      </c>
      <c r="B471" s="1" t="str">
        <f t="shared" si="64"/>
        <v/>
      </c>
      <c r="C471" s="47"/>
      <c r="D471" s="45"/>
      <c r="E471" s="1" t="str">
        <f t="shared" si="65"/>
        <v/>
      </c>
      <c r="F471" s="1" t="str">
        <f t="shared" si="66"/>
        <v/>
      </c>
      <c r="G471" s="1" t="str">
        <f t="shared" si="63"/>
        <v/>
      </c>
      <c r="H471" s="45" t="str">
        <f t="shared" si="60"/>
        <v/>
      </c>
      <c r="I471" s="1" t="str">
        <f t="shared" si="67"/>
        <v/>
      </c>
      <c r="J471"/>
      <c r="U471" s="24" t="str">
        <f t="shared" si="68"/>
        <v/>
      </c>
      <c r="V471" s="24" t="str">
        <f t="shared" si="69"/>
        <v/>
      </c>
    </row>
    <row r="472" spans="1:22" x14ac:dyDescent="0.25">
      <c r="A472" s="1" t="str">
        <f t="shared" si="61"/>
        <v/>
      </c>
      <c r="B472" s="1" t="str">
        <f t="shared" si="64"/>
        <v/>
      </c>
      <c r="C472" s="47"/>
      <c r="D472" s="45"/>
      <c r="E472" s="1" t="str">
        <f t="shared" si="65"/>
        <v/>
      </c>
      <c r="F472" s="1" t="str">
        <f t="shared" si="66"/>
        <v/>
      </c>
      <c r="G472" s="1" t="str">
        <f t="shared" si="63"/>
        <v/>
      </c>
      <c r="H472" s="45" t="str">
        <f t="shared" si="60"/>
        <v/>
      </c>
      <c r="I472" s="1" t="str">
        <f t="shared" si="67"/>
        <v/>
      </c>
      <c r="J472"/>
      <c r="U472" s="24" t="str">
        <f t="shared" si="68"/>
        <v/>
      </c>
      <c r="V472" s="24" t="str">
        <f t="shared" si="69"/>
        <v/>
      </c>
    </row>
    <row r="473" spans="1:22" x14ac:dyDescent="0.25">
      <c r="A473" s="1" t="str">
        <f t="shared" si="61"/>
        <v/>
      </c>
      <c r="B473" s="1" t="str">
        <f t="shared" si="64"/>
        <v/>
      </c>
      <c r="C473" s="47"/>
      <c r="D473" s="45"/>
      <c r="E473" s="1" t="str">
        <f t="shared" si="65"/>
        <v/>
      </c>
      <c r="F473" s="1" t="str">
        <f t="shared" si="66"/>
        <v/>
      </c>
      <c r="G473" s="1" t="str">
        <f t="shared" si="63"/>
        <v/>
      </c>
      <c r="H473" s="45" t="str">
        <f t="shared" si="60"/>
        <v/>
      </c>
      <c r="I473" s="1" t="str">
        <f t="shared" si="67"/>
        <v/>
      </c>
      <c r="J473"/>
      <c r="U473" s="24" t="str">
        <f t="shared" si="68"/>
        <v/>
      </c>
      <c r="V473" s="24" t="str">
        <f t="shared" si="69"/>
        <v/>
      </c>
    </row>
    <row r="474" spans="1:22" x14ac:dyDescent="0.25">
      <c r="A474" s="1" t="str">
        <f t="shared" si="61"/>
        <v/>
      </c>
      <c r="B474" s="1" t="str">
        <f t="shared" si="64"/>
        <v/>
      </c>
      <c r="C474" s="47"/>
      <c r="D474" s="45"/>
      <c r="E474" s="1" t="str">
        <f t="shared" si="65"/>
        <v/>
      </c>
      <c r="F474" s="1" t="str">
        <f t="shared" si="66"/>
        <v/>
      </c>
      <c r="G474" s="1" t="str">
        <f t="shared" si="63"/>
        <v/>
      </c>
      <c r="H474" s="45" t="str">
        <f t="shared" si="60"/>
        <v/>
      </c>
      <c r="I474" s="1" t="str">
        <f t="shared" si="67"/>
        <v/>
      </c>
      <c r="J474"/>
      <c r="U474" s="24" t="str">
        <f t="shared" si="68"/>
        <v/>
      </c>
      <c r="V474" s="24" t="str">
        <f t="shared" si="69"/>
        <v/>
      </c>
    </row>
    <row r="475" spans="1:22" x14ac:dyDescent="0.25">
      <c r="A475" s="1" t="str">
        <f t="shared" si="61"/>
        <v/>
      </c>
      <c r="B475" s="1" t="str">
        <f t="shared" si="64"/>
        <v/>
      </c>
      <c r="C475" s="47"/>
      <c r="D475" s="45"/>
      <c r="E475" s="1" t="str">
        <f t="shared" si="65"/>
        <v/>
      </c>
      <c r="F475" s="1" t="str">
        <f t="shared" si="66"/>
        <v/>
      </c>
      <c r="G475" s="1" t="str">
        <f t="shared" si="63"/>
        <v/>
      </c>
      <c r="H475" s="45" t="str">
        <f t="shared" si="60"/>
        <v/>
      </c>
      <c r="I475" s="1" t="str">
        <f t="shared" si="67"/>
        <v/>
      </c>
      <c r="J475"/>
      <c r="U475" s="24" t="str">
        <f t="shared" si="68"/>
        <v/>
      </c>
      <c r="V475" s="24" t="str">
        <f t="shared" si="69"/>
        <v/>
      </c>
    </row>
    <row r="476" spans="1:22" x14ac:dyDescent="0.25">
      <c r="A476" s="1" t="str">
        <f t="shared" si="61"/>
        <v/>
      </c>
      <c r="B476" s="1" t="str">
        <f t="shared" si="64"/>
        <v/>
      </c>
      <c r="C476" s="47"/>
      <c r="D476" s="45"/>
      <c r="E476" s="1" t="str">
        <f t="shared" si="65"/>
        <v/>
      </c>
      <c r="F476" s="1" t="str">
        <f t="shared" si="66"/>
        <v/>
      </c>
      <c r="G476" s="1" t="str">
        <f t="shared" si="63"/>
        <v/>
      </c>
      <c r="H476" s="45" t="str">
        <f t="shared" si="60"/>
        <v/>
      </c>
      <c r="I476" s="1" t="str">
        <f t="shared" si="67"/>
        <v/>
      </c>
      <c r="J476"/>
      <c r="U476" s="24" t="str">
        <f t="shared" si="68"/>
        <v/>
      </c>
      <c r="V476" s="24" t="str">
        <f t="shared" si="69"/>
        <v/>
      </c>
    </row>
    <row r="477" spans="1:22" x14ac:dyDescent="0.25">
      <c r="A477" s="1" t="str">
        <f t="shared" si="61"/>
        <v/>
      </c>
      <c r="B477" s="1" t="str">
        <f t="shared" si="64"/>
        <v/>
      </c>
      <c r="C477" s="47"/>
      <c r="D477" s="45"/>
      <c r="E477" s="1" t="str">
        <f t="shared" si="65"/>
        <v/>
      </c>
      <c r="F477" s="1" t="str">
        <f t="shared" si="66"/>
        <v/>
      </c>
      <c r="G477" s="1" t="str">
        <f t="shared" si="63"/>
        <v/>
      </c>
      <c r="H477" s="45" t="str">
        <f t="shared" ref="H477:H540" si="70">IF(U477&lt;&gt;"","PASSIVE","")</f>
        <v/>
      </c>
      <c r="I477" s="1" t="str">
        <f t="shared" si="67"/>
        <v/>
      </c>
      <c r="J477"/>
      <c r="U477" s="24" t="str">
        <f t="shared" si="68"/>
        <v/>
      </c>
      <c r="V477" s="24" t="str">
        <f t="shared" si="69"/>
        <v/>
      </c>
    </row>
    <row r="478" spans="1:22" x14ac:dyDescent="0.25">
      <c r="A478" s="1" t="str">
        <f t="shared" si="61"/>
        <v/>
      </c>
      <c r="B478" s="1" t="str">
        <f t="shared" si="64"/>
        <v/>
      </c>
      <c r="C478" s="47"/>
      <c r="D478" s="45"/>
      <c r="E478" s="1" t="str">
        <f t="shared" si="65"/>
        <v/>
      </c>
      <c r="F478" s="1" t="str">
        <f t="shared" si="66"/>
        <v/>
      </c>
      <c r="G478" s="1" t="str">
        <f t="shared" si="63"/>
        <v/>
      </c>
      <c r="H478" s="45" t="str">
        <f t="shared" si="70"/>
        <v/>
      </c>
      <c r="I478" s="1" t="str">
        <f t="shared" si="67"/>
        <v/>
      </c>
      <c r="J478"/>
      <c r="U478" s="24" t="str">
        <f t="shared" si="68"/>
        <v/>
      </c>
      <c r="V478" s="24" t="str">
        <f t="shared" si="69"/>
        <v/>
      </c>
    </row>
    <row r="479" spans="1:22" x14ac:dyDescent="0.25">
      <c r="A479" s="1" t="str">
        <f t="shared" si="61"/>
        <v/>
      </c>
      <c r="B479" s="1" t="str">
        <f t="shared" si="64"/>
        <v/>
      </c>
      <c r="C479" s="47"/>
      <c r="D479" s="45"/>
      <c r="E479" s="1" t="str">
        <f t="shared" si="65"/>
        <v/>
      </c>
      <c r="F479" s="1" t="str">
        <f t="shared" si="66"/>
        <v/>
      </c>
      <c r="G479" s="1" t="str">
        <f t="shared" si="63"/>
        <v/>
      </c>
      <c r="H479" s="45" t="str">
        <f t="shared" si="70"/>
        <v/>
      </c>
      <c r="I479" s="1" t="str">
        <f t="shared" si="67"/>
        <v/>
      </c>
      <c r="J479"/>
      <c r="U479" s="24" t="str">
        <f t="shared" si="68"/>
        <v/>
      </c>
      <c r="V479" s="24" t="str">
        <f t="shared" si="69"/>
        <v/>
      </c>
    </row>
    <row r="480" spans="1:22" x14ac:dyDescent="0.25">
      <c r="A480" s="1" t="str">
        <f t="shared" si="61"/>
        <v/>
      </c>
      <c r="B480" s="1" t="str">
        <f t="shared" si="64"/>
        <v/>
      </c>
      <c r="C480" s="47"/>
      <c r="D480" s="45"/>
      <c r="E480" s="1" t="str">
        <f t="shared" si="65"/>
        <v/>
      </c>
      <c r="F480" s="1" t="str">
        <f t="shared" si="66"/>
        <v/>
      </c>
      <c r="G480" s="1" t="str">
        <f t="shared" si="63"/>
        <v/>
      </c>
      <c r="H480" s="45" t="str">
        <f t="shared" si="70"/>
        <v/>
      </c>
      <c r="I480" s="1" t="str">
        <f t="shared" si="67"/>
        <v/>
      </c>
      <c r="J480"/>
      <c r="U480" s="24" t="str">
        <f t="shared" si="68"/>
        <v/>
      </c>
      <c r="V480" s="24" t="str">
        <f t="shared" si="69"/>
        <v/>
      </c>
    </row>
    <row r="481" spans="1:22" x14ac:dyDescent="0.25">
      <c r="A481" s="1" t="str">
        <f t="shared" si="61"/>
        <v/>
      </c>
      <c r="B481" s="1" t="str">
        <f t="shared" si="64"/>
        <v/>
      </c>
      <c r="C481" s="47"/>
      <c r="D481" s="45"/>
      <c r="E481" s="1" t="str">
        <f t="shared" si="65"/>
        <v/>
      </c>
      <c r="F481" s="1" t="str">
        <f t="shared" si="66"/>
        <v/>
      </c>
      <c r="G481" s="1" t="str">
        <f t="shared" si="63"/>
        <v/>
      </c>
      <c r="H481" s="45" t="str">
        <f t="shared" si="70"/>
        <v/>
      </c>
      <c r="I481" s="1" t="str">
        <f t="shared" si="67"/>
        <v/>
      </c>
      <c r="J481"/>
      <c r="U481" s="24" t="str">
        <f t="shared" si="68"/>
        <v/>
      </c>
      <c r="V481" s="24" t="str">
        <f t="shared" si="69"/>
        <v/>
      </c>
    </row>
    <row r="482" spans="1:22" x14ac:dyDescent="0.25">
      <c r="A482" s="1" t="str">
        <f t="shared" si="61"/>
        <v/>
      </c>
      <c r="B482" s="1" t="str">
        <f t="shared" si="64"/>
        <v/>
      </c>
      <c r="C482" s="47"/>
      <c r="D482" s="45"/>
      <c r="E482" s="1" t="str">
        <f t="shared" si="65"/>
        <v/>
      </c>
      <c r="F482" s="1" t="str">
        <f t="shared" si="66"/>
        <v/>
      </c>
      <c r="G482" s="1" t="str">
        <f t="shared" si="63"/>
        <v/>
      </c>
      <c r="H482" s="45" t="str">
        <f t="shared" si="70"/>
        <v/>
      </c>
      <c r="I482" s="1" t="str">
        <f t="shared" si="67"/>
        <v/>
      </c>
      <c r="J482"/>
      <c r="U482" s="24" t="str">
        <f t="shared" si="68"/>
        <v/>
      </c>
      <c r="V482" s="24" t="str">
        <f t="shared" si="69"/>
        <v/>
      </c>
    </row>
    <row r="483" spans="1:22" x14ac:dyDescent="0.25">
      <c r="A483" s="1" t="str">
        <f t="shared" ref="A483:A546" si="71">IF(U483&lt;&gt;"","Pin","")</f>
        <v/>
      </c>
      <c r="B483" s="1" t="str">
        <f t="shared" si="64"/>
        <v/>
      </c>
      <c r="C483" s="47"/>
      <c r="D483" s="45"/>
      <c r="E483" s="1" t="str">
        <f t="shared" si="65"/>
        <v/>
      </c>
      <c r="F483" s="1" t="str">
        <f t="shared" si="66"/>
        <v/>
      </c>
      <c r="G483" s="1" t="str">
        <f t="shared" si="63"/>
        <v/>
      </c>
      <c r="H483" s="45" t="str">
        <f t="shared" si="70"/>
        <v/>
      </c>
      <c r="I483" s="1" t="str">
        <f t="shared" si="67"/>
        <v/>
      </c>
      <c r="J483"/>
      <c r="U483" s="24" t="str">
        <f t="shared" si="68"/>
        <v/>
      </c>
      <c r="V483" s="24" t="str">
        <f t="shared" si="69"/>
        <v/>
      </c>
    </row>
    <row r="484" spans="1:22" x14ac:dyDescent="0.25">
      <c r="A484" s="1" t="str">
        <f t="shared" si="71"/>
        <v/>
      </c>
      <c r="B484" s="1" t="str">
        <f t="shared" si="64"/>
        <v/>
      </c>
      <c r="C484" s="47"/>
      <c r="D484" s="45"/>
      <c r="E484" s="1" t="str">
        <f t="shared" si="65"/>
        <v/>
      </c>
      <c r="F484" s="1" t="str">
        <f t="shared" si="66"/>
        <v/>
      </c>
      <c r="G484" s="1" t="str">
        <f t="shared" si="63"/>
        <v/>
      </c>
      <c r="H484" s="45" t="str">
        <f t="shared" si="70"/>
        <v/>
      </c>
      <c r="I484" s="1" t="str">
        <f t="shared" si="67"/>
        <v/>
      </c>
      <c r="J484"/>
      <c r="U484" s="24" t="str">
        <f t="shared" si="68"/>
        <v/>
      </c>
      <c r="V484" s="24" t="str">
        <f t="shared" si="69"/>
        <v/>
      </c>
    </row>
    <row r="485" spans="1:22" x14ac:dyDescent="0.25">
      <c r="A485" s="1" t="str">
        <f t="shared" si="71"/>
        <v/>
      </c>
      <c r="B485" s="1" t="str">
        <f t="shared" si="64"/>
        <v/>
      </c>
      <c r="C485" s="47"/>
      <c r="D485" s="45"/>
      <c r="E485" s="1" t="str">
        <f t="shared" si="65"/>
        <v/>
      </c>
      <c r="F485" s="1" t="str">
        <f t="shared" si="66"/>
        <v/>
      </c>
      <c r="G485" s="1" t="str">
        <f t="shared" si="63"/>
        <v/>
      </c>
      <c r="H485" s="45" t="str">
        <f t="shared" si="70"/>
        <v/>
      </c>
      <c r="I485" s="1" t="str">
        <f t="shared" si="67"/>
        <v/>
      </c>
      <c r="J485"/>
      <c r="U485" s="24" t="str">
        <f t="shared" si="68"/>
        <v/>
      </c>
      <c r="V485" s="24" t="str">
        <f t="shared" si="69"/>
        <v/>
      </c>
    </row>
    <row r="486" spans="1:22" x14ac:dyDescent="0.25">
      <c r="A486" s="1" t="str">
        <f t="shared" si="71"/>
        <v/>
      </c>
      <c r="B486" s="1" t="str">
        <f t="shared" si="64"/>
        <v/>
      </c>
      <c r="C486" s="47"/>
      <c r="D486" s="45"/>
      <c r="E486" s="1" t="str">
        <f t="shared" si="65"/>
        <v/>
      </c>
      <c r="F486" s="1" t="str">
        <f t="shared" si="66"/>
        <v/>
      </c>
      <c r="G486" s="1" t="str">
        <f t="shared" si="63"/>
        <v/>
      </c>
      <c r="H486" s="45" t="str">
        <f t="shared" si="70"/>
        <v/>
      </c>
      <c r="I486" s="1" t="str">
        <f t="shared" si="67"/>
        <v/>
      </c>
      <c r="J486"/>
      <c r="U486" s="24" t="str">
        <f t="shared" si="68"/>
        <v/>
      </c>
      <c r="V486" s="24" t="str">
        <f t="shared" si="69"/>
        <v/>
      </c>
    </row>
    <row r="487" spans="1:22" x14ac:dyDescent="0.25">
      <c r="A487" s="1" t="str">
        <f t="shared" si="71"/>
        <v/>
      </c>
      <c r="B487" s="1" t="str">
        <f t="shared" si="64"/>
        <v/>
      </c>
      <c r="C487" s="47"/>
      <c r="D487" s="45"/>
      <c r="E487" s="1" t="str">
        <f t="shared" si="65"/>
        <v/>
      </c>
      <c r="F487" s="1" t="str">
        <f t="shared" si="66"/>
        <v/>
      </c>
      <c r="G487" s="1" t="str">
        <f t="shared" si="63"/>
        <v/>
      </c>
      <c r="H487" s="45" t="str">
        <f t="shared" si="70"/>
        <v/>
      </c>
      <c r="I487" s="1" t="str">
        <f t="shared" si="67"/>
        <v/>
      </c>
      <c r="J487"/>
      <c r="U487" s="24" t="str">
        <f t="shared" si="68"/>
        <v/>
      </c>
      <c r="V487" s="24" t="str">
        <f t="shared" si="69"/>
        <v/>
      </c>
    </row>
    <row r="488" spans="1:22" x14ac:dyDescent="0.25">
      <c r="A488" s="1" t="str">
        <f t="shared" si="71"/>
        <v/>
      </c>
      <c r="B488" s="1" t="str">
        <f t="shared" si="64"/>
        <v/>
      </c>
      <c r="C488" s="47"/>
      <c r="D488" s="45"/>
      <c r="E488" s="1" t="str">
        <f t="shared" si="65"/>
        <v/>
      </c>
      <c r="F488" s="1" t="str">
        <f t="shared" si="66"/>
        <v/>
      </c>
      <c r="G488" s="1" t="str">
        <f t="shared" si="63"/>
        <v/>
      </c>
      <c r="H488" s="45" t="str">
        <f t="shared" si="70"/>
        <v/>
      </c>
      <c r="I488" s="1" t="str">
        <f t="shared" si="67"/>
        <v/>
      </c>
      <c r="J488"/>
      <c r="U488" s="24" t="str">
        <f t="shared" si="68"/>
        <v/>
      </c>
      <c r="V488" s="24" t="str">
        <f t="shared" si="69"/>
        <v/>
      </c>
    </row>
    <row r="489" spans="1:22" x14ac:dyDescent="0.25">
      <c r="A489" s="1" t="str">
        <f t="shared" si="71"/>
        <v/>
      </c>
      <c r="B489" s="1" t="str">
        <f t="shared" si="64"/>
        <v/>
      </c>
      <c r="C489" s="47"/>
      <c r="D489" s="45"/>
      <c r="E489" s="1" t="str">
        <f t="shared" si="65"/>
        <v/>
      </c>
      <c r="F489" s="1" t="str">
        <f t="shared" si="66"/>
        <v/>
      </c>
      <c r="G489" s="1" t="str">
        <f t="shared" si="63"/>
        <v/>
      </c>
      <c r="H489" s="45" t="str">
        <f t="shared" si="70"/>
        <v/>
      </c>
      <c r="I489" s="1" t="str">
        <f t="shared" si="67"/>
        <v/>
      </c>
      <c r="J489"/>
      <c r="U489" s="24" t="str">
        <f t="shared" si="68"/>
        <v/>
      </c>
      <c r="V489" s="24" t="str">
        <f t="shared" si="69"/>
        <v/>
      </c>
    </row>
    <row r="490" spans="1:22" x14ac:dyDescent="0.25">
      <c r="A490" s="1" t="str">
        <f t="shared" si="71"/>
        <v/>
      </c>
      <c r="B490" s="1" t="str">
        <f t="shared" si="64"/>
        <v/>
      </c>
      <c r="C490" s="47"/>
      <c r="D490" s="45"/>
      <c r="E490" s="1" t="str">
        <f t="shared" si="65"/>
        <v/>
      </c>
      <c r="F490" s="1" t="str">
        <f t="shared" si="66"/>
        <v/>
      </c>
      <c r="G490" s="1" t="str">
        <f t="shared" si="63"/>
        <v/>
      </c>
      <c r="H490" s="45" t="str">
        <f t="shared" si="70"/>
        <v/>
      </c>
      <c r="I490" s="1" t="str">
        <f t="shared" si="67"/>
        <v/>
      </c>
      <c r="J490"/>
      <c r="U490" s="24" t="str">
        <f t="shared" si="68"/>
        <v/>
      </c>
      <c r="V490" s="24" t="str">
        <f t="shared" si="69"/>
        <v/>
      </c>
    </row>
    <row r="491" spans="1:22" x14ac:dyDescent="0.25">
      <c r="A491" s="1" t="str">
        <f t="shared" si="71"/>
        <v/>
      </c>
      <c r="B491" s="1" t="str">
        <f t="shared" si="64"/>
        <v/>
      </c>
      <c r="C491" s="47"/>
      <c r="D491" s="45"/>
      <c r="E491" s="1" t="str">
        <f t="shared" si="65"/>
        <v/>
      </c>
      <c r="F491" s="1" t="str">
        <f t="shared" si="66"/>
        <v/>
      </c>
      <c r="G491" s="1" t="str">
        <f t="shared" si="63"/>
        <v/>
      </c>
      <c r="H491" s="45" t="str">
        <f t="shared" si="70"/>
        <v/>
      </c>
      <c r="I491" s="1" t="str">
        <f t="shared" si="67"/>
        <v/>
      </c>
      <c r="J491"/>
      <c r="U491" s="24" t="str">
        <f t="shared" si="68"/>
        <v/>
      </c>
      <c r="V491" s="24" t="str">
        <f t="shared" si="69"/>
        <v/>
      </c>
    </row>
    <row r="492" spans="1:22" x14ac:dyDescent="0.25">
      <c r="A492" s="1" t="str">
        <f t="shared" si="71"/>
        <v/>
      </c>
      <c r="B492" s="1" t="str">
        <f t="shared" si="64"/>
        <v/>
      </c>
      <c r="C492" s="47"/>
      <c r="D492" s="45"/>
      <c r="E492" s="1" t="str">
        <f t="shared" si="65"/>
        <v/>
      </c>
      <c r="F492" s="1" t="str">
        <f t="shared" si="66"/>
        <v/>
      </c>
      <c r="G492" s="1" t="str">
        <f t="shared" si="63"/>
        <v/>
      </c>
      <c r="H492" s="45" t="str">
        <f t="shared" si="70"/>
        <v/>
      </c>
      <c r="I492" s="1" t="str">
        <f t="shared" si="67"/>
        <v/>
      </c>
      <c r="J492"/>
      <c r="U492" s="24" t="str">
        <f t="shared" si="68"/>
        <v/>
      </c>
      <c r="V492" s="24" t="str">
        <f t="shared" si="69"/>
        <v/>
      </c>
    </row>
    <row r="493" spans="1:22" x14ac:dyDescent="0.25">
      <c r="A493" s="1" t="str">
        <f t="shared" si="71"/>
        <v/>
      </c>
      <c r="B493" s="1" t="str">
        <f t="shared" si="64"/>
        <v/>
      </c>
      <c r="C493" s="47"/>
      <c r="D493" s="45"/>
      <c r="E493" s="1" t="str">
        <f t="shared" si="65"/>
        <v/>
      </c>
      <c r="F493" s="1" t="str">
        <f t="shared" si="66"/>
        <v/>
      </c>
      <c r="G493" s="1" t="str">
        <f t="shared" si="63"/>
        <v/>
      </c>
      <c r="H493" s="45" t="str">
        <f t="shared" si="70"/>
        <v/>
      </c>
      <c r="I493" s="1" t="str">
        <f t="shared" si="67"/>
        <v/>
      </c>
      <c r="J493"/>
      <c r="U493" s="24" t="str">
        <f t="shared" si="68"/>
        <v/>
      </c>
      <c r="V493" s="24" t="str">
        <f t="shared" si="69"/>
        <v/>
      </c>
    </row>
    <row r="494" spans="1:22" x14ac:dyDescent="0.25">
      <c r="A494" s="1" t="str">
        <f t="shared" si="71"/>
        <v/>
      </c>
      <c r="B494" s="1" t="str">
        <f t="shared" si="64"/>
        <v/>
      </c>
      <c r="C494" s="47"/>
      <c r="D494" s="45"/>
      <c r="E494" s="1" t="str">
        <f t="shared" si="65"/>
        <v/>
      </c>
      <c r="F494" s="1" t="str">
        <f t="shared" si="66"/>
        <v/>
      </c>
      <c r="G494" s="1" t="str">
        <f t="shared" si="63"/>
        <v/>
      </c>
      <c r="H494" s="45" t="str">
        <f t="shared" si="70"/>
        <v/>
      </c>
      <c r="I494" s="1" t="str">
        <f t="shared" si="67"/>
        <v/>
      </c>
      <c r="J494"/>
      <c r="U494" s="24" t="str">
        <f t="shared" si="68"/>
        <v/>
      </c>
      <c r="V494" s="24" t="str">
        <f t="shared" si="69"/>
        <v/>
      </c>
    </row>
    <row r="495" spans="1:22" x14ac:dyDescent="0.25">
      <c r="A495" s="1" t="str">
        <f t="shared" si="71"/>
        <v/>
      </c>
      <c r="B495" s="1" t="str">
        <f t="shared" si="64"/>
        <v/>
      </c>
      <c r="C495" s="47"/>
      <c r="D495" s="45"/>
      <c r="E495" s="1" t="str">
        <f t="shared" si="65"/>
        <v/>
      </c>
      <c r="F495" s="1" t="str">
        <f t="shared" si="66"/>
        <v/>
      </c>
      <c r="G495" s="1" t="str">
        <f t="shared" si="63"/>
        <v/>
      </c>
      <c r="H495" s="45" t="str">
        <f t="shared" si="70"/>
        <v/>
      </c>
      <c r="I495" s="1" t="str">
        <f t="shared" si="67"/>
        <v/>
      </c>
      <c r="J495"/>
      <c r="U495" s="24" t="str">
        <f t="shared" si="68"/>
        <v/>
      </c>
      <c r="V495" s="24" t="str">
        <f t="shared" si="69"/>
        <v/>
      </c>
    </row>
    <row r="496" spans="1:22" x14ac:dyDescent="0.25">
      <c r="A496" s="1" t="str">
        <f t="shared" si="71"/>
        <v/>
      </c>
      <c r="B496" s="1" t="str">
        <f t="shared" si="64"/>
        <v/>
      </c>
      <c r="C496" s="47"/>
      <c r="D496" s="45"/>
      <c r="E496" s="1" t="str">
        <f t="shared" si="65"/>
        <v/>
      </c>
      <c r="F496" s="1" t="str">
        <f t="shared" si="66"/>
        <v/>
      </c>
      <c r="G496" s="1" t="str">
        <f t="shared" si="63"/>
        <v/>
      </c>
      <c r="H496" s="45" t="str">
        <f t="shared" si="70"/>
        <v/>
      </c>
      <c r="I496" s="1" t="str">
        <f t="shared" si="67"/>
        <v/>
      </c>
      <c r="J496"/>
      <c r="U496" s="24" t="str">
        <f t="shared" si="68"/>
        <v/>
      </c>
      <c r="V496" s="24" t="str">
        <f t="shared" si="69"/>
        <v/>
      </c>
    </row>
    <row r="497" spans="1:22" x14ac:dyDescent="0.25">
      <c r="A497" s="1" t="str">
        <f t="shared" si="71"/>
        <v/>
      </c>
      <c r="B497" s="1" t="str">
        <f t="shared" si="64"/>
        <v/>
      </c>
      <c r="C497" s="47"/>
      <c r="D497" s="45"/>
      <c r="E497" s="1" t="str">
        <f t="shared" si="65"/>
        <v/>
      </c>
      <c r="F497" s="1" t="str">
        <f t="shared" si="66"/>
        <v/>
      </c>
      <c r="G497" s="1" t="str">
        <f t="shared" si="63"/>
        <v/>
      </c>
      <c r="H497" s="45" t="str">
        <f t="shared" si="70"/>
        <v/>
      </c>
      <c r="I497" s="1" t="str">
        <f t="shared" si="67"/>
        <v/>
      </c>
      <c r="J497"/>
      <c r="U497" s="24" t="str">
        <f t="shared" si="68"/>
        <v/>
      </c>
      <c r="V497" s="24" t="str">
        <f t="shared" si="69"/>
        <v/>
      </c>
    </row>
    <row r="498" spans="1:22" x14ac:dyDescent="0.25">
      <c r="A498" s="1" t="str">
        <f t="shared" si="71"/>
        <v/>
      </c>
      <c r="B498" s="1" t="str">
        <f t="shared" si="64"/>
        <v/>
      </c>
      <c r="C498" s="47"/>
      <c r="D498" s="45"/>
      <c r="E498" s="1" t="str">
        <f t="shared" si="65"/>
        <v/>
      </c>
      <c r="F498" s="1" t="str">
        <f t="shared" si="66"/>
        <v/>
      </c>
      <c r="G498" s="1" t="str">
        <f t="shared" si="63"/>
        <v/>
      </c>
      <c r="H498" s="45" t="str">
        <f t="shared" si="70"/>
        <v/>
      </c>
      <c r="I498" s="1" t="str">
        <f t="shared" si="67"/>
        <v/>
      </c>
      <c r="J498"/>
      <c r="U498" s="24" t="str">
        <f t="shared" si="68"/>
        <v/>
      </c>
      <c r="V498" s="24" t="str">
        <f t="shared" si="69"/>
        <v/>
      </c>
    </row>
    <row r="499" spans="1:22" x14ac:dyDescent="0.25">
      <c r="A499" s="1" t="str">
        <f t="shared" si="71"/>
        <v/>
      </c>
      <c r="B499" s="1" t="str">
        <f t="shared" si="64"/>
        <v/>
      </c>
      <c r="C499" s="47"/>
      <c r="D499" s="45"/>
      <c r="E499" s="1" t="str">
        <f t="shared" si="65"/>
        <v/>
      </c>
      <c r="F499" s="1" t="str">
        <f t="shared" si="66"/>
        <v/>
      </c>
      <c r="G499" s="1" t="str">
        <f t="shared" si="63"/>
        <v/>
      </c>
      <c r="H499" s="45" t="str">
        <f t="shared" si="70"/>
        <v/>
      </c>
      <c r="I499" s="1" t="str">
        <f t="shared" si="67"/>
        <v/>
      </c>
      <c r="J499"/>
      <c r="U499" s="24" t="str">
        <f t="shared" si="68"/>
        <v/>
      </c>
      <c r="V499" s="24" t="str">
        <f t="shared" si="69"/>
        <v/>
      </c>
    </row>
    <row r="500" spans="1:22" x14ac:dyDescent="0.25">
      <c r="A500" s="1" t="str">
        <f t="shared" si="71"/>
        <v/>
      </c>
      <c r="B500" s="1" t="str">
        <f t="shared" si="64"/>
        <v/>
      </c>
      <c r="C500" s="47"/>
      <c r="D500" s="45"/>
      <c r="E500" s="1" t="str">
        <f t="shared" si="65"/>
        <v/>
      </c>
      <c r="F500" s="1" t="str">
        <f t="shared" si="66"/>
        <v/>
      </c>
      <c r="G500" s="1" t="str">
        <f t="shared" si="63"/>
        <v/>
      </c>
      <c r="H500" s="45" t="str">
        <f t="shared" si="70"/>
        <v/>
      </c>
      <c r="I500" s="1" t="str">
        <f t="shared" si="67"/>
        <v/>
      </c>
      <c r="J500"/>
      <c r="U500" s="24" t="str">
        <f t="shared" si="68"/>
        <v/>
      </c>
      <c r="V500" s="24" t="str">
        <f t="shared" si="69"/>
        <v/>
      </c>
    </row>
    <row r="501" spans="1:22" x14ac:dyDescent="0.25">
      <c r="A501" s="1" t="str">
        <f t="shared" si="71"/>
        <v/>
      </c>
      <c r="B501" s="1" t="str">
        <f t="shared" si="64"/>
        <v/>
      </c>
      <c r="C501" s="47"/>
      <c r="D501" s="45"/>
      <c r="E501" s="1" t="str">
        <f t="shared" si="65"/>
        <v/>
      </c>
      <c r="F501" s="1" t="str">
        <f t="shared" si="66"/>
        <v/>
      </c>
      <c r="G501" s="1" t="str">
        <f t="shared" si="63"/>
        <v/>
      </c>
      <c r="H501" s="45" t="str">
        <f t="shared" si="70"/>
        <v/>
      </c>
      <c r="I501" s="1" t="str">
        <f t="shared" si="67"/>
        <v/>
      </c>
      <c r="J501"/>
      <c r="U501" s="24" t="str">
        <f t="shared" si="68"/>
        <v/>
      </c>
      <c r="V501" s="24" t="str">
        <f t="shared" si="69"/>
        <v/>
      </c>
    </row>
    <row r="502" spans="1:22" x14ac:dyDescent="0.25">
      <c r="A502" s="1" t="str">
        <f t="shared" si="71"/>
        <v/>
      </c>
      <c r="B502" s="1" t="str">
        <f t="shared" ref="B502:B563" si="72">IF(U502="","",IF(PACKAGETYPE=ISBGA,CONCATENATE(IF(INT((U502-1)/BGACOLUMNS)+1 &gt;20,"A",""),MID(BGALETTERS,INT((U502-1)/BGACOLUMNS)+1,1),MOD(U502-1,BGACOLUMNS)+1),U502))</f>
        <v/>
      </c>
      <c r="C502" s="47"/>
      <c r="D502" s="45"/>
      <c r="E502" s="1" t="str">
        <f t="shared" si="65"/>
        <v/>
      </c>
      <c r="F502" s="1" t="str">
        <f t="shared" si="66"/>
        <v/>
      </c>
      <c r="G502" s="1" t="str">
        <f t="shared" si="63"/>
        <v/>
      </c>
      <c r="H502" s="45" t="str">
        <f t="shared" si="70"/>
        <v/>
      </c>
      <c r="I502" s="1" t="str">
        <f t="shared" si="67"/>
        <v/>
      </c>
      <c r="J502"/>
      <c r="U502" s="24" t="str">
        <f t="shared" si="68"/>
        <v/>
      </c>
      <c r="V502" s="24" t="str">
        <f t="shared" si="69"/>
        <v/>
      </c>
    </row>
    <row r="503" spans="1:22" x14ac:dyDescent="0.25">
      <c r="A503" s="1" t="str">
        <f t="shared" si="71"/>
        <v/>
      </c>
      <c r="B503" s="1" t="str">
        <f t="shared" si="72"/>
        <v/>
      </c>
      <c r="C503" s="47"/>
      <c r="D503" s="45"/>
      <c r="E503" s="1" t="str">
        <f t="shared" si="65"/>
        <v/>
      </c>
      <c r="F503" s="1" t="str">
        <f t="shared" si="66"/>
        <v/>
      </c>
      <c r="G503" s="1" t="str">
        <f t="shared" si="63"/>
        <v/>
      </c>
      <c r="H503" s="45" t="str">
        <f t="shared" si="70"/>
        <v/>
      </c>
      <c r="I503" s="1" t="str">
        <f t="shared" si="67"/>
        <v/>
      </c>
      <c r="J503"/>
      <c r="U503" s="24" t="str">
        <f t="shared" si="68"/>
        <v/>
      </c>
      <c r="V503" s="24" t="str">
        <f t="shared" si="69"/>
        <v/>
      </c>
    </row>
    <row r="504" spans="1:22" x14ac:dyDescent="0.25">
      <c r="A504" s="1" t="str">
        <f t="shared" si="71"/>
        <v/>
      </c>
      <c r="B504" s="1" t="str">
        <f t="shared" si="72"/>
        <v/>
      </c>
      <c r="C504" s="47"/>
      <c r="D504" s="45"/>
      <c r="E504" s="1" t="str">
        <f t="shared" si="65"/>
        <v/>
      </c>
      <c r="F504" s="1" t="str">
        <f t="shared" si="66"/>
        <v/>
      </c>
      <c r="G504" s="1" t="str">
        <f t="shared" si="63"/>
        <v/>
      </c>
      <c r="H504" s="45" t="str">
        <f t="shared" si="70"/>
        <v/>
      </c>
      <c r="I504" s="1" t="str">
        <f t="shared" si="67"/>
        <v/>
      </c>
      <c r="J504"/>
      <c r="U504" s="24" t="str">
        <f t="shared" si="68"/>
        <v/>
      </c>
      <c r="V504" s="24" t="str">
        <f t="shared" si="69"/>
        <v/>
      </c>
    </row>
    <row r="505" spans="1:22" x14ac:dyDescent="0.25">
      <c r="A505" s="1" t="str">
        <f t="shared" si="71"/>
        <v/>
      </c>
      <c r="B505" s="1" t="str">
        <f t="shared" si="72"/>
        <v/>
      </c>
      <c r="C505" s="47"/>
      <c r="D505" s="45"/>
      <c r="E505" s="1" t="str">
        <f t="shared" si="65"/>
        <v/>
      </c>
      <c r="F505" s="1" t="str">
        <f t="shared" si="66"/>
        <v/>
      </c>
      <c r="G505" s="1" t="str">
        <f t="shared" si="63"/>
        <v/>
      </c>
      <c r="H505" s="45" t="str">
        <f t="shared" si="70"/>
        <v/>
      </c>
      <c r="I505" s="1" t="str">
        <f t="shared" si="67"/>
        <v/>
      </c>
      <c r="J505"/>
      <c r="U505" s="24" t="str">
        <f t="shared" si="68"/>
        <v/>
      </c>
      <c r="V505" s="24" t="str">
        <f t="shared" si="69"/>
        <v/>
      </c>
    </row>
    <row r="506" spans="1:22" x14ac:dyDescent="0.25">
      <c r="A506" s="1" t="str">
        <f t="shared" si="71"/>
        <v/>
      </c>
      <c r="B506" s="1" t="str">
        <f t="shared" si="72"/>
        <v/>
      </c>
      <c r="C506" s="47"/>
      <c r="D506" s="45"/>
      <c r="E506" s="1" t="str">
        <f t="shared" si="65"/>
        <v/>
      </c>
      <c r="F506" s="1" t="str">
        <f t="shared" si="66"/>
        <v/>
      </c>
      <c r="G506" s="1" t="str">
        <f t="shared" si="63"/>
        <v/>
      </c>
      <c r="H506" s="45" t="str">
        <f t="shared" si="70"/>
        <v/>
      </c>
      <c r="I506" s="1" t="str">
        <f t="shared" si="67"/>
        <v/>
      </c>
      <c r="J506"/>
      <c r="U506" s="24" t="str">
        <f t="shared" si="68"/>
        <v/>
      </c>
      <c r="V506" s="24" t="str">
        <f t="shared" si="69"/>
        <v/>
      </c>
    </row>
    <row r="507" spans="1:22" x14ac:dyDescent="0.25">
      <c r="A507" s="1" t="str">
        <f t="shared" si="71"/>
        <v/>
      </c>
      <c r="B507" s="1" t="str">
        <f t="shared" si="72"/>
        <v/>
      </c>
      <c r="C507" s="47"/>
      <c r="D507" s="45"/>
      <c r="E507" s="1" t="str">
        <f t="shared" si="65"/>
        <v/>
      </c>
      <c r="F507" s="1" t="str">
        <f t="shared" si="66"/>
        <v/>
      </c>
      <c r="G507" s="1" t="str">
        <f t="shared" si="63"/>
        <v/>
      </c>
      <c r="H507" s="45" t="str">
        <f t="shared" si="70"/>
        <v/>
      </c>
      <c r="I507" s="1" t="str">
        <f t="shared" si="67"/>
        <v/>
      </c>
      <c r="J507"/>
      <c r="U507" s="24" t="str">
        <f t="shared" si="68"/>
        <v/>
      </c>
      <c r="V507" s="24" t="str">
        <f t="shared" si="69"/>
        <v/>
      </c>
    </row>
    <row r="508" spans="1:22" x14ac:dyDescent="0.25">
      <c r="A508" s="1" t="str">
        <f t="shared" si="71"/>
        <v/>
      </c>
      <c r="B508" s="1" t="str">
        <f t="shared" si="72"/>
        <v/>
      </c>
      <c r="C508" s="47"/>
      <c r="D508" s="45"/>
      <c r="E508" s="1" t="str">
        <f t="shared" si="65"/>
        <v/>
      </c>
      <c r="F508" s="1" t="str">
        <f t="shared" si="66"/>
        <v/>
      </c>
      <c r="G508" s="1" t="str">
        <f t="shared" si="63"/>
        <v/>
      </c>
      <c r="H508" s="45" t="str">
        <f t="shared" si="70"/>
        <v/>
      </c>
      <c r="I508" s="1" t="str">
        <f t="shared" si="67"/>
        <v/>
      </c>
      <c r="J508"/>
      <c r="U508" s="24" t="str">
        <f t="shared" si="68"/>
        <v/>
      </c>
      <c r="V508" s="24" t="str">
        <f t="shared" si="69"/>
        <v/>
      </c>
    </row>
    <row r="509" spans="1:22" x14ac:dyDescent="0.25">
      <c r="A509" s="1" t="str">
        <f t="shared" si="71"/>
        <v/>
      </c>
      <c r="B509" s="1" t="str">
        <f t="shared" si="72"/>
        <v/>
      </c>
      <c r="C509" s="47"/>
      <c r="D509" s="45"/>
      <c r="E509" s="1" t="str">
        <f t="shared" si="65"/>
        <v/>
      </c>
      <c r="F509" s="1" t="str">
        <f t="shared" si="66"/>
        <v/>
      </c>
      <c r="G509" s="1" t="str">
        <f t="shared" si="63"/>
        <v/>
      </c>
      <c r="H509" s="45" t="str">
        <f t="shared" si="70"/>
        <v/>
      </c>
      <c r="I509" s="1" t="str">
        <f t="shared" si="67"/>
        <v/>
      </c>
      <c r="J509"/>
      <c r="U509" s="24" t="str">
        <f t="shared" si="68"/>
        <v/>
      </c>
      <c r="V509" s="24" t="str">
        <f t="shared" si="69"/>
        <v/>
      </c>
    </row>
    <row r="510" spans="1:22" x14ac:dyDescent="0.25">
      <c r="A510" s="1" t="str">
        <f t="shared" si="71"/>
        <v/>
      </c>
      <c r="B510" s="1" t="str">
        <f t="shared" si="72"/>
        <v/>
      </c>
      <c r="C510" s="47"/>
      <c r="D510" s="45"/>
      <c r="E510" s="1" t="str">
        <f t="shared" si="65"/>
        <v/>
      </c>
      <c r="F510" s="1" t="str">
        <f t="shared" si="66"/>
        <v/>
      </c>
      <c r="G510" s="1" t="str">
        <f t="shared" si="63"/>
        <v/>
      </c>
      <c r="H510" s="45" t="str">
        <f t="shared" si="70"/>
        <v/>
      </c>
      <c r="I510" s="1" t="str">
        <f t="shared" si="67"/>
        <v/>
      </c>
      <c r="J510"/>
      <c r="U510" s="24" t="str">
        <f t="shared" si="68"/>
        <v/>
      </c>
      <c r="V510" s="24" t="str">
        <f t="shared" si="69"/>
        <v/>
      </c>
    </row>
    <row r="511" spans="1:22" x14ac:dyDescent="0.25">
      <c r="A511" s="1" t="str">
        <f t="shared" si="71"/>
        <v/>
      </c>
      <c r="B511" s="1" t="str">
        <f t="shared" si="72"/>
        <v/>
      </c>
      <c r="C511" s="47"/>
      <c r="D511" s="45"/>
      <c r="E511" s="1" t="str">
        <f t="shared" si="65"/>
        <v/>
      </c>
      <c r="F511" s="1" t="str">
        <f t="shared" si="66"/>
        <v/>
      </c>
      <c r="G511" s="1" t="str">
        <f t="shared" si="63"/>
        <v/>
      </c>
      <c r="H511" s="45" t="str">
        <f t="shared" si="70"/>
        <v/>
      </c>
      <c r="I511" s="1" t="str">
        <f t="shared" si="67"/>
        <v/>
      </c>
      <c r="J511"/>
      <c r="U511" s="24" t="str">
        <f t="shared" si="68"/>
        <v/>
      </c>
      <c r="V511" s="24" t="str">
        <f t="shared" si="69"/>
        <v/>
      </c>
    </row>
    <row r="512" spans="1:22" x14ac:dyDescent="0.25">
      <c r="A512" s="1" t="str">
        <f t="shared" si="71"/>
        <v/>
      </c>
      <c r="B512" s="1" t="str">
        <f t="shared" si="72"/>
        <v/>
      </c>
      <c r="C512" s="47"/>
      <c r="D512" s="45"/>
      <c r="E512" s="1" t="str">
        <f t="shared" si="65"/>
        <v/>
      </c>
      <c r="F512" s="1" t="str">
        <f t="shared" si="66"/>
        <v/>
      </c>
      <c r="G512" s="1" t="str">
        <f t="shared" si="63"/>
        <v/>
      </c>
      <c r="H512" s="45" t="str">
        <f t="shared" si="70"/>
        <v/>
      </c>
      <c r="I512" s="1" t="str">
        <f t="shared" si="67"/>
        <v/>
      </c>
      <c r="J512"/>
      <c r="U512" s="24" t="str">
        <f t="shared" si="68"/>
        <v/>
      </c>
      <c r="V512" s="24" t="str">
        <f t="shared" si="69"/>
        <v/>
      </c>
    </row>
    <row r="513" spans="1:22" x14ac:dyDescent="0.25">
      <c r="A513" s="1" t="str">
        <f t="shared" si="71"/>
        <v/>
      </c>
      <c r="B513" s="1" t="str">
        <f t="shared" si="72"/>
        <v/>
      </c>
      <c r="C513" s="47"/>
      <c r="D513" s="45"/>
      <c r="E513" s="1" t="str">
        <f t="shared" si="65"/>
        <v/>
      </c>
      <c r="F513" s="1" t="str">
        <f t="shared" si="66"/>
        <v/>
      </c>
      <c r="G513" s="1" t="str">
        <f t="shared" si="63"/>
        <v/>
      </c>
      <c r="H513" s="45" t="str">
        <f t="shared" si="70"/>
        <v/>
      </c>
      <c r="I513" s="1" t="str">
        <f t="shared" si="67"/>
        <v/>
      </c>
      <c r="J513"/>
      <c r="U513" s="24" t="str">
        <f t="shared" si="68"/>
        <v/>
      </c>
      <c r="V513" s="24" t="str">
        <f t="shared" si="69"/>
        <v/>
      </c>
    </row>
    <row r="514" spans="1:22" x14ac:dyDescent="0.25">
      <c r="A514" s="1" t="str">
        <f t="shared" si="71"/>
        <v/>
      </c>
      <c r="B514" s="1" t="str">
        <f t="shared" si="72"/>
        <v/>
      </c>
      <c r="C514" s="47"/>
      <c r="D514" s="45"/>
      <c r="E514" s="1" t="str">
        <f t="shared" si="65"/>
        <v/>
      </c>
      <c r="F514" s="1" t="str">
        <f t="shared" si="66"/>
        <v/>
      </c>
      <c r="G514" s="1" t="str">
        <f t="shared" ref="G514:G577" si="73">IF(V514="","",IF(V514="LEFTSIDE",PINLEFT,IF(V514="BOTTOMSIDE",PINDOWN,IF(V514="RIGHTSIDE",PINRIGHT,PINUP))))</f>
        <v/>
      </c>
      <c r="H514" s="45" t="str">
        <f t="shared" si="70"/>
        <v/>
      </c>
      <c r="I514" s="1" t="str">
        <f t="shared" si="67"/>
        <v/>
      </c>
      <c r="J514"/>
      <c r="U514" s="24" t="str">
        <f t="shared" si="68"/>
        <v/>
      </c>
      <c r="V514" s="24" t="str">
        <f t="shared" si="69"/>
        <v/>
      </c>
    </row>
    <row r="515" spans="1:22" x14ac:dyDescent="0.25">
      <c r="A515" s="1" t="str">
        <f t="shared" si="71"/>
        <v/>
      </c>
      <c r="B515" s="1" t="str">
        <f t="shared" si="72"/>
        <v/>
      </c>
      <c r="C515" s="47"/>
      <c r="D515" s="45"/>
      <c r="E515" s="1" t="str">
        <f t="shared" ref="E515:E578" si="74">IF($U515="","",IF(PINORIENTATIONS=ONESIDED,PINLENGTH,IF($G515=PINLEFT,-BOXWIDTH/2,IF($G515=PINRIGHT,BOXWIDTH/2,IF($G515=PINDOWN,IF($G514=PINDOWN,MID($E514,1,LEN($E514)-3)+VERTSPACING,(INT(PINSPERSIDE/2)*-VERTSPACING)),IF($G514=PINUP,MID($E514,1,LEN($E514)-3)-VERTSPACING,(INT(PINSPERSIDE/2)*VERTSPACING)-IF(MOD(PINSPERSIDE,2),0,VERTSPACING))))))&amp;IF(UNITS=IMPERIALUNITS,"mil",IF(UNITS=METRICUNITS,"mm","")))</f>
        <v/>
      </c>
      <c r="F515" s="1" t="str">
        <f t="shared" ref="F515:F578" si="75">IF($U515="","",IF(PINORIENTATIONS=ONESIDED,(INT(PINSPERSIDE/2)*VERTSPACING)-MOD($U515-1,PINSPERSIDE)*VERTSPACING,IF($G515=PINLEFT,IF($G514=PINLEFT,MID($F514,1,LEN($F514)-3)-VERTSPACING,(INT(PINSPERSIDE/2)*VERTSPACING)),IF($G515=PINRIGHT,IF($G514=PINRIGHT,MID($F514,1,LEN($F514)-3)+VERTSPACING,(INT(PINSPERSIDE/2)*-VERTSPACING)+IF(MOD(PINSPERSIDE,2),0,VERTSPACING)),IF($G515=PINDOWN,IF(MOD(PINSPERSIDE,2),-BOXWIDTH/2,-BOXWIDTH/2+VERTSPACING),BOXWIDTH/2))))&amp;IF(UNITS=IMPERIALUNITS,"mil",IF(UNITS=METRICUNITS,"mm","")))</f>
        <v/>
      </c>
      <c r="G515" s="1" t="str">
        <f t="shared" si="73"/>
        <v/>
      </c>
      <c r="H515" s="45" t="str">
        <f t="shared" si="70"/>
        <v/>
      </c>
      <c r="I515" s="1" t="str">
        <f t="shared" ref="I515:I578" si="76">IF($U515&lt;&gt;"",PINLENGTH&amp;IF(UNITS=IMPERIALUNITS,"mil",IF(UNITS=METRICUNITS,"mm","")),"")</f>
        <v/>
      </c>
      <c r="J515"/>
      <c r="U515" s="24" t="str">
        <f t="shared" ref="U515:U578" si="77">IF(U514&lt;$L$6,U514+1,"")</f>
        <v/>
      </c>
      <c r="V515" s="24" t="str">
        <f t="shared" ref="V515:V578" si="78">IF($U515="","",IF(PINORIENTATIONS=ONESIDED,"LEFTSIDE",IF(PINORIENTATIONS=TWOSIDED,IF($U515&lt;=PINSPERSIDE,"LEFTSIDE","RIGHTSIDE"),IF($U515&lt;=PINSPERSIDE,"LEFTSIDE",IF($U515&lt;=PINSPERSIDE*2,"BOTTOMSIDE",IF($U515&lt;=PINSPERSIDE*3,"RIGHTSIDE","TOPSIDE"))))))</f>
        <v/>
      </c>
    </row>
    <row r="516" spans="1:22" x14ac:dyDescent="0.25">
      <c r="A516" s="1" t="str">
        <f t="shared" si="71"/>
        <v/>
      </c>
      <c r="B516" s="1" t="str">
        <f t="shared" si="72"/>
        <v/>
      </c>
      <c r="C516" s="47"/>
      <c r="D516" s="45"/>
      <c r="E516" s="1" t="str">
        <f t="shared" si="74"/>
        <v/>
      </c>
      <c r="F516" s="1" t="str">
        <f t="shared" si="75"/>
        <v/>
      </c>
      <c r="G516" s="1" t="str">
        <f t="shared" si="73"/>
        <v/>
      </c>
      <c r="H516" s="45" t="str">
        <f t="shared" si="70"/>
        <v/>
      </c>
      <c r="I516" s="1" t="str">
        <f t="shared" si="76"/>
        <v/>
      </c>
      <c r="J516"/>
      <c r="U516" s="24" t="str">
        <f t="shared" si="77"/>
        <v/>
      </c>
      <c r="V516" s="24" t="str">
        <f t="shared" si="78"/>
        <v/>
      </c>
    </row>
    <row r="517" spans="1:22" x14ac:dyDescent="0.25">
      <c r="A517" s="1" t="str">
        <f t="shared" si="71"/>
        <v/>
      </c>
      <c r="B517" s="1" t="str">
        <f t="shared" si="72"/>
        <v/>
      </c>
      <c r="C517" s="47"/>
      <c r="D517" s="45"/>
      <c r="E517" s="1" t="str">
        <f t="shared" si="74"/>
        <v/>
      </c>
      <c r="F517" s="1" t="str">
        <f t="shared" si="75"/>
        <v/>
      </c>
      <c r="G517" s="1" t="str">
        <f t="shared" si="73"/>
        <v/>
      </c>
      <c r="H517" s="45" t="str">
        <f t="shared" si="70"/>
        <v/>
      </c>
      <c r="I517" s="1" t="str">
        <f t="shared" si="76"/>
        <v/>
      </c>
      <c r="J517"/>
      <c r="U517" s="24" t="str">
        <f t="shared" si="77"/>
        <v/>
      </c>
      <c r="V517" s="24" t="str">
        <f t="shared" si="78"/>
        <v/>
      </c>
    </row>
    <row r="518" spans="1:22" x14ac:dyDescent="0.25">
      <c r="A518" s="1" t="str">
        <f t="shared" si="71"/>
        <v/>
      </c>
      <c r="B518" s="1" t="str">
        <f t="shared" si="72"/>
        <v/>
      </c>
      <c r="C518" s="47"/>
      <c r="D518" s="45"/>
      <c r="E518" s="1" t="str">
        <f t="shared" si="74"/>
        <v/>
      </c>
      <c r="F518" s="1" t="str">
        <f t="shared" si="75"/>
        <v/>
      </c>
      <c r="G518" s="1" t="str">
        <f t="shared" si="73"/>
        <v/>
      </c>
      <c r="H518" s="45" t="str">
        <f t="shared" si="70"/>
        <v/>
      </c>
      <c r="I518" s="1" t="str">
        <f t="shared" si="76"/>
        <v/>
      </c>
      <c r="J518"/>
      <c r="U518" s="24" t="str">
        <f t="shared" si="77"/>
        <v/>
      </c>
      <c r="V518" s="24" t="str">
        <f t="shared" si="78"/>
        <v/>
      </c>
    </row>
    <row r="519" spans="1:22" x14ac:dyDescent="0.25">
      <c r="A519" s="1" t="str">
        <f t="shared" si="71"/>
        <v/>
      </c>
      <c r="B519" s="1" t="str">
        <f t="shared" si="72"/>
        <v/>
      </c>
      <c r="C519" s="47"/>
      <c r="D519" s="45"/>
      <c r="E519" s="1" t="str">
        <f t="shared" si="74"/>
        <v/>
      </c>
      <c r="F519" s="1" t="str">
        <f t="shared" si="75"/>
        <v/>
      </c>
      <c r="G519" s="1" t="str">
        <f t="shared" si="73"/>
        <v/>
      </c>
      <c r="H519" s="45" t="str">
        <f t="shared" si="70"/>
        <v/>
      </c>
      <c r="I519" s="1" t="str">
        <f t="shared" si="76"/>
        <v/>
      </c>
      <c r="J519"/>
      <c r="U519" s="24" t="str">
        <f t="shared" si="77"/>
        <v/>
      </c>
      <c r="V519" s="24" t="str">
        <f t="shared" si="78"/>
        <v/>
      </c>
    </row>
    <row r="520" spans="1:22" x14ac:dyDescent="0.25">
      <c r="A520" s="1" t="str">
        <f t="shared" si="71"/>
        <v/>
      </c>
      <c r="B520" s="1" t="str">
        <f t="shared" si="72"/>
        <v/>
      </c>
      <c r="C520" s="47"/>
      <c r="D520" s="45"/>
      <c r="E520" s="1" t="str">
        <f t="shared" si="74"/>
        <v/>
      </c>
      <c r="F520" s="1" t="str">
        <f t="shared" si="75"/>
        <v/>
      </c>
      <c r="G520" s="1" t="str">
        <f t="shared" si="73"/>
        <v/>
      </c>
      <c r="H520" s="45" t="str">
        <f t="shared" si="70"/>
        <v/>
      </c>
      <c r="I520" s="1" t="str">
        <f t="shared" si="76"/>
        <v/>
      </c>
      <c r="J520"/>
      <c r="U520" s="24" t="str">
        <f t="shared" si="77"/>
        <v/>
      </c>
      <c r="V520" s="24" t="str">
        <f t="shared" si="78"/>
        <v/>
      </c>
    </row>
    <row r="521" spans="1:22" x14ac:dyDescent="0.25">
      <c r="A521" s="1" t="str">
        <f t="shared" si="71"/>
        <v/>
      </c>
      <c r="B521" s="1" t="str">
        <f t="shared" si="72"/>
        <v/>
      </c>
      <c r="C521" s="47"/>
      <c r="D521" s="45"/>
      <c r="E521" s="1" t="str">
        <f t="shared" si="74"/>
        <v/>
      </c>
      <c r="F521" s="1" t="str">
        <f t="shared" si="75"/>
        <v/>
      </c>
      <c r="G521" s="1" t="str">
        <f t="shared" si="73"/>
        <v/>
      </c>
      <c r="H521" s="45" t="str">
        <f t="shared" si="70"/>
        <v/>
      </c>
      <c r="I521" s="1" t="str">
        <f t="shared" si="76"/>
        <v/>
      </c>
      <c r="J521"/>
      <c r="U521" s="24" t="str">
        <f t="shared" si="77"/>
        <v/>
      </c>
      <c r="V521" s="24" t="str">
        <f t="shared" si="78"/>
        <v/>
      </c>
    </row>
    <row r="522" spans="1:22" x14ac:dyDescent="0.25">
      <c r="A522" s="1" t="str">
        <f t="shared" si="71"/>
        <v/>
      </c>
      <c r="B522" s="1" t="str">
        <f t="shared" si="72"/>
        <v/>
      </c>
      <c r="C522" s="47"/>
      <c r="D522" s="45"/>
      <c r="E522" s="1" t="str">
        <f t="shared" si="74"/>
        <v/>
      </c>
      <c r="F522" s="1" t="str">
        <f t="shared" si="75"/>
        <v/>
      </c>
      <c r="G522" s="1" t="str">
        <f t="shared" si="73"/>
        <v/>
      </c>
      <c r="H522" s="45" t="str">
        <f t="shared" si="70"/>
        <v/>
      </c>
      <c r="I522" s="1" t="str">
        <f t="shared" si="76"/>
        <v/>
      </c>
      <c r="J522"/>
      <c r="U522" s="24" t="str">
        <f t="shared" si="77"/>
        <v/>
      </c>
      <c r="V522" s="24" t="str">
        <f t="shared" si="78"/>
        <v/>
      </c>
    </row>
    <row r="523" spans="1:22" x14ac:dyDescent="0.25">
      <c r="A523" s="1" t="str">
        <f t="shared" si="71"/>
        <v/>
      </c>
      <c r="B523" s="1" t="str">
        <f t="shared" si="72"/>
        <v/>
      </c>
      <c r="C523" s="47"/>
      <c r="D523" s="45"/>
      <c r="E523" s="1" t="str">
        <f t="shared" si="74"/>
        <v/>
      </c>
      <c r="F523" s="1" t="str">
        <f t="shared" si="75"/>
        <v/>
      </c>
      <c r="G523" s="1" t="str">
        <f t="shared" si="73"/>
        <v/>
      </c>
      <c r="H523" s="45" t="str">
        <f t="shared" si="70"/>
        <v/>
      </c>
      <c r="I523" s="1" t="str">
        <f t="shared" si="76"/>
        <v/>
      </c>
      <c r="J523"/>
      <c r="U523" s="24" t="str">
        <f t="shared" si="77"/>
        <v/>
      </c>
      <c r="V523" s="24" t="str">
        <f t="shared" si="78"/>
        <v/>
      </c>
    </row>
    <row r="524" spans="1:22" x14ac:dyDescent="0.25">
      <c r="A524" s="1" t="str">
        <f t="shared" si="71"/>
        <v/>
      </c>
      <c r="B524" s="1" t="str">
        <f t="shared" si="72"/>
        <v/>
      </c>
      <c r="C524" s="47"/>
      <c r="D524" s="45"/>
      <c r="E524" s="1" t="str">
        <f t="shared" si="74"/>
        <v/>
      </c>
      <c r="F524" s="1" t="str">
        <f t="shared" si="75"/>
        <v/>
      </c>
      <c r="G524" s="1" t="str">
        <f t="shared" si="73"/>
        <v/>
      </c>
      <c r="H524" s="45" t="str">
        <f t="shared" si="70"/>
        <v/>
      </c>
      <c r="I524" s="1" t="str">
        <f t="shared" si="76"/>
        <v/>
      </c>
      <c r="J524"/>
      <c r="U524" s="24" t="str">
        <f t="shared" si="77"/>
        <v/>
      </c>
      <c r="V524" s="24" t="str">
        <f t="shared" si="78"/>
        <v/>
      </c>
    </row>
    <row r="525" spans="1:22" x14ac:dyDescent="0.25">
      <c r="A525" s="1" t="str">
        <f t="shared" si="71"/>
        <v/>
      </c>
      <c r="B525" s="1" t="str">
        <f t="shared" si="72"/>
        <v/>
      </c>
      <c r="C525" s="47"/>
      <c r="D525" s="45"/>
      <c r="E525" s="1" t="str">
        <f t="shared" si="74"/>
        <v/>
      </c>
      <c r="F525" s="1" t="str">
        <f t="shared" si="75"/>
        <v/>
      </c>
      <c r="G525" s="1" t="str">
        <f t="shared" si="73"/>
        <v/>
      </c>
      <c r="H525" s="45" t="str">
        <f t="shared" si="70"/>
        <v/>
      </c>
      <c r="I525" s="1" t="str">
        <f t="shared" si="76"/>
        <v/>
      </c>
      <c r="J525"/>
      <c r="U525" s="24" t="str">
        <f t="shared" si="77"/>
        <v/>
      </c>
      <c r="V525" s="24" t="str">
        <f t="shared" si="78"/>
        <v/>
      </c>
    </row>
    <row r="526" spans="1:22" x14ac:dyDescent="0.25">
      <c r="A526" s="1" t="str">
        <f t="shared" si="71"/>
        <v/>
      </c>
      <c r="B526" s="1" t="str">
        <f t="shared" si="72"/>
        <v/>
      </c>
      <c r="C526" s="47"/>
      <c r="D526" s="45"/>
      <c r="E526" s="1" t="str">
        <f t="shared" si="74"/>
        <v/>
      </c>
      <c r="F526" s="1" t="str">
        <f t="shared" si="75"/>
        <v/>
      </c>
      <c r="G526" s="1" t="str">
        <f t="shared" si="73"/>
        <v/>
      </c>
      <c r="H526" s="45" t="str">
        <f t="shared" si="70"/>
        <v/>
      </c>
      <c r="I526" s="1" t="str">
        <f t="shared" si="76"/>
        <v/>
      </c>
      <c r="J526"/>
      <c r="U526" s="24" t="str">
        <f t="shared" si="77"/>
        <v/>
      </c>
      <c r="V526" s="24" t="str">
        <f t="shared" si="78"/>
        <v/>
      </c>
    </row>
    <row r="527" spans="1:22" x14ac:dyDescent="0.25">
      <c r="A527" s="1" t="str">
        <f t="shared" si="71"/>
        <v/>
      </c>
      <c r="B527" s="1" t="str">
        <f t="shared" si="72"/>
        <v/>
      </c>
      <c r="C527" s="47"/>
      <c r="D527" s="45"/>
      <c r="E527" s="1" t="str">
        <f t="shared" si="74"/>
        <v/>
      </c>
      <c r="F527" s="1" t="str">
        <f t="shared" si="75"/>
        <v/>
      </c>
      <c r="G527" s="1" t="str">
        <f t="shared" si="73"/>
        <v/>
      </c>
      <c r="H527" s="45" t="str">
        <f t="shared" si="70"/>
        <v/>
      </c>
      <c r="I527" s="1" t="str">
        <f t="shared" si="76"/>
        <v/>
      </c>
      <c r="J527"/>
      <c r="U527" s="24" t="str">
        <f t="shared" si="77"/>
        <v/>
      </c>
      <c r="V527" s="24" t="str">
        <f t="shared" si="78"/>
        <v/>
      </c>
    </row>
    <row r="528" spans="1:22" x14ac:dyDescent="0.25">
      <c r="A528" s="1" t="str">
        <f t="shared" si="71"/>
        <v/>
      </c>
      <c r="B528" s="1" t="str">
        <f t="shared" si="72"/>
        <v/>
      </c>
      <c r="C528" s="47"/>
      <c r="D528" s="45"/>
      <c r="E528" s="1" t="str">
        <f t="shared" si="74"/>
        <v/>
      </c>
      <c r="F528" s="1" t="str">
        <f t="shared" si="75"/>
        <v/>
      </c>
      <c r="G528" s="1" t="str">
        <f t="shared" si="73"/>
        <v/>
      </c>
      <c r="H528" s="45" t="str">
        <f t="shared" si="70"/>
        <v/>
      </c>
      <c r="I528" s="1" t="str">
        <f t="shared" si="76"/>
        <v/>
      </c>
      <c r="J528"/>
      <c r="U528" s="24" t="str">
        <f t="shared" si="77"/>
        <v/>
      </c>
      <c r="V528" s="24" t="str">
        <f t="shared" si="78"/>
        <v/>
      </c>
    </row>
    <row r="529" spans="1:22" x14ac:dyDescent="0.25">
      <c r="A529" s="1" t="str">
        <f t="shared" si="71"/>
        <v/>
      </c>
      <c r="B529" s="1" t="str">
        <f t="shared" si="72"/>
        <v/>
      </c>
      <c r="C529" s="47"/>
      <c r="D529" s="45"/>
      <c r="E529" s="1" t="str">
        <f t="shared" si="74"/>
        <v/>
      </c>
      <c r="F529" s="1" t="str">
        <f t="shared" si="75"/>
        <v/>
      </c>
      <c r="G529" s="1" t="str">
        <f t="shared" si="73"/>
        <v/>
      </c>
      <c r="H529" s="45" t="str">
        <f t="shared" si="70"/>
        <v/>
      </c>
      <c r="I529" s="1" t="str">
        <f t="shared" si="76"/>
        <v/>
      </c>
      <c r="J529"/>
      <c r="U529" s="24" t="str">
        <f t="shared" si="77"/>
        <v/>
      </c>
      <c r="V529" s="24" t="str">
        <f t="shared" si="78"/>
        <v/>
      </c>
    </row>
    <row r="530" spans="1:22" x14ac:dyDescent="0.25">
      <c r="A530" s="1" t="str">
        <f t="shared" si="71"/>
        <v/>
      </c>
      <c r="B530" s="1" t="str">
        <f t="shared" si="72"/>
        <v/>
      </c>
      <c r="C530" s="47"/>
      <c r="D530" s="45"/>
      <c r="E530" s="1" t="str">
        <f t="shared" si="74"/>
        <v/>
      </c>
      <c r="F530" s="1" t="str">
        <f t="shared" si="75"/>
        <v/>
      </c>
      <c r="G530" s="1" t="str">
        <f t="shared" si="73"/>
        <v/>
      </c>
      <c r="H530" s="45" t="str">
        <f t="shared" si="70"/>
        <v/>
      </c>
      <c r="I530" s="1" t="str">
        <f t="shared" si="76"/>
        <v/>
      </c>
      <c r="J530"/>
      <c r="U530" s="24" t="str">
        <f t="shared" si="77"/>
        <v/>
      </c>
      <c r="V530" s="24" t="str">
        <f t="shared" si="78"/>
        <v/>
      </c>
    </row>
    <row r="531" spans="1:22" x14ac:dyDescent="0.25">
      <c r="A531" s="1" t="str">
        <f t="shared" si="71"/>
        <v/>
      </c>
      <c r="B531" s="1" t="str">
        <f t="shared" si="72"/>
        <v/>
      </c>
      <c r="C531" s="47"/>
      <c r="D531" s="45"/>
      <c r="E531" s="1" t="str">
        <f t="shared" si="74"/>
        <v/>
      </c>
      <c r="F531" s="1" t="str">
        <f t="shared" si="75"/>
        <v/>
      </c>
      <c r="G531" s="1" t="str">
        <f t="shared" si="73"/>
        <v/>
      </c>
      <c r="H531" s="45" t="str">
        <f t="shared" si="70"/>
        <v/>
      </c>
      <c r="I531" s="1" t="str">
        <f t="shared" si="76"/>
        <v/>
      </c>
      <c r="J531"/>
      <c r="U531" s="24" t="str">
        <f t="shared" si="77"/>
        <v/>
      </c>
      <c r="V531" s="24" t="str">
        <f t="shared" si="78"/>
        <v/>
      </c>
    </row>
    <row r="532" spans="1:22" x14ac:dyDescent="0.25">
      <c r="A532" s="1" t="str">
        <f t="shared" si="71"/>
        <v/>
      </c>
      <c r="B532" s="1" t="str">
        <f t="shared" si="72"/>
        <v/>
      </c>
      <c r="C532" s="47"/>
      <c r="D532" s="45"/>
      <c r="E532" s="1" t="str">
        <f t="shared" si="74"/>
        <v/>
      </c>
      <c r="F532" s="1" t="str">
        <f t="shared" si="75"/>
        <v/>
      </c>
      <c r="G532" s="1" t="str">
        <f t="shared" si="73"/>
        <v/>
      </c>
      <c r="H532" s="45" t="str">
        <f t="shared" si="70"/>
        <v/>
      </c>
      <c r="I532" s="1" t="str">
        <f t="shared" si="76"/>
        <v/>
      </c>
      <c r="J532"/>
      <c r="U532" s="24" t="str">
        <f t="shared" si="77"/>
        <v/>
      </c>
      <c r="V532" s="24" t="str">
        <f t="shared" si="78"/>
        <v/>
      </c>
    </row>
    <row r="533" spans="1:22" x14ac:dyDescent="0.25">
      <c r="A533" s="1" t="str">
        <f t="shared" si="71"/>
        <v/>
      </c>
      <c r="B533" s="1" t="str">
        <f t="shared" si="72"/>
        <v/>
      </c>
      <c r="C533" s="47"/>
      <c r="D533" s="45"/>
      <c r="E533" s="1" t="str">
        <f t="shared" si="74"/>
        <v/>
      </c>
      <c r="F533" s="1" t="str">
        <f t="shared" si="75"/>
        <v/>
      </c>
      <c r="G533" s="1" t="str">
        <f t="shared" si="73"/>
        <v/>
      </c>
      <c r="H533" s="45" t="str">
        <f t="shared" si="70"/>
        <v/>
      </c>
      <c r="I533" s="1" t="str">
        <f t="shared" si="76"/>
        <v/>
      </c>
      <c r="J533"/>
      <c r="U533" s="24" t="str">
        <f t="shared" si="77"/>
        <v/>
      </c>
      <c r="V533" s="24" t="str">
        <f t="shared" si="78"/>
        <v/>
      </c>
    </row>
    <row r="534" spans="1:22" x14ac:dyDescent="0.25">
      <c r="A534" s="1" t="str">
        <f t="shared" si="71"/>
        <v/>
      </c>
      <c r="B534" s="1" t="str">
        <f t="shared" si="72"/>
        <v/>
      </c>
      <c r="C534" s="47"/>
      <c r="D534" s="45"/>
      <c r="E534" s="1" t="str">
        <f t="shared" si="74"/>
        <v/>
      </c>
      <c r="F534" s="1" t="str">
        <f t="shared" si="75"/>
        <v/>
      </c>
      <c r="G534" s="1" t="str">
        <f t="shared" si="73"/>
        <v/>
      </c>
      <c r="H534" s="45" t="str">
        <f t="shared" si="70"/>
        <v/>
      </c>
      <c r="I534" s="1" t="str">
        <f t="shared" si="76"/>
        <v/>
      </c>
      <c r="J534"/>
      <c r="U534" s="24" t="str">
        <f t="shared" si="77"/>
        <v/>
      </c>
      <c r="V534" s="24" t="str">
        <f t="shared" si="78"/>
        <v/>
      </c>
    </row>
    <row r="535" spans="1:22" x14ac:dyDescent="0.25">
      <c r="A535" s="1" t="str">
        <f t="shared" si="71"/>
        <v/>
      </c>
      <c r="B535" s="1" t="str">
        <f t="shared" si="72"/>
        <v/>
      </c>
      <c r="C535" s="47"/>
      <c r="D535" s="45"/>
      <c r="E535" s="1" t="str">
        <f t="shared" si="74"/>
        <v/>
      </c>
      <c r="F535" s="1" t="str">
        <f t="shared" si="75"/>
        <v/>
      </c>
      <c r="G535" s="1" t="str">
        <f t="shared" si="73"/>
        <v/>
      </c>
      <c r="H535" s="45" t="str">
        <f t="shared" si="70"/>
        <v/>
      </c>
      <c r="I535" s="1" t="str">
        <f t="shared" si="76"/>
        <v/>
      </c>
      <c r="J535"/>
      <c r="U535" s="24" t="str">
        <f t="shared" si="77"/>
        <v/>
      </c>
      <c r="V535" s="24" t="str">
        <f t="shared" si="78"/>
        <v/>
      </c>
    </row>
    <row r="536" spans="1:22" x14ac:dyDescent="0.25">
      <c r="A536" s="1" t="str">
        <f t="shared" si="71"/>
        <v/>
      </c>
      <c r="B536" s="1" t="str">
        <f t="shared" si="72"/>
        <v/>
      </c>
      <c r="C536" s="47"/>
      <c r="D536" s="45"/>
      <c r="E536" s="1" t="str">
        <f t="shared" si="74"/>
        <v/>
      </c>
      <c r="F536" s="1" t="str">
        <f t="shared" si="75"/>
        <v/>
      </c>
      <c r="G536" s="1" t="str">
        <f t="shared" si="73"/>
        <v/>
      </c>
      <c r="H536" s="45" t="str">
        <f t="shared" si="70"/>
        <v/>
      </c>
      <c r="I536" s="1" t="str">
        <f t="shared" si="76"/>
        <v/>
      </c>
      <c r="J536"/>
      <c r="U536" s="24" t="str">
        <f t="shared" si="77"/>
        <v/>
      </c>
      <c r="V536" s="24" t="str">
        <f t="shared" si="78"/>
        <v/>
      </c>
    </row>
    <row r="537" spans="1:22" x14ac:dyDescent="0.25">
      <c r="A537" s="1" t="str">
        <f t="shared" si="71"/>
        <v/>
      </c>
      <c r="B537" s="1" t="str">
        <f t="shared" si="72"/>
        <v/>
      </c>
      <c r="C537" s="47"/>
      <c r="D537" s="45"/>
      <c r="E537" s="1" t="str">
        <f t="shared" si="74"/>
        <v/>
      </c>
      <c r="F537" s="1" t="str">
        <f t="shared" si="75"/>
        <v/>
      </c>
      <c r="G537" s="1" t="str">
        <f t="shared" si="73"/>
        <v/>
      </c>
      <c r="H537" s="45" t="str">
        <f t="shared" si="70"/>
        <v/>
      </c>
      <c r="I537" s="1" t="str">
        <f t="shared" si="76"/>
        <v/>
      </c>
      <c r="J537"/>
      <c r="U537" s="24" t="str">
        <f t="shared" si="77"/>
        <v/>
      </c>
      <c r="V537" s="24" t="str">
        <f t="shared" si="78"/>
        <v/>
      </c>
    </row>
    <row r="538" spans="1:22" x14ac:dyDescent="0.25">
      <c r="A538" s="1" t="str">
        <f t="shared" si="71"/>
        <v/>
      </c>
      <c r="B538" s="1" t="str">
        <f t="shared" si="72"/>
        <v/>
      </c>
      <c r="C538" s="47"/>
      <c r="D538" s="45"/>
      <c r="E538" s="1" t="str">
        <f t="shared" si="74"/>
        <v/>
      </c>
      <c r="F538" s="1" t="str">
        <f t="shared" si="75"/>
        <v/>
      </c>
      <c r="G538" s="1" t="str">
        <f t="shared" si="73"/>
        <v/>
      </c>
      <c r="H538" s="45" t="str">
        <f t="shared" si="70"/>
        <v/>
      </c>
      <c r="I538" s="1" t="str">
        <f t="shared" si="76"/>
        <v/>
      </c>
      <c r="J538"/>
      <c r="U538" s="24" t="str">
        <f t="shared" si="77"/>
        <v/>
      </c>
      <c r="V538" s="24" t="str">
        <f t="shared" si="78"/>
        <v/>
      </c>
    </row>
    <row r="539" spans="1:22" x14ac:dyDescent="0.25">
      <c r="A539" s="1" t="str">
        <f t="shared" si="71"/>
        <v/>
      </c>
      <c r="B539" s="1" t="str">
        <f t="shared" si="72"/>
        <v/>
      </c>
      <c r="C539" s="47"/>
      <c r="D539" s="45"/>
      <c r="E539" s="1" t="str">
        <f t="shared" si="74"/>
        <v/>
      </c>
      <c r="F539" s="1" t="str">
        <f t="shared" si="75"/>
        <v/>
      </c>
      <c r="G539" s="1" t="str">
        <f t="shared" si="73"/>
        <v/>
      </c>
      <c r="H539" s="45" t="str">
        <f t="shared" si="70"/>
        <v/>
      </c>
      <c r="I539" s="1" t="str">
        <f t="shared" si="76"/>
        <v/>
      </c>
      <c r="J539"/>
      <c r="U539" s="24" t="str">
        <f t="shared" si="77"/>
        <v/>
      </c>
      <c r="V539" s="24" t="str">
        <f t="shared" si="78"/>
        <v/>
      </c>
    </row>
    <row r="540" spans="1:22" x14ac:dyDescent="0.25">
      <c r="A540" s="1" t="str">
        <f t="shared" si="71"/>
        <v/>
      </c>
      <c r="B540" s="1" t="str">
        <f t="shared" si="72"/>
        <v/>
      </c>
      <c r="C540" s="47"/>
      <c r="D540" s="45"/>
      <c r="E540" s="1" t="str">
        <f t="shared" si="74"/>
        <v/>
      </c>
      <c r="F540" s="1" t="str">
        <f t="shared" si="75"/>
        <v/>
      </c>
      <c r="G540" s="1" t="str">
        <f t="shared" si="73"/>
        <v/>
      </c>
      <c r="H540" s="45" t="str">
        <f t="shared" si="70"/>
        <v/>
      </c>
      <c r="I540" s="1" t="str">
        <f t="shared" si="76"/>
        <v/>
      </c>
      <c r="J540"/>
      <c r="U540" s="24" t="str">
        <f t="shared" si="77"/>
        <v/>
      </c>
      <c r="V540" s="24" t="str">
        <f t="shared" si="78"/>
        <v/>
      </c>
    </row>
    <row r="541" spans="1:22" x14ac:dyDescent="0.25">
      <c r="A541" s="1" t="str">
        <f t="shared" si="71"/>
        <v/>
      </c>
      <c r="B541" s="1" t="str">
        <f t="shared" si="72"/>
        <v/>
      </c>
      <c r="C541" s="47"/>
      <c r="D541" s="45"/>
      <c r="E541" s="1" t="str">
        <f t="shared" si="74"/>
        <v/>
      </c>
      <c r="F541" s="1" t="str">
        <f t="shared" si="75"/>
        <v/>
      </c>
      <c r="G541" s="1" t="str">
        <f t="shared" si="73"/>
        <v/>
      </c>
      <c r="H541" s="45" t="str">
        <f t="shared" ref="H541:H604" si="79">IF(U541&lt;&gt;"","PASSIVE","")</f>
        <v/>
      </c>
      <c r="I541" s="1" t="str">
        <f t="shared" si="76"/>
        <v/>
      </c>
      <c r="J541"/>
      <c r="U541" s="24" t="str">
        <f t="shared" si="77"/>
        <v/>
      </c>
      <c r="V541" s="24" t="str">
        <f t="shared" si="78"/>
        <v/>
      </c>
    </row>
    <row r="542" spans="1:22" x14ac:dyDescent="0.25">
      <c r="A542" s="1" t="str">
        <f t="shared" si="71"/>
        <v/>
      </c>
      <c r="B542" s="1" t="str">
        <f t="shared" si="72"/>
        <v/>
      </c>
      <c r="C542" s="47"/>
      <c r="D542" s="45"/>
      <c r="E542" s="1" t="str">
        <f t="shared" si="74"/>
        <v/>
      </c>
      <c r="F542" s="1" t="str">
        <f t="shared" si="75"/>
        <v/>
      </c>
      <c r="G542" s="1" t="str">
        <f t="shared" si="73"/>
        <v/>
      </c>
      <c r="H542" s="45" t="str">
        <f t="shared" si="79"/>
        <v/>
      </c>
      <c r="I542" s="1" t="str">
        <f t="shared" si="76"/>
        <v/>
      </c>
      <c r="J542"/>
      <c r="U542" s="24" t="str">
        <f t="shared" si="77"/>
        <v/>
      </c>
      <c r="V542" s="24" t="str">
        <f t="shared" si="78"/>
        <v/>
      </c>
    </row>
    <row r="543" spans="1:22" x14ac:dyDescent="0.25">
      <c r="A543" s="1" t="str">
        <f t="shared" si="71"/>
        <v/>
      </c>
      <c r="B543" s="1" t="str">
        <f t="shared" si="72"/>
        <v/>
      </c>
      <c r="C543" s="47"/>
      <c r="D543" s="45"/>
      <c r="E543" s="1" t="str">
        <f t="shared" si="74"/>
        <v/>
      </c>
      <c r="F543" s="1" t="str">
        <f t="shared" si="75"/>
        <v/>
      </c>
      <c r="G543" s="1" t="str">
        <f t="shared" si="73"/>
        <v/>
      </c>
      <c r="H543" s="45" t="str">
        <f t="shared" si="79"/>
        <v/>
      </c>
      <c r="I543" s="1" t="str">
        <f t="shared" si="76"/>
        <v/>
      </c>
      <c r="J543"/>
      <c r="U543" s="24" t="str">
        <f t="shared" si="77"/>
        <v/>
      </c>
      <c r="V543" s="24" t="str">
        <f t="shared" si="78"/>
        <v/>
      </c>
    </row>
    <row r="544" spans="1:22" x14ac:dyDescent="0.25">
      <c r="A544" s="1" t="str">
        <f t="shared" si="71"/>
        <v/>
      </c>
      <c r="B544" s="1" t="str">
        <f t="shared" si="72"/>
        <v/>
      </c>
      <c r="C544" s="47"/>
      <c r="D544" s="45"/>
      <c r="E544" s="1" t="str">
        <f t="shared" si="74"/>
        <v/>
      </c>
      <c r="F544" s="1" t="str">
        <f t="shared" si="75"/>
        <v/>
      </c>
      <c r="G544" s="1" t="str">
        <f t="shared" si="73"/>
        <v/>
      </c>
      <c r="H544" s="45" t="str">
        <f t="shared" si="79"/>
        <v/>
      </c>
      <c r="I544" s="1" t="str">
        <f t="shared" si="76"/>
        <v/>
      </c>
      <c r="J544"/>
      <c r="U544" s="24" t="str">
        <f t="shared" si="77"/>
        <v/>
      </c>
      <c r="V544" s="24" t="str">
        <f t="shared" si="78"/>
        <v/>
      </c>
    </row>
    <row r="545" spans="1:22" x14ac:dyDescent="0.25">
      <c r="A545" s="1" t="str">
        <f t="shared" si="71"/>
        <v/>
      </c>
      <c r="B545" s="1" t="str">
        <f t="shared" si="72"/>
        <v/>
      </c>
      <c r="C545" s="47"/>
      <c r="D545" s="45"/>
      <c r="E545" s="1" t="str">
        <f t="shared" si="74"/>
        <v/>
      </c>
      <c r="F545" s="1" t="str">
        <f t="shared" si="75"/>
        <v/>
      </c>
      <c r="G545" s="1" t="str">
        <f t="shared" si="73"/>
        <v/>
      </c>
      <c r="H545" s="45" t="str">
        <f t="shared" si="79"/>
        <v/>
      </c>
      <c r="I545" s="1" t="str">
        <f t="shared" si="76"/>
        <v/>
      </c>
      <c r="J545"/>
      <c r="U545" s="24" t="str">
        <f t="shared" si="77"/>
        <v/>
      </c>
      <c r="V545" s="24" t="str">
        <f t="shared" si="78"/>
        <v/>
      </c>
    </row>
    <row r="546" spans="1:22" x14ac:dyDescent="0.25">
      <c r="A546" s="1" t="str">
        <f t="shared" si="71"/>
        <v/>
      </c>
      <c r="B546" s="1" t="str">
        <f t="shared" si="72"/>
        <v/>
      </c>
      <c r="C546" s="47"/>
      <c r="D546" s="45"/>
      <c r="E546" s="1" t="str">
        <f t="shared" si="74"/>
        <v/>
      </c>
      <c r="F546" s="1" t="str">
        <f t="shared" si="75"/>
        <v/>
      </c>
      <c r="G546" s="1" t="str">
        <f t="shared" si="73"/>
        <v/>
      </c>
      <c r="H546" s="45" t="str">
        <f t="shared" si="79"/>
        <v/>
      </c>
      <c r="I546" s="1" t="str">
        <f t="shared" si="76"/>
        <v/>
      </c>
      <c r="J546"/>
      <c r="U546" s="24" t="str">
        <f t="shared" si="77"/>
        <v/>
      </c>
      <c r="V546" s="24" t="str">
        <f t="shared" si="78"/>
        <v/>
      </c>
    </row>
    <row r="547" spans="1:22" x14ac:dyDescent="0.25">
      <c r="A547" s="1" t="str">
        <f t="shared" ref="A547:A610" si="80">IF(U547&lt;&gt;"","Pin","")</f>
        <v/>
      </c>
      <c r="B547" s="1" t="str">
        <f t="shared" si="72"/>
        <v/>
      </c>
      <c r="C547" s="47"/>
      <c r="D547" s="45"/>
      <c r="E547" s="1" t="str">
        <f t="shared" si="74"/>
        <v/>
      </c>
      <c r="F547" s="1" t="str">
        <f t="shared" si="75"/>
        <v/>
      </c>
      <c r="G547" s="1" t="str">
        <f t="shared" si="73"/>
        <v/>
      </c>
      <c r="H547" s="45" t="str">
        <f t="shared" si="79"/>
        <v/>
      </c>
      <c r="I547" s="1" t="str">
        <f t="shared" si="76"/>
        <v/>
      </c>
      <c r="J547"/>
      <c r="U547" s="24" t="str">
        <f t="shared" si="77"/>
        <v/>
      </c>
      <c r="V547" s="24" t="str">
        <f t="shared" si="78"/>
        <v/>
      </c>
    </row>
    <row r="548" spans="1:22" x14ac:dyDescent="0.25">
      <c r="A548" s="1" t="str">
        <f t="shared" si="80"/>
        <v/>
      </c>
      <c r="B548" s="1" t="str">
        <f t="shared" si="72"/>
        <v/>
      </c>
      <c r="C548" s="47"/>
      <c r="D548" s="45"/>
      <c r="E548" s="1" t="str">
        <f t="shared" si="74"/>
        <v/>
      </c>
      <c r="F548" s="1" t="str">
        <f t="shared" si="75"/>
        <v/>
      </c>
      <c r="G548" s="1" t="str">
        <f t="shared" si="73"/>
        <v/>
      </c>
      <c r="H548" s="45" t="str">
        <f t="shared" si="79"/>
        <v/>
      </c>
      <c r="I548" s="1" t="str">
        <f t="shared" si="76"/>
        <v/>
      </c>
      <c r="J548"/>
      <c r="U548" s="24" t="str">
        <f t="shared" si="77"/>
        <v/>
      </c>
      <c r="V548" s="24" t="str">
        <f t="shared" si="78"/>
        <v/>
      </c>
    </row>
    <row r="549" spans="1:22" x14ac:dyDescent="0.25">
      <c r="A549" s="1" t="str">
        <f t="shared" si="80"/>
        <v/>
      </c>
      <c r="B549" s="1" t="str">
        <f t="shared" si="72"/>
        <v/>
      </c>
      <c r="C549" s="47"/>
      <c r="D549" s="45"/>
      <c r="E549" s="1" t="str">
        <f t="shared" si="74"/>
        <v/>
      </c>
      <c r="F549" s="1" t="str">
        <f t="shared" si="75"/>
        <v/>
      </c>
      <c r="G549" s="1" t="str">
        <f t="shared" si="73"/>
        <v/>
      </c>
      <c r="H549" s="45" t="str">
        <f t="shared" si="79"/>
        <v/>
      </c>
      <c r="I549" s="1" t="str">
        <f t="shared" si="76"/>
        <v/>
      </c>
      <c r="J549"/>
      <c r="U549" s="24" t="str">
        <f t="shared" si="77"/>
        <v/>
      </c>
      <c r="V549" s="24" t="str">
        <f t="shared" si="78"/>
        <v/>
      </c>
    </row>
    <row r="550" spans="1:22" x14ac:dyDescent="0.25">
      <c r="A550" s="1" t="str">
        <f t="shared" si="80"/>
        <v/>
      </c>
      <c r="B550" s="1" t="str">
        <f t="shared" si="72"/>
        <v/>
      </c>
      <c r="C550" s="47"/>
      <c r="D550" s="45"/>
      <c r="E550" s="1" t="str">
        <f t="shared" si="74"/>
        <v/>
      </c>
      <c r="F550" s="1" t="str">
        <f t="shared" si="75"/>
        <v/>
      </c>
      <c r="G550" s="1" t="str">
        <f t="shared" si="73"/>
        <v/>
      </c>
      <c r="H550" s="45" t="str">
        <f t="shared" si="79"/>
        <v/>
      </c>
      <c r="I550" s="1" t="str">
        <f t="shared" si="76"/>
        <v/>
      </c>
      <c r="J550"/>
      <c r="U550" s="24" t="str">
        <f t="shared" si="77"/>
        <v/>
      </c>
      <c r="V550" s="24" t="str">
        <f t="shared" si="78"/>
        <v/>
      </c>
    </row>
    <row r="551" spans="1:22" x14ac:dyDescent="0.25">
      <c r="A551" s="1" t="str">
        <f t="shared" si="80"/>
        <v/>
      </c>
      <c r="B551" s="1" t="str">
        <f t="shared" si="72"/>
        <v/>
      </c>
      <c r="C551" s="47"/>
      <c r="D551" s="45"/>
      <c r="E551" s="1" t="str">
        <f t="shared" si="74"/>
        <v/>
      </c>
      <c r="F551" s="1" t="str">
        <f t="shared" si="75"/>
        <v/>
      </c>
      <c r="G551" s="1" t="str">
        <f t="shared" si="73"/>
        <v/>
      </c>
      <c r="H551" s="45" t="str">
        <f t="shared" si="79"/>
        <v/>
      </c>
      <c r="I551" s="1" t="str">
        <f t="shared" si="76"/>
        <v/>
      </c>
      <c r="J551"/>
      <c r="U551" s="24" t="str">
        <f t="shared" si="77"/>
        <v/>
      </c>
      <c r="V551" s="24" t="str">
        <f t="shared" si="78"/>
        <v/>
      </c>
    </row>
    <row r="552" spans="1:22" x14ac:dyDescent="0.25">
      <c r="A552" s="1" t="str">
        <f t="shared" si="80"/>
        <v/>
      </c>
      <c r="B552" s="1" t="str">
        <f t="shared" si="72"/>
        <v/>
      </c>
      <c r="C552" s="47"/>
      <c r="D552" s="45"/>
      <c r="E552" s="1" t="str">
        <f t="shared" si="74"/>
        <v/>
      </c>
      <c r="F552" s="1" t="str">
        <f t="shared" si="75"/>
        <v/>
      </c>
      <c r="G552" s="1" t="str">
        <f t="shared" si="73"/>
        <v/>
      </c>
      <c r="H552" s="45" t="str">
        <f t="shared" si="79"/>
        <v/>
      </c>
      <c r="I552" s="1" t="str">
        <f t="shared" si="76"/>
        <v/>
      </c>
      <c r="J552"/>
      <c r="U552" s="24" t="str">
        <f t="shared" si="77"/>
        <v/>
      </c>
      <c r="V552" s="24" t="str">
        <f t="shared" si="78"/>
        <v/>
      </c>
    </row>
    <row r="553" spans="1:22" x14ac:dyDescent="0.25">
      <c r="A553" s="1" t="str">
        <f t="shared" si="80"/>
        <v/>
      </c>
      <c r="B553" s="1" t="str">
        <f t="shared" si="72"/>
        <v/>
      </c>
      <c r="C553" s="47"/>
      <c r="D553" s="45"/>
      <c r="E553" s="1" t="str">
        <f t="shared" si="74"/>
        <v/>
      </c>
      <c r="F553" s="1" t="str">
        <f t="shared" si="75"/>
        <v/>
      </c>
      <c r="G553" s="1" t="str">
        <f t="shared" si="73"/>
        <v/>
      </c>
      <c r="H553" s="45" t="str">
        <f t="shared" si="79"/>
        <v/>
      </c>
      <c r="I553" s="1" t="str">
        <f t="shared" si="76"/>
        <v/>
      </c>
      <c r="J553"/>
      <c r="U553" s="24" t="str">
        <f t="shared" si="77"/>
        <v/>
      </c>
      <c r="V553" s="24" t="str">
        <f t="shared" si="78"/>
        <v/>
      </c>
    </row>
    <row r="554" spans="1:22" x14ac:dyDescent="0.25">
      <c r="A554" s="1" t="str">
        <f t="shared" si="80"/>
        <v/>
      </c>
      <c r="B554" s="1" t="str">
        <f t="shared" si="72"/>
        <v/>
      </c>
      <c r="C554" s="47"/>
      <c r="D554" s="45"/>
      <c r="E554" s="1" t="str">
        <f t="shared" si="74"/>
        <v/>
      </c>
      <c r="F554" s="1" t="str">
        <f t="shared" si="75"/>
        <v/>
      </c>
      <c r="G554" s="1" t="str">
        <f t="shared" si="73"/>
        <v/>
      </c>
      <c r="H554" s="45" t="str">
        <f t="shared" si="79"/>
        <v/>
      </c>
      <c r="I554" s="1" t="str">
        <f t="shared" si="76"/>
        <v/>
      </c>
      <c r="J554"/>
      <c r="U554" s="24" t="str">
        <f t="shared" si="77"/>
        <v/>
      </c>
      <c r="V554" s="24" t="str">
        <f t="shared" si="78"/>
        <v/>
      </c>
    </row>
    <row r="555" spans="1:22" x14ac:dyDescent="0.25">
      <c r="A555" s="1" t="str">
        <f t="shared" si="80"/>
        <v/>
      </c>
      <c r="B555" s="1" t="str">
        <f t="shared" si="72"/>
        <v/>
      </c>
      <c r="C555" s="47"/>
      <c r="D555" s="45"/>
      <c r="E555" s="1" t="str">
        <f t="shared" si="74"/>
        <v/>
      </c>
      <c r="F555" s="1" t="str">
        <f t="shared" si="75"/>
        <v/>
      </c>
      <c r="G555" s="1" t="str">
        <f t="shared" si="73"/>
        <v/>
      </c>
      <c r="H555" s="45" t="str">
        <f t="shared" si="79"/>
        <v/>
      </c>
      <c r="I555" s="1" t="str">
        <f t="shared" si="76"/>
        <v/>
      </c>
      <c r="J555"/>
      <c r="U555" s="24" t="str">
        <f t="shared" si="77"/>
        <v/>
      </c>
      <c r="V555" s="24" t="str">
        <f t="shared" si="78"/>
        <v/>
      </c>
    </row>
    <row r="556" spans="1:22" x14ac:dyDescent="0.25">
      <c r="A556" s="1" t="str">
        <f t="shared" si="80"/>
        <v/>
      </c>
      <c r="B556" s="1" t="str">
        <f t="shared" si="72"/>
        <v/>
      </c>
      <c r="C556" s="47"/>
      <c r="D556" s="45"/>
      <c r="E556" s="1" t="str">
        <f t="shared" si="74"/>
        <v/>
      </c>
      <c r="F556" s="1" t="str">
        <f t="shared" si="75"/>
        <v/>
      </c>
      <c r="G556" s="1" t="str">
        <f t="shared" si="73"/>
        <v/>
      </c>
      <c r="H556" s="45" t="str">
        <f t="shared" si="79"/>
        <v/>
      </c>
      <c r="I556" s="1" t="str">
        <f t="shared" si="76"/>
        <v/>
      </c>
      <c r="J556"/>
      <c r="U556" s="24" t="str">
        <f t="shared" si="77"/>
        <v/>
      </c>
      <c r="V556" s="24" t="str">
        <f t="shared" si="78"/>
        <v/>
      </c>
    </row>
    <row r="557" spans="1:22" x14ac:dyDescent="0.25">
      <c r="A557" s="1" t="str">
        <f t="shared" si="80"/>
        <v/>
      </c>
      <c r="B557" s="1" t="str">
        <f t="shared" si="72"/>
        <v/>
      </c>
      <c r="C557" s="47"/>
      <c r="D557" s="45"/>
      <c r="E557" s="1" t="str">
        <f t="shared" si="74"/>
        <v/>
      </c>
      <c r="F557" s="1" t="str">
        <f t="shared" si="75"/>
        <v/>
      </c>
      <c r="G557" s="1" t="str">
        <f t="shared" si="73"/>
        <v/>
      </c>
      <c r="H557" s="45" t="str">
        <f t="shared" si="79"/>
        <v/>
      </c>
      <c r="I557" s="1" t="str">
        <f t="shared" si="76"/>
        <v/>
      </c>
      <c r="J557"/>
      <c r="U557" s="24" t="str">
        <f t="shared" si="77"/>
        <v/>
      </c>
      <c r="V557" s="24" t="str">
        <f t="shared" si="78"/>
        <v/>
      </c>
    </row>
    <row r="558" spans="1:22" x14ac:dyDescent="0.25">
      <c r="A558" s="1" t="str">
        <f t="shared" si="80"/>
        <v/>
      </c>
      <c r="B558" s="1" t="str">
        <f t="shared" si="72"/>
        <v/>
      </c>
      <c r="C558" s="47"/>
      <c r="D558" s="45"/>
      <c r="E558" s="1" t="str">
        <f t="shared" si="74"/>
        <v/>
      </c>
      <c r="F558" s="1" t="str">
        <f t="shared" si="75"/>
        <v/>
      </c>
      <c r="G558" s="1" t="str">
        <f t="shared" si="73"/>
        <v/>
      </c>
      <c r="H558" s="45" t="str">
        <f t="shared" si="79"/>
        <v/>
      </c>
      <c r="I558" s="1" t="str">
        <f t="shared" si="76"/>
        <v/>
      </c>
      <c r="J558"/>
      <c r="U558" s="24" t="str">
        <f t="shared" si="77"/>
        <v/>
      </c>
      <c r="V558" s="24" t="str">
        <f t="shared" si="78"/>
        <v/>
      </c>
    </row>
    <row r="559" spans="1:22" x14ac:dyDescent="0.25">
      <c r="A559" s="1" t="str">
        <f t="shared" si="80"/>
        <v/>
      </c>
      <c r="B559" s="1" t="str">
        <f t="shared" si="72"/>
        <v/>
      </c>
      <c r="C559" s="47"/>
      <c r="D559" s="45"/>
      <c r="E559" s="1" t="str">
        <f t="shared" si="74"/>
        <v/>
      </c>
      <c r="F559" s="1" t="str">
        <f t="shared" si="75"/>
        <v/>
      </c>
      <c r="G559" s="1" t="str">
        <f t="shared" si="73"/>
        <v/>
      </c>
      <c r="H559" s="45" t="str">
        <f t="shared" si="79"/>
        <v/>
      </c>
      <c r="I559" s="1" t="str">
        <f t="shared" si="76"/>
        <v/>
      </c>
      <c r="J559"/>
      <c r="U559" s="24" t="str">
        <f t="shared" si="77"/>
        <v/>
      </c>
      <c r="V559" s="24" t="str">
        <f t="shared" si="78"/>
        <v/>
      </c>
    </row>
    <row r="560" spans="1:22" x14ac:dyDescent="0.25">
      <c r="A560" s="1" t="str">
        <f t="shared" si="80"/>
        <v/>
      </c>
      <c r="B560" s="1" t="str">
        <f t="shared" si="72"/>
        <v/>
      </c>
      <c r="C560" s="47"/>
      <c r="D560" s="45"/>
      <c r="E560" s="1" t="str">
        <f t="shared" si="74"/>
        <v/>
      </c>
      <c r="F560" s="1" t="str">
        <f t="shared" si="75"/>
        <v/>
      </c>
      <c r="G560" s="1" t="str">
        <f t="shared" si="73"/>
        <v/>
      </c>
      <c r="H560" s="45" t="str">
        <f t="shared" si="79"/>
        <v/>
      </c>
      <c r="I560" s="1" t="str">
        <f t="shared" si="76"/>
        <v/>
      </c>
      <c r="J560"/>
      <c r="U560" s="24" t="str">
        <f t="shared" si="77"/>
        <v/>
      </c>
      <c r="V560" s="24" t="str">
        <f t="shared" si="78"/>
        <v/>
      </c>
    </row>
    <row r="561" spans="1:22" x14ac:dyDescent="0.25">
      <c r="A561" s="1" t="str">
        <f t="shared" si="80"/>
        <v/>
      </c>
      <c r="B561" s="1" t="str">
        <f t="shared" si="72"/>
        <v/>
      </c>
      <c r="C561" s="47"/>
      <c r="D561" s="45"/>
      <c r="E561" s="1" t="str">
        <f t="shared" si="74"/>
        <v/>
      </c>
      <c r="F561" s="1" t="str">
        <f t="shared" si="75"/>
        <v/>
      </c>
      <c r="G561" s="1" t="str">
        <f t="shared" si="73"/>
        <v/>
      </c>
      <c r="H561" s="45" t="str">
        <f t="shared" si="79"/>
        <v/>
      </c>
      <c r="I561" s="1" t="str">
        <f t="shared" si="76"/>
        <v/>
      </c>
      <c r="J561"/>
      <c r="U561" s="24" t="str">
        <f t="shared" si="77"/>
        <v/>
      </c>
      <c r="V561" s="24" t="str">
        <f t="shared" si="78"/>
        <v/>
      </c>
    </row>
    <row r="562" spans="1:22" x14ac:dyDescent="0.25">
      <c r="A562" s="1" t="str">
        <f t="shared" si="80"/>
        <v/>
      </c>
      <c r="B562" s="1" t="str">
        <f t="shared" si="72"/>
        <v/>
      </c>
      <c r="C562" s="47"/>
      <c r="D562" s="45"/>
      <c r="E562" s="1" t="str">
        <f t="shared" si="74"/>
        <v/>
      </c>
      <c r="F562" s="1" t="str">
        <f t="shared" si="75"/>
        <v/>
      </c>
      <c r="G562" s="1" t="str">
        <f t="shared" si="73"/>
        <v/>
      </c>
      <c r="H562" s="45" t="str">
        <f t="shared" si="79"/>
        <v/>
      </c>
      <c r="I562" s="1" t="str">
        <f t="shared" si="76"/>
        <v/>
      </c>
      <c r="J562"/>
      <c r="U562" s="24" t="str">
        <f t="shared" si="77"/>
        <v/>
      </c>
      <c r="V562" s="24" t="str">
        <f t="shared" si="78"/>
        <v/>
      </c>
    </row>
    <row r="563" spans="1:22" x14ac:dyDescent="0.25">
      <c r="A563" s="1" t="str">
        <f t="shared" si="80"/>
        <v/>
      </c>
      <c r="B563" s="1" t="str">
        <f t="shared" si="72"/>
        <v/>
      </c>
      <c r="C563" s="47"/>
      <c r="D563" s="45"/>
      <c r="E563" s="1" t="str">
        <f t="shared" si="74"/>
        <v/>
      </c>
      <c r="F563" s="1" t="str">
        <f t="shared" si="75"/>
        <v/>
      </c>
      <c r="G563" s="1" t="str">
        <f t="shared" si="73"/>
        <v/>
      </c>
      <c r="H563" s="45" t="str">
        <f t="shared" si="79"/>
        <v/>
      </c>
      <c r="I563" s="1" t="str">
        <f t="shared" si="76"/>
        <v/>
      </c>
      <c r="J563"/>
      <c r="U563" s="24" t="str">
        <f t="shared" si="77"/>
        <v/>
      </c>
      <c r="V563" s="24" t="str">
        <f t="shared" si="78"/>
        <v/>
      </c>
    </row>
    <row r="564" spans="1:22" x14ac:dyDescent="0.25">
      <c r="A564" s="1" t="str">
        <f t="shared" si="80"/>
        <v/>
      </c>
      <c r="B564" s="1" t="str">
        <f t="shared" ref="B564:B627" si="81">IF(U564="","",IF(PACKAGETYPE=ISBGA,CONCATENATE(IF(INT((U564-1)/BGACOLUMNS)+1 &gt;20,"A",""),MID(BGALETTERS,INT((U564-1)/BGACOLUMNS)+1,1),MOD(U564-1,BGACOLUMNS)+1),U564))</f>
        <v/>
      </c>
      <c r="C564" s="47"/>
      <c r="D564" s="45"/>
      <c r="E564" s="1" t="str">
        <f t="shared" si="74"/>
        <v/>
      </c>
      <c r="F564" s="1" t="str">
        <f t="shared" si="75"/>
        <v/>
      </c>
      <c r="G564" s="1" t="str">
        <f t="shared" si="73"/>
        <v/>
      </c>
      <c r="H564" s="45" t="str">
        <f t="shared" si="79"/>
        <v/>
      </c>
      <c r="I564" s="1" t="str">
        <f t="shared" si="76"/>
        <v/>
      </c>
      <c r="J564"/>
      <c r="U564" s="24" t="str">
        <f t="shared" si="77"/>
        <v/>
      </c>
      <c r="V564" s="24" t="str">
        <f t="shared" si="78"/>
        <v/>
      </c>
    </row>
    <row r="565" spans="1:22" x14ac:dyDescent="0.25">
      <c r="A565" s="1" t="str">
        <f t="shared" si="80"/>
        <v/>
      </c>
      <c r="B565" s="1" t="str">
        <f t="shared" si="81"/>
        <v/>
      </c>
      <c r="C565" s="47"/>
      <c r="D565" s="45"/>
      <c r="E565" s="1" t="str">
        <f t="shared" si="74"/>
        <v/>
      </c>
      <c r="F565" s="1" t="str">
        <f t="shared" si="75"/>
        <v/>
      </c>
      <c r="G565" s="1" t="str">
        <f t="shared" si="73"/>
        <v/>
      </c>
      <c r="H565" s="45" t="str">
        <f t="shared" si="79"/>
        <v/>
      </c>
      <c r="I565" s="1" t="str">
        <f t="shared" si="76"/>
        <v/>
      </c>
      <c r="J565"/>
      <c r="U565" s="24" t="str">
        <f t="shared" si="77"/>
        <v/>
      </c>
      <c r="V565" s="24" t="str">
        <f t="shared" si="78"/>
        <v/>
      </c>
    </row>
    <row r="566" spans="1:22" x14ac:dyDescent="0.25">
      <c r="A566" s="1" t="str">
        <f t="shared" si="80"/>
        <v/>
      </c>
      <c r="B566" s="1" t="str">
        <f t="shared" si="81"/>
        <v/>
      </c>
      <c r="C566" s="47"/>
      <c r="D566" s="45"/>
      <c r="E566" s="1" t="str">
        <f t="shared" si="74"/>
        <v/>
      </c>
      <c r="F566" s="1" t="str">
        <f t="shared" si="75"/>
        <v/>
      </c>
      <c r="G566" s="1" t="str">
        <f t="shared" si="73"/>
        <v/>
      </c>
      <c r="H566" s="45" t="str">
        <f t="shared" si="79"/>
        <v/>
      </c>
      <c r="I566" s="1" t="str">
        <f t="shared" si="76"/>
        <v/>
      </c>
      <c r="J566"/>
      <c r="U566" s="24" t="str">
        <f t="shared" si="77"/>
        <v/>
      </c>
      <c r="V566" s="24" t="str">
        <f t="shared" si="78"/>
        <v/>
      </c>
    </row>
    <row r="567" spans="1:22" x14ac:dyDescent="0.25">
      <c r="A567" s="1" t="str">
        <f t="shared" si="80"/>
        <v/>
      </c>
      <c r="B567" s="1" t="str">
        <f t="shared" si="81"/>
        <v/>
      </c>
      <c r="C567" s="47"/>
      <c r="D567" s="45"/>
      <c r="E567" s="1" t="str">
        <f t="shared" si="74"/>
        <v/>
      </c>
      <c r="F567" s="1" t="str">
        <f t="shared" si="75"/>
        <v/>
      </c>
      <c r="G567" s="1" t="str">
        <f t="shared" si="73"/>
        <v/>
      </c>
      <c r="H567" s="45" t="str">
        <f t="shared" si="79"/>
        <v/>
      </c>
      <c r="I567" s="1" t="str">
        <f t="shared" si="76"/>
        <v/>
      </c>
      <c r="J567"/>
      <c r="U567" s="24" t="str">
        <f t="shared" si="77"/>
        <v/>
      </c>
      <c r="V567" s="24" t="str">
        <f t="shared" si="78"/>
        <v/>
      </c>
    </row>
    <row r="568" spans="1:22" x14ac:dyDescent="0.25">
      <c r="A568" s="1" t="str">
        <f t="shared" si="80"/>
        <v/>
      </c>
      <c r="B568" s="1" t="str">
        <f t="shared" si="81"/>
        <v/>
      </c>
      <c r="C568" s="47"/>
      <c r="D568" s="45"/>
      <c r="E568" s="1" t="str">
        <f t="shared" si="74"/>
        <v/>
      </c>
      <c r="F568" s="1" t="str">
        <f t="shared" si="75"/>
        <v/>
      </c>
      <c r="G568" s="1" t="str">
        <f t="shared" si="73"/>
        <v/>
      </c>
      <c r="H568" s="45" t="str">
        <f t="shared" si="79"/>
        <v/>
      </c>
      <c r="I568" s="1" t="str">
        <f t="shared" si="76"/>
        <v/>
      </c>
      <c r="J568"/>
      <c r="U568" s="24" t="str">
        <f t="shared" si="77"/>
        <v/>
      </c>
      <c r="V568" s="24" t="str">
        <f t="shared" si="78"/>
        <v/>
      </c>
    </row>
    <row r="569" spans="1:22" x14ac:dyDescent="0.25">
      <c r="A569" s="1" t="str">
        <f t="shared" si="80"/>
        <v/>
      </c>
      <c r="B569" s="1" t="str">
        <f t="shared" si="81"/>
        <v/>
      </c>
      <c r="C569" s="47"/>
      <c r="D569" s="45"/>
      <c r="E569" s="1" t="str">
        <f t="shared" si="74"/>
        <v/>
      </c>
      <c r="F569" s="1" t="str">
        <f t="shared" si="75"/>
        <v/>
      </c>
      <c r="G569" s="1" t="str">
        <f t="shared" si="73"/>
        <v/>
      </c>
      <c r="H569" s="45" t="str">
        <f t="shared" si="79"/>
        <v/>
      </c>
      <c r="I569" s="1" t="str">
        <f t="shared" si="76"/>
        <v/>
      </c>
      <c r="J569"/>
      <c r="U569" s="24" t="str">
        <f t="shared" si="77"/>
        <v/>
      </c>
      <c r="V569" s="24" t="str">
        <f t="shared" si="78"/>
        <v/>
      </c>
    </row>
    <row r="570" spans="1:22" x14ac:dyDescent="0.25">
      <c r="A570" s="1" t="str">
        <f t="shared" si="80"/>
        <v/>
      </c>
      <c r="B570" s="1" t="str">
        <f t="shared" si="81"/>
        <v/>
      </c>
      <c r="C570" s="47"/>
      <c r="D570" s="45"/>
      <c r="E570" s="1" t="str">
        <f t="shared" si="74"/>
        <v/>
      </c>
      <c r="F570" s="1" t="str">
        <f t="shared" si="75"/>
        <v/>
      </c>
      <c r="G570" s="1" t="str">
        <f t="shared" si="73"/>
        <v/>
      </c>
      <c r="H570" s="45" t="str">
        <f t="shared" si="79"/>
        <v/>
      </c>
      <c r="I570" s="1" t="str">
        <f t="shared" si="76"/>
        <v/>
      </c>
      <c r="J570"/>
      <c r="U570" s="24" t="str">
        <f t="shared" si="77"/>
        <v/>
      </c>
      <c r="V570" s="24" t="str">
        <f t="shared" si="78"/>
        <v/>
      </c>
    </row>
    <row r="571" spans="1:22" x14ac:dyDescent="0.25">
      <c r="A571" s="1" t="str">
        <f t="shared" si="80"/>
        <v/>
      </c>
      <c r="B571" s="1" t="str">
        <f t="shared" si="81"/>
        <v/>
      </c>
      <c r="C571" s="47"/>
      <c r="D571" s="45"/>
      <c r="E571" s="1" t="str">
        <f t="shared" si="74"/>
        <v/>
      </c>
      <c r="F571" s="1" t="str">
        <f t="shared" si="75"/>
        <v/>
      </c>
      <c r="G571" s="1" t="str">
        <f t="shared" si="73"/>
        <v/>
      </c>
      <c r="H571" s="45" t="str">
        <f t="shared" si="79"/>
        <v/>
      </c>
      <c r="I571" s="1" t="str">
        <f t="shared" si="76"/>
        <v/>
      </c>
      <c r="J571"/>
      <c r="U571" s="24" t="str">
        <f t="shared" si="77"/>
        <v/>
      </c>
      <c r="V571" s="24" t="str">
        <f t="shared" si="78"/>
        <v/>
      </c>
    </row>
    <row r="572" spans="1:22" x14ac:dyDescent="0.25">
      <c r="A572" s="1" t="str">
        <f t="shared" si="80"/>
        <v/>
      </c>
      <c r="B572" s="1" t="str">
        <f t="shared" si="81"/>
        <v/>
      </c>
      <c r="C572" s="47"/>
      <c r="D572" s="45"/>
      <c r="E572" s="1" t="str">
        <f t="shared" si="74"/>
        <v/>
      </c>
      <c r="F572" s="1" t="str">
        <f t="shared" si="75"/>
        <v/>
      </c>
      <c r="G572" s="1" t="str">
        <f t="shared" si="73"/>
        <v/>
      </c>
      <c r="H572" s="45" t="str">
        <f t="shared" si="79"/>
        <v/>
      </c>
      <c r="I572" s="1" t="str">
        <f t="shared" si="76"/>
        <v/>
      </c>
      <c r="J572"/>
      <c r="U572" s="24" t="str">
        <f t="shared" si="77"/>
        <v/>
      </c>
      <c r="V572" s="24" t="str">
        <f t="shared" si="78"/>
        <v/>
      </c>
    </row>
    <row r="573" spans="1:22" x14ac:dyDescent="0.25">
      <c r="A573" s="1" t="str">
        <f t="shared" si="80"/>
        <v/>
      </c>
      <c r="B573" s="1" t="str">
        <f t="shared" si="81"/>
        <v/>
      </c>
      <c r="C573" s="47"/>
      <c r="D573" s="45"/>
      <c r="E573" s="1" t="str">
        <f t="shared" si="74"/>
        <v/>
      </c>
      <c r="F573" s="1" t="str">
        <f t="shared" si="75"/>
        <v/>
      </c>
      <c r="G573" s="1" t="str">
        <f t="shared" si="73"/>
        <v/>
      </c>
      <c r="H573" s="45" t="str">
        <f t="shared" si="79"/>
        <v/>
      </c>
      <c r="I573" s="1" t="str">
        <f t="shared" si="76"/>
        <v/>
      </c>
      <c r="J573"/>
      <c r="U573" s="24" t="str">
        <f t="shared" si="77"/>
        <v/>
      </c>
      <c r="V573" s="24" t="str">
        <f t="shared" si="78"/>
        <v/>
      </c>
    </row>
    <row r="574" spans="1:22" x14ac:dyDescent="0.25">
      <c r="A574" s="1" t="str">
        <f t="shared" si="80"/>
        <v/>
      </c>
      <c r="B574" s="1" t="str">
        <f t="shared" si="81"/>
        <v/>
      </c>
      <c r="C574" s="47"/>
      <c r="D574" s="45"/>
      <c r="E574" s="1" t="str">
        <f t="shared" si="74"/>
        <v/>
      </c>
      <c r="F574" s="1" t="str">
        <f t="shared" si="75"/>
        <v/>
      </c>
      <c r="G574" s="1" t="str">
        <f t="shared" si="73"/>
        <v/>
      </c>
      <c r="H574" s="45" t="str">
        <f t="shared" si="79"/>
        <v/>
      </c>
      <c r="I574" s="1" t="str">
        <f t="shared" si="76"/>
        <v/>
      </c>
      <c r="J574"/>
      <c r="U574" s="24" t="str">
        <f t="shared" si="77"/>
        <v/>
      </c>
      <c r="V574" s="24" t="str">
        <f t="shared" si="78"/>
        <v/>
      </c>
    </row>
    <row r="575" spans="1:22" x14ac:dyDescent="0.25">
      <c r="A575" s="1" t="str">
        <f t="shared" si="80"/>
        <v/>
      </c>
      <c r="B575" s="1" t="str">
        <f t="shared" si="81"/>
        <v/>
      </c>
      <c r="C575" s="47"/>
      <c r="D575" s="45"/>
      <c r="E575" s="1" t="str">
        <f t="shared" si="74"/>
        <v/>
      </c>
      <c r="F575" s="1" t="str">
        <f t="shared" si="75"/>
        <v/>
      </c>
      <c r="G575" s="1" t="str">
        <f t="shared" si="73"/>
        <v/>
      </c>
      <c r="H575" s="45" t="str">
        <f t="shared" si="79"/>
        <v/>
      </c>
      <c r="I575" s="1" t="str">
        <f t="shared" si="76"/>
        <v/>
      </c>
      <c r="J575"/>
      <c r="U575" s="24" t="str">
        <f t="shared" si="77"/>
        <v/>
      </c>
      <c r="V575" s="24" t="str">
        <f t="shared" si="78"/>
        <v/>
      </c>
    </row>
    <row r="576" spans="1:22" x14ac:dyDescent="0.25">
      <c r="A576" s="1" t="str">
        <f t="shared" si="80"/>
        <v/>
      </c>
      <c r="B576" s="1" t="str">
        <f t="shared" si="81"/>
        <v/>
      </c>
      <c r="C576" s="47"/>
      <c r="D576" s="45"/>
      <c r="E576" s="1" t="str">
        <f t="shared" si="74"/>
        <v/>
      </c>
      <c r="F576" s="1" t="str">
        <f t="shared" si="75"/>
        <v/>
      </c>
      <c r="G576" s="1" t="str">
        <f t="shared" si="73"/>
        <v/>
      </c>
      <c r="H576" s="45" t="str">
        <f t="shared" si="79"/>
        <v/>
      </c>
      <c r="I576" s="1" t="str">
        <f t="shared" si="76"/>
        <v/>
      </c>
      <c r="J576"/>
      <c r="U576" s="24" t="str">
        <f t="shared" si="77"/>
        <v/>
      </c>
      <c r="V576" s="24" t="str">
        <f t="shared" si="78"/>
        <v/>
      </c>
    </row>
    <row r="577" spans="1:22" x14ac:dyDescent="0.25">
      <c r="A577" s="1" t="str">
        <f t="shared" si="80"/>
        <v/>
      </c>
      <c r="B577" s="1" t="str">
        <f t="shared" si="81"/>
        <v/>
      </c>
      <c r="C577" s="47"/>
      <c r="D577" s="45"/>
      <c r="E577" s="1" t="str">
        <f t="shared" si="74"/>
        <v/>
      </c>
      <c r="F577" s="1" t="str">
        <f t="shared" si="75"/>
        <v/>
      </c>
      <c r="G577" s="1" t="str">
        <f t="shared" si="73"/>
        <v/>
      </c>
      <c r="H577" s="45" t="str">
        <f t="shared" si="79"/>
        <v/>
      </c>
      <c r="I577" s="1" t="str">
        <f t="shared" si="76"/>
        <v/>
      </c>
      <c r="J577"/>
      <c r="U577" s="24" t="str">
        <f t="shared" si="77"/>
        <v/>
      </c>
      <c r="V577" s="24" t="str">
        <f t="shared" si="78"/>
        <v/>
      </c>
    </row>
    <row r="578" spans="1:22" x14ac:dyDescent="0.25">
      <c r="A578" s="1" t="str">
        <f t="shared" si="80"/>
        <v/>
      </c>
      <c r="B578" s="1" t="str">
        <f t="shared" si="81"/>
        <v/>
      </c>
      <c r="C578" s="47"/>
      <c r="D578" s="45"/>
      <c r="E578" s="1" t="str">
        <f t="shared" si="74"/>
        <v/>
      </c>
      <c r="F578" s="1" t="str">
        <f t="shared" si="75"/>
        <v/>
      </c>
      <c r="G578" s="1" t="str">
        <f t="shared" ref="G578:G641" si="82">IF(V578="","",IF(V578="LEFTSIDE",PINLEFT,IF(V578="BOTTOMSIDE",PINDOWN,IF(V578="RIGHTSIDE",PINRIGHT,PINUP))))</f>
        <v/>
      </c>
      <c r="H578" s="45" t="str">
        <f t="shared" si="79"/>
        <v/>
      </c>
      <c r="I578" s="1" t="str">
        <f t="shared" si="76"/>
        <v/>
      </c>
      <c r="J578"/>
      <c r="U578" s="24" t="str">
        <f t="shared" si="77"/>
        <v/>
      </c>
      <c r="V578" s="24" t="str">
        <f t="shared" si="78"/>
        <v/>
      </c>
    </row>
    <row r="579" spans="1:22" x14ac:dyDescent="0.25">
      <c r="A579" s="1" t="str">
        <f t="shared" si="80"/>
        <v/>
      </c>
      <c r="B579" s="1" t="str">
        <f t="shared" si="81"/>
        <v/>
      </c>
      <c r="C579" s="47"/>
      <c r="D579" s="45"/>
      <c r="E579" s="1" t="str">
        <f t="shared" ref="E579:E642" si="83">IF($U579="","",IF(PINORIENTATIONS=ONESIDED,PINLENGTH,IF($G579=PINLEFT,-BOXWIDTH/2,IF($G579=PINRIGHT,BOXWIDTH/2,IF($G579=PINDOWN,IF($G578=PINDOWN,MID($E578,1,LEN($E578)-3)+VERTSPACING,(INT(PINSPERSIDE/2)*-VERTSPACING)),IF($G578=PINUP,MID($E578,1,LEN($E578)-3)-VERTSPACING,(INT(PINSPERSIDE/2)*VERTSPACING)-IF(MOD(PINSPERSIDE,2),0,VERTSPACING))))))&amp;IF(UNITS=IMPERIALUNITS,"mil",IF(UNITS=METRICUNITS,"mm","")))</f>
        <v/>
      </c>
      <c r="F579" s="1" t="str">
        <f t="shared" ref="F579:F642" si="84">IF($U579="","",IF(PINORIENTATIONS=ONESIDED,(INT(PINSPERSIDE/2)*VERTSPACING)-MOD($U579-1,PINSPERSIDE)*VERTSPACING,IF($G579=PINLEFT,IF($G578=PINLEFT,MID($F578,1,LEN($F578)-3)-VERTSPACING,(INT(PINSPERSIDE/2)*VERTSPACING)),IF($G579=PINRIGHT,IF($G578=PINRIGHT,MID($F578,1,LEN($F578)-3)+VERTSPACING,(INT(PINSPERSIDE/2)*-VERTSPACING)+IF(MOD(PINSPERSIDE,2),0,VERTSPACING)),IF($G579=PINDOWN,IF(MOD(PINSPERSIDE,2),-BOXWIDTH/2,-BOXWIDTH/2+VERTSPACING),BOXWIDTH/2))))&amp;IF(UNITS=IMPERIALUNITS,"mil",IF(UNITS=METRICUNITS,"mm","")))</f>
        <v/>
      </c>
      <c r="G579" s="1" t="str">
        <f t="shared" si="82"/>
        <v/>
      </c>
      <c r="H579" s="45" t="str">
        <f t="shared" si="79"/>
        <v/>
      </c>
      <c r="I579" s="1" t="str">
        <f t="shared" ref="I579:I642" si="85">IF($U579&lt;&gt;"",PINLENGTH&amp;IF(UNITS=IMPERIALUNITS,"mil",IF(UNITS=METRICUNITS,"mm","")),"")</f>
        <v/>
      </c>
      <c r="J579"/>
      <c r="U579" s="24" t="str">
        <f t="shared" ref="U579:U642" si="86">IF(U578&lt;$L$6,U578+1,"")</f>
        <v/>
      </c>
      <c r="V579" s="24" t="str">
        <f t="shared" ref="V579:V642" si="87">IF($U579="","",IF(PINORIENTATIONS=ONESIDED,"LEFTSIDE",IF(PINORIENTATIONS=TWOSIDED,IF($U579&lt;=PINSPERSIDE,"LEFTSIDE","RIGHTSIDE"),IF($U579&lt;=PINSPERSIDE,"LEFTSIDE",IF($U579&lt;=PINSPERSIDE*2,"BOTTOMSIDE",IF($U579&lt;=PINSPERSIDE*3,"RIGHTSIDE","TOPSIDE"))))))</f>
        <v/>
      </c>
    </row>
    <row r="580" spans="1:22" x14ac:dyDescent="0.25">
      <c r="A580" s="1" t="str">
        <f t="shared" si="80"/>
        <v/>
      </c>
      <c r="B580" s="1" t="str">
        <f t="shared" si="81"/>
        <v/>
      </c>
      <c r="C580" s="47"/>
      <c r="D580" s="45"/>
      <c r="E580" s="1" t="str">
        <f t="shared" si="83"/>
        <v/>
      </c>
      <c r="F580" s="1" t="str">
        <f t="shared" si="84"/>
        <v/>
      </c>
      <c r="G580" s="1" t="str">
        <f t="shared" si="82"/>
        <v/>
      </c>
      <c r="H580" s="45" t="str">
        <f t="shared" si="79"/>
        <v/>
      </c>
      <c r="I580" s="1" t="str">
        <f t="shared" si="85"/>
        <v/>
      </c>
      <c r="J580"/>
      <c r="U580" s="24" t="str">
        <f t="shared" si="86"/>
        <v/>
      </c>
      <c r="V580" s="24" t="str">
        <f t="shared" si="87"/>
        <v/>
      </c>
    </row>
    <row r="581" spans="1:22" x14ac:dyDescent="0.25">
      <c r="A581" s="1" t="str">
        <f t="shared" si="80"/>
        <v/>
      </c>
      <c r="B581" s="1" t="str">
        <f t="shared" si="81"/>
        <v/>
      </c>
      <c r="C581" s="47"/>
      <c r="D581" s="45"/>
      <c r="E581" s="1" t="str">
        <f t="shared" si="83"/>
        <v/>
      </c>
      <c r="F581" s="1" t="str">
        <f t="shared" si="84"/>
        <v/>
      </c>
      <c r="G581" s="1" t="str">
        <f t="shared" si="82"/>
        <v/>
      </c>
      <c r="H581" s="45" t="str">
        <f t="shared" si="79"/>
        <v/>
      </c>
      <c r="I581" s="1" t="str">
        <f t="shared" si="85"/>
        <v/>
      </c>
      <c r="J581"/>
      <c r="U581" s="24" t="str">
        <f t="shared" si="86"/>
        <v/>
      </c>
      <c r="V581" s="24" t="str">
        <f t="shared" si="87"/>
        <v/>
      </c>
    </row>
    <row r="582" spans="1:22" x14ac:dyDescent="0.25">
      <c r="A582" s="1" t="str">
        <f t="shared" si="80"/>
        <v/>
      </c>
      <c r="B582" s="1" t="str">
        <f t="shared" si="81"/>
        <v/>
      </c>
      <c r="C582" s="47"/>
      <c r="D582" s="45"/>
      <c r="E582" s="1" t="str">
        <f t="shared" si="83"/>
        <v/>
      </c>
      <c r="F582" s="1" t="str">
        <f t="shared" si="84"/>
        <v/>
      </c>
      <c r="G582" s="1" t="str">
        <f t="shared" si="82"/>
        <v/>
      </c>
      <c r="H582" s="45" t="str">
        <f t="shared" si="79"/>
        <v/>
      </c>
      <c r="I582" s="1" t="str">
        <f t="shared" si="85"/>
        <v/>
      </c>
      <c r="J582"/>
      <c r="U582" s="24" t="str">
        <f t="shared" si="86"/>
        <v/>
      </c>
      <c r="V582" s="24" t="str">
        <f t="shared" si="87"/>
        <v/>
      </c>
    </row>
    <row r="583" spans="1:22" x14ac:dyDescent="0.25">
      <c r="A583" s="1" t="str">
        <f t="shared" si="80"/>
        <v/>
      </c>
      <c r="B583" s="1" t="str">
        <f t="shared" si="81"/>
        <v/>
      </c>
      <c r="C583" s="47"/>
      <c r="D583" s="45"/>
      <c r="E583" s="1" t="str">
        <f t="shared" si="83"/>
        <v/>
      </c>
      <c r="F583" s="1" t="str">
        <f t="shared" si="84"/>
        <v/>
      </c>
      <c r="G583" s="1" t="str">
        <f t="shared" si="82"/>
        <v/>
      </c>
      <c r="H583" s="45" t="str">
        <f t="shared" si="79"/>
        <v/>
      </c>
      <c r="I583" s="1" t="str">
        <f t="shared" si="85"/>
        <v/>
      </c>
      <c r="J583"/>
      <c r="U583" s="24" t="str">
        <f t="shared" si="86"/>
        <v/>
      </c>
      <c r="V583" s="24" t="str">
        <f t="shared" si="87"/>
        <v/>
      </c>
    </row>
    <row r="584" spans="1:22" x14ac:dyDescent="0.25">
      <c r="A584" s="1" t="str">
        <f t="shared" si="80"/>
        <v/>
      </c>
      <c r="B584" s="1" t="str">
        <f t="shared" si="81"/>
        <v/>
      </c>
      <c r="C584" s="47"/>
      <c r="D584" s="45"/>
      <c r="E584" s="1" t="str">
        <f t="shared" si="83"/>
        <v/>
      </c>
      <c r="F584" s="1" t="str">
        <f t="shared" si="84"/>
        <v/>
      </c>
      <c r="G584" s="1" t="str">
        <f t="shared" si="82"/>
        <v/>
      </c>
      <c r="H584" s="45" t="str">
        <f t="shared" si="79"/>
        <v/>
      </c>
      <c r="I584" s="1" t="str">
        <f t="shared" si="85"/>
        <v/>
      </c>
      <c r="J584"/>
      <c r="U584" s="24" t="str">
        <f t="shared" si="86"/>
        <v/>
      </c>
      <c r="V584" s="24" t="str">
        <f t="shared" si="87"/>
        <v/>
      </c>
    </row>
    <row r="585" spans="1:22" x14ac:dyDescent="0.25">
      <c r="A585" s="1" t="str">
        <f t="shared" si="80"/>
        <v/>
      </c>
      <c r="B585" s="1" t="str">
        <f t="shared" si="81"/>
        <v/>
      </c>
      <c r="C585" s="47"/>
      <c r="D585" s="45"/>
      <c r="E585" s="1" t="str">
        <f t="shared" si="83"/>
        <v/>
      </c>
      <c r="F585" s="1" t="str">
        <f t="shared" si="84"/>
        <v/>
      </c>
      <c r="G585" s="1" t="str">
        <f t="shared" si="82"/>
        <v/>
      </c>
      <c r="H585" s="45" t="str">
        <f t="shared" si="79"/>
        <v/>
      </c>
      <c r="I585" s="1" t="str">
        <f t="shared" si="85"/>
        <v/>
      </c>
      <c r="J585"/>
      <c r="U585" s="24" t="str">
        <f t="shared" si="86"/>
        <v/>
      </c>
      <c r="V585" s="24" t="str">
        <f t="shared" si="87"/>
        <v/>
      </c>
    </row>
    <row r="586" spans="1:22" x14ac:dyDescent="0.25">
      <c r="A586" s="1" t="str">
        <f t="shared" si="80"/>
        <v/>
      </c>
      <c r="B586" s="1" t="str">
        <f t="shared" si="81"/>
        <v/>
      </c>
      <c r="C586" s="47"/>
      <c r="D586" s="45"/>
      <c r="E586" s="1" t="str">
        <f t="shared" si="83"/>
        <v/>
      </c>
      <c r="F586" s="1" t="str">
        <f t="shared" si="84"/>
        <v/>
      </c>
      <c r="G586" s="1" t="str">
        <f t="shared" si="82"/>
        <v/>
      </c>
      <c r="H586" s="45" t="str">
        <f t="shared" si="79"/>
        <v/>
      </c>
      <c r="I586" s="1" t="str">
        <f t="shared" si="85"/>
        <v/>
      </c>
      <c r="J586"/>
      <c r="U586" s="24" t="str">
        <f t="shared" si="86"/>
        <v/>
      </c>
      <c r="V586" s="24" t="str">
        <f t="shared" si="87"/>
        <v/>
      </c>
    </row>
    <row r="587" spans="1:22" x14ac:dyDescent="0.25">
      <c r="A587" s="1" t="str">
        <f t="shared" si="80"/>
        <v/>
      </c>
      <c r="B587" s="1" t="str">
        <f t="shared" si="81"/>
        <v/>
      </c>
      <c r="C587" s="47"/>
      <c r="D587" s="45"/>
      <c r="E587" s="1" t="str">
        <f t="shared" si="83"/>
        <v/>
      </c>
      <c r="F587" s="1" t="str">
        <f t="shared" si="84"/>
        <v/>
      </c>
      <c r="G587" s="1" t="str">
        <f t="shared" si="82"/>
        <v/>
      </c>
      <c r="H587" s="45" t="str">
        <f t="shared" si="79"/>
        <v/>
      </c>
      <c r="I587" s="1" t="str">
        <f t="shared" si="85"/>
        <v/>
      </c>
      <c r="J587"/>
      <c r="U587" s="24" t="str">
        <f t="shared" si="86"/>
        <v/>
      </c>
      <c r="V587" s="24" t="str">
        <f t="shared" si="87"/>
        <v/>
      </c>
    </row>
    <row r="588" spans="1:22" x14ac:dyDescent="0.25">
      <c r="A588" s="1" t="str">
        <f t="shared" si="80"/>
        <v/>
      </c>
      <c r="B588" s="1" t="str">
        <f t="shared" si="81"/>
        <v/>
      </c>
      <c r="C588" s="47"/>
      <c r="D588" s="45"/>
      <c r="E588" s="1" t="str">
        <f t="shared" si="83"/>
        <v/>
      </c>
      <c r="F588" s="1" t="str">
        <f t="shared" si="84"/>
        <v/>
      </c>
      <c r="G588" s="1" t="str">
        <f t="shared" si="82"/>
        <v/>
      </c>
      <c r="H588" s="45" t="str">
        <f t="shared" si="79"/>
        <v/>
      </c>
      <c r="I588" s="1" t="str">
        <f t="shared" si="85"/>
        <v/>
      </c>
      <c r="J588"/>
      <c r="U588" s="24" t="str">
        <f t="shared" si="86"/>
        <v/>
      </c>
      <c r="V588" s="24" t="str">
        <f t="shared" si="87"/>
        <v/>
      </c>
    </row>
    <row r="589" spans="1:22" x14ac:dyDescent="0.25">
      <c r="A589" s="1" t="str">
        <f t="shared" si="80"/>
        <v/>
      </c>
      <c r="B589" s="1" t="str">
        <f t="shared" si="81"/>
        <v/>
      </c>
      <c r="C589" s="47"/>
      <c r="D589" s="45"/>
      <c r="E589" s="1" t="str">
        <f t="shared" si="83"/>
        <v/>
      </c>
      <c r="F589" s="1" t="str">
        <f t="shared" si="84"/>
        <v/>
      </c>
      <c r="G589" s="1" t="str">
        <f t="shared" si="82"/>
        <v/>
      </c>
      <c r="H589" s="45" t="str">
        <f t="shared" si="79"/>
        <v/>
      </c>
      <c r="I589" s="1" t="str">
        <f t="shared" si="85"/>
        <v/>
      </c>
      <c r="J589"/>
      <c r="U589" s="24" t="str">
        <f t="shared" si="86"/>
        <v/>
      </c>
      <c r="V589" s="24" t="str">
        <f t="shared" si="87"/>
        <v/>
      </c>
    </row>
    <row r="590" spans="1:22" x14ac:dyDescent="0.25">
      <c r="A590" s="1" t="str">
        <f t="shared" si="80"/>
        <v/>
      </c>
      <c r="B590" s="1" t="str">
        <f t="shared" si="81"/>
        <v/>
      </c>
      <c r="C590" s="47"/>
      <c r="D590" s="45"/>
      <c r="E590" s="1" t="str">
        <f t="shared" si="83"/>
        <v/>
      </c>
      <c r="F590" s="1" t="str">
        <f t="shared" si="84"/>
        <v/>
      </c>
      <c r="G590" s="1" t="str">
        <f t="shared" si="82"/>
        <v/>
      </c>
      <c r="H590" s="45" t="str">
        <f t="shared" si="79"/>
        <v/>
      </c>
      <c r="I590" s="1" t="str">
        <f t="shared" si="85"/>
        <v/>
      </c>
      <c r="J590"/>
      <c r="U590" s="24" t="str">
        <f t="shared" si="86"/>
        <v/>
      </c>
      <c r="V590" s="24" t="str">
        <f t="shared" si="87"/>
        <v/>
      </c>
    </row>
    <row r="591" spans="1:22" x14ac:dyDescent="0.25">
      <c r="A591" s="1" t="str">
        <f t="shared" si="80"/>
        <v/>
      </c>
      <c r="B591" s="1" t="str">
        <f t="shared" si="81"/>
        <v/>
      </c>
      <c r="C591" s="47"/>
      <c r="D591" s="45"/>
      <c r="E591" s="1" t="str">
        <f t="shared" si="83"/>
        <v/>
      </c>
      <c r="F591" s="1" t="str">
        <f t="shared" si="84"/>
        <v/>
      </c>
      <c r="G591" s="1" t="str">
        <f t="shared" si="82"/>
        <v/>
      </c>
      <c r="H591" s="45" t="str">
        <f t="shared" si="79"/>
        <v/>
      </c>
      <c r="I591" s="1" t="str">
        <f t="shared" si="85"/>
        <v/>
      </c>
      <c r="J591"/>
      <c r="U591" s="24" t="str">
        <f t="shared" si="86"/>
        <v/>
      </c>
      <c r="V591" s="24" t="str">
        <f t="shared" si="87"/>
        <v/>
      </c>
    </row>
    <row r="592" spans="1:22" x14ac:dyDescent="0.25">
      <c r="A592" s="1" t="str">
        <f t="shared" si="80"/>
        <v/>
      </c>
      <c r="B592" s="1" t="str">
        <f t="shared" si="81"/>
        <v/>
      </c>
      <c r="C592" s="47"/>
      <c r="D592" s="45"/>
      <c r="E592" s="1" t="str">
        <f t="shared" si="83"/>
        <v/>
      </c>
      <c r="F592" s="1" t="str">
        <f t="shared" si="84"/>
        <v/>
      </c>
      <c r="G592" s="1" t="str">
        <f t="shared" si="82"/>
        <v/>
      </c>
      <c r="H592" s="45" t="str">
        <f t="shared" si="79"/>
        <v/>
      </c>
      <c r="I592" s="1" t="str">
        <f t="shared" si="85"/>
        <v/>
      </c>
      <c r="J592"/>
      <c r="U592" s="24" t="str">
        <f t="shared" si="86"/>
        <v/>
      </c>
      <c r="V592" s="24" t="str">
        <f t="shared" si="87"/>
        <v/>
      </c>
    </row>
    <row r="593" spans="1:22" x14ac:dyDescent="0.25">
      <c r="A593" s="1" t="str">
        <f t="shared" si="80"/>
        <v/>
      </c>
      <c r="B593" s="1" t="str">
        <f t="shared" si="81"/>
        <v/>
      </c>
      <c r="C593" s="47"/>
      <c r="D593" s="45"/>
      <c r="E593" s="1" t="str">
        <f t="shared" si="83"/>
        <v/>
      </c>
      <c r="F593" s="1" t="str">
        <f t="shared" si="84"/>
        <v/>
      </c>
      <c r="G593" s="1" t="str">
        <f t="shared" si="82"/>
        <v/>
      </c>
      <c r="H593" s="45" t="str">
        <f t="shared" si="79"/>
        <v/>
      </c>
      <c r="I593" s="1" t="str">
        <f t="shared" si="85"/>
        <v/>
      </c>
      <c r="J593"/>
      <c r="U593" s="24" t="str">
        <f t="shared" si="86"/>
        <v/>
      </c>
      <c r="V593" s="24" t="str">
        <f t="shared" si="87"/>
        <v/>
      </c>
    </row>
    <row r="594" spans="1:22" x14ac:dyDescent="0.25">
      <c r="A594" s="1" t="str">
        <f t="shared" si="80"/>
        <v/>
      </c>
      <c r="B594" s="1" t="str">
        <f t="shared" si="81"/>
        <v/>
      </c>
      <c r="C594" s="47"/>
      <c r="D594" s="45"/>
      <c r="E594" s="1" t="str">
        <f t="shared" si="83"/>
        <v/>
      </c>
      <c r="F594" s="1" t="str">
        <f t="shared" si="84"/>
        <v/>
      </c>
      <c r="G594" s="1" t="str">
        <f t="shared" si="82"/>
        <v/>
      </c>
      <c r="H594" s="45" t="str">
        <f t="shared" si="79"/>
        <v/>
      </c>
      <c r="I594" s="1" t="str">
        <f t="shared" si="85"/>
        <v/>
      </c>
      <c r="J594"/>
      <c r="U594" s="24" t="str">
        <f t="shared" si="86"/>
        <v/>
      </c>
      <c r="V594" s="24" t="str">
        <f t="shared" si="87"/>
        <v/>
      </c>
    </row>
    <row r="595" spans="1:22" x14ac:dyDescent="0.25">
      <c r="A595" s="1" t="str">
        <f t="shared" si="80"/>
        <v/>
      </c>
      <c r="B595" s="1" t="str">
        <f t="shared" si="81"/>
        <v/>
      </c>
      <c r="C595" s="47"/>
      <c r="D595" s="45"/>
      <c r="E595" s="1" t="str">
        <f t="shared" si="83"/>
        <v/>
      </c>
      <c r="F595" s="1" t="str">
        <f t="shared" si="84"/>
        <v/>
      </c>
      <c r="G595" s="1" t="str">
        <f t="shared" si="82"/>
        <v/>
      </c>
      <c r="H595" s="45" t="str">
        <f t="shared" si="79"/>
        <v/>
      </c>
      <c r="I595" s="1" t="str">
        <f t="shared" si="85"/>
        <v/>
      </c>
      <c r="J595"/>
      <c r="U595" s="24" t="str">
        <f t="shared" si="86"/>
        <v/>
      </c>
      <c r="V595" s="24" t="str">
        <f t="shared" si="87"/>
        <v/>
      </c>
    </row>
    <row r="596" spans="1:22" x14ac:dyDescent="0.25">
      <c r="A596" s="1" t="str">
        <f t="shared" si="80"/>
        <v/>
      </c>
      <c r="B596" s="1" t="str">
        <f t="shared" si="81"/>
        <v/>
      </c>
      <c r="C596" s="47"/>
      <c r="D596" s="45"/>
      <c r="E596" s="1" t="str">
        <f t="shared" si="83"/>
        <v/>
      </c>
      <c r="F596" s="1" t="str">
        <f t="shared" si="84"/>
        <v/>
      </c>
      <c r="G596" s="1" t="str">
        <f t="shared" si="82"/>
        <v/>
      </c>
      <c r="H596" s="45" t="str">
        <f t="shared" si="79"/>
        <v/>
      </c>
      <c r="I596" s="1" t="str">
        <f t="shared" si="85"/>
        <v/>
      </c>
      <c r="J596"/>
      <c r="U596" s="24" t="str">
        <f t="shared" si="86"/>
        <v/>
      </c>
      <c r="V596" s="24" t="str">
        <f t="shared" si="87"/>
        <v/>
      </c>
    </row>
    <row r="597" spans="1:22" x14ac:dyDescent="0.25">
      <c r="A597" s="1" t="str">
        <f t="shared" si="80"/>
        <v/>
      </c>
      <c r="B597" s="1" t="str">
        <f t="shared" si="81"/>
        <v/>
      </c>
      <c r="C597" s="47"/>
      <c r="D597" s="45"/>
      <c r="E597" s="1" t="str">
        <f t="shared" si="83"/>
        <v/>
      </c>
      <c r="F597" s="1" t="str">
        <f t="shared" si="84"/>
        <v/>
      </c>
      <c r="G597" s="1" t="str">
        <f t="shared" si="82"/>
        <v/>
      </c>
      <c r="H597" s="45" t="str">
        <f t="shared" si="79"/>
        <v/>
      </c>
      <c r="I597" s="1" t="str">
        <f t="shared" si="85"/>
        <v/>
      </c>
      <c r="J597"/>
      <c r="U597" s="24" t="str">
        <f t="shared" si="86"/>
        <v/>
      </c>
      <c r="V597" s="24" t="str">
        <f t="shared" si="87"/>
        <v/>
      </c>
    </row>
    <row r="598" spans="1:22" x14ac:dyDescent="0.25">
      <c r="A598" s="1" t="str">
        <f t="shared" si="80"/>
        <v/>
      </c>
      <c r="B598" s="1" t="str">
        <f t="shared" si="81"/>
        <v/>
      </c>
      <c r="C598" s="47"/>
      <c r="D598" s="45"/>
      <c r="E598" s="1" t="str">
        <f t="shared" si="83"/>
        <v/>
      </c>
      <c r="F598" s="1" t="str">
        <f t="shared" si="84"/>
        <v/>
      </c>
      <c r="G598" s="1" t="str">
        <f t="shared" si="82"/>
        <v/>
      </c>
      <c r="H598" s="45" t="str">
        <f t="shared" si="79"/>
        <v/>
      </c>
      <c r="I598" s="1" t="str">
        <f t="shared" si="85"/>
        <v/>
      </c>
      <c r="J598"/>
      <c r="U598" s="24" t="str">
        <f t="shared" si="86"/>
        <v/>
      </c>
      <c r="V598" s="24" t="str">
        <f t="shared" si="87"/>
        <v/>
      </c>
    </row>
    <row r="599" spans="1:22" x14ac:dyDescent="0.25">
      <c r="A599" s="1" t="str">
        <f t="shared" si="80"/>
        <v/>
      </c>
      <c r="B599" s="1" t="str">
        <f t="shared" si="81"/>
        <v/>
      </c>
      <c r="C599" s="47"/>
      <c r="D599" s="45"/>
      <c r="E599" s="1" t="str">
        <f t="shared" si="83"/>
        <v/>
      </c>
      <c r="F599" s="1" t="str">
        <f t="shared" si="84"/>
        <v/>
      </c>
      <c r="G599" s="1" t="str">
        <f t="shared" si="82"/>
        <v/>
      </c>
      <c r="H599" s="45" t="str">
        <f t="shared" si="79"/>
        <v/>
      </c>
      <c r="I599" s="1" t="str">
        <f t="shared" si="85"/>
        <v/>
      </c>
      <c r="J599"/>
      <c r="U599" s="24" t="str">
        <f t="shared" si="86"/>
        <v/>
      </c>
      <c r="V599" s="24" t="str">
        <f t="shared" si="87"/>
        <v/>
      </c>
    </row>
    <row r="600" spans="1:22" x14ac:dyDescent="0.25">
      <c r="A600" s="1" t="str">
        <f t="shared" si="80"/>
        <v/>
      </c>
      <c r="B600" s="1" t="str">
        <f t="shared" si="81"/>
        <v/>
      </c>
      <c r="C600" s="47"/>
      <c r="D600" s="45"/>
      <c r="E600" s="1" t="str">
        <f t="shared" si="83"/>
        <v/>
      </c>
      <c r="F600" s="1" t="str">
        <f t="shared" si="84"/>
        <v/>
      </c>
      <c r="G600" s="1" t="str">
        <f t="shared" si="82"/>
        <v/>
      </c>
      <c r="H600" s="45" t="str">
        <f t="shared" si="79"/>
        <v/>
      </c>
      <c r="I600" s="1" t="str">
        <f t="shared" si="85"/>
        <v/>
      </c>
      <c r="J600"/>
      <c r="U600" s="24" t="str">
        <f t="shared" si="86"/>
        <v/>
      </c>
      <c r="V600" s="24" t="str">
        <f t="shared" si="87"/>
        <v/>
      </c>
    </row>
    <row r="601" spans="1:22" x14ac:dyDescent="0.25">
      <c r="A601" s="1" t="str">
        <f t="shared" si="80"/>
        <v/>
      </c>
      <c r="B601" s="1" t="str">
        <f t="shared" si="81"/>
        <v/>
      </c>
      <c r="C601" s="47"/>
      <c r="D601" s="45"/>
      <c r="E601" s="1" t="str">
        <f t="shared" si="83"/>
        <v/>
      </c>
      <c r="F601" s="1" t="str">
        <f t="shared" si="84"/>
        <v/>
      </c>
      <c r="G601" s="1" t="str">
        <f t="shared" si="82"/>
        <v/>
      </c>
      <c r="H601" s="45" t="str">
        <f t="shared" si="79"/>
        <v/>
      </c>
      <c r="I601" s="1" t="str">
        <f t="shared" si="85"/>
        <v/>
      </c>
      <c r="J601"/>
      <c r="U601" s="24" t="str">
        <f t="shared" si="86"/>
        <v/>
      </c>
      <c r="V601" s="24" t="str">
        <f t="shared" si="87"/>
        <v/>
      </c>
    </row>
    <row r="602" spans="1:22" x14ac:dyDescent="0.25">
      <c r="A602" s="1" t="str">
        <f t="shared" si="80"/>
        <v/>
      </c>
      <c r="B602" s="1" t="str">
        <f t="shared" si="81"/>
        <v/>
      </c>
      <c r="C602" s="47"/>
      <c r="D602" s="45"/>
      <c r="E602" s="1" t="str">
        <f t="shared" si="83"/>
        <v/>
      </c>
      <c r="F602" s="1" t="str">
        <f t="shared" si="84"/>
        <v/>
      </c>
      <c r="G602" s="1" t="str">
        <f t="shared" si="82"/>
        <v/>
      </c>
      <c r="H602" s="45" t="str">
        <f t="shared" si="79"/>
        <v/>
      </c>
      <c r="I602" s="1" t="str">
        <f t="shared" si="85"/>
        <v/>
      </c>
      <c r="J602"/>
      <c r="U602" s="24" t="str">
        <f t="shared" si="86"/>
        <v/>
      </c>
      <c r="V602" s="24" t="str">
        <f t="shared" si="87"/>
        <v/>
      </c>
    </row>
    <row r="603" spans="1:22" x14ac:dyDescent="0.25">
      <c r="A603" s="1" t="str">
        <f t="shared" si="80"/>
        <v/>
      </c>
      <c r="B603" s="1" t="str">
        <f t="shared" si="81"/>
        <v/>
      </c>
      <c r="C603" s="47"/>
      <c r="D603" s="45"/>
      <c r="E603" s="1" t="str">
        <f t="shared" si="83"/>
        <v/>
      </c>
      <c r="F603" s="1" t="str">
        <f t="shared" si="84"/>
        <v/>
      </c>
      <c r="G603" s="1" t="str">
        <f t="shared" si="82"/>
        <v/>
      </c>
      <c r="H603" s="45" t="str">
        <f t="shared" si="79"/>
        <v/>
      </c>
      <c r="I603" s="1" t="str">
        <f t="shared" si="85"/>
        <v/>
      </c>
      <c r="J603"/>
      <c r="U603" s="24" t="str">
        <f t="shared" si="86"/>
        <v/>
      </c>
      <c r="V603" s="24" t="str">
        <f t="shared" si="87"/>
        <v/>
      </c>
    </row>
    <row r="604" spans="1:22" x14ac:dyDescent="0.25">
      <c r="A604" s="1" t="str">
        <f t="shared" si="80"/>
        <v/>
      </c>
      <c r="B604" s="1" t="str">
        <f t="shared" si="81"/>
        <v/>
      </c>
      <c r="C604" s="47"/>
      <c r="D604" s="45"/>
      <c r="E604" s="1" t="str">
        <f t="shared" si="83"/>
        <v/>
      </c>
      <c r="F604" s="1" t="str">
        <f t="shared" si="84"/>
        <v/>
      </c>
      <c r="G604" s="1" t="str">
        <f t="shared" si="82"/>
        <v/>
      </c>
      <c r="H604" s="45" t="str">
        <f t="shared" si="79"/>
        <v/>
      </c>
      <c r="I604" s="1" t="str">
        <f t="shared" si="85"/>
        <v/>
      </c>
      <c r="J604"/>
      <c r="U604" s="24" t="str">
        <f t="shared" si="86"/>
        <v/>
      </c>
      <c r="V604" s="24" t="str">
        <f t="shared" si="87"/>
        <v/>
      </c>
    </row>
    <row r="605" spans="1:22" x14ac:dyDescent="0.25">
      <c r="A605" s="1" t="str">
        <f t="shared" si="80"/>
        <v/>
      </c>
      <c r="B605" s="1" t="str">
        <f t="shared" si="81"/>
        <v/>
      </c>
      <c r="C605" s="47"/>
      <c r="D605" s="45"/>
      <c r="E605" s="1" t="str">
        <f t="shared" si="83"/>
        <v/>
      </c>
      <c r="F605" s="1" t="str">
        <f t="shared" si="84"/>
        <v/>
      </c>
      <c r="G605" s="1" t="str">
        <f t="shared" si="82"/>
        <v/>
      </c>
      <c r="H605" s="45" t="str">
        <f t="shared" ref="H605:H668" si="88">IF(U605&lt;&gt;"","PASSIVE","")</f>
        <v/>
      </c>
      <c r="I605" s="1" t="str">
        <f t="shared" si="85"/>
        <v/>
      </c>
      <c r="J605"/>
      <c r="U605" s="24" t="str">
        <f t="shared" si="86"/>
        <v/>
      </c>
      <c r="V605" s="24" t="str">
        <f t="shared" si="87"/>
        <v/>
      </c>
    </row>
    <row r="606" spans="1:22" x14ac:dyDescent="0.25">
      <c r="A606" s="1" t="str">
        <f t="shared" si="80"/>
        <v/>
      </c>
      <c r="B606" s="1" t="str">
        <f t="shared" si="81"/>
        <v/>
      </c>
      <c r="C606" s="47"/>
      <c r="D606" s="45"/>
      <c r="E606" s="1" t="str">
        <f t="shared" si="83"/>
        <v/>
      </c>
      <c r="F606" s="1" t="str">
        <f t="shared" si="84"/>
        <v/>
      </c>
      <c r="G606" s="1" t="str">
        <f t="shared" si="82"/>
        <v/>
      </c>
      <c r="H606" s="45" t="str">
        <f t="shared" si="88"/>
        <v/>
      </c>
      <c r="I606" s="1" t="str">
        <f t="shared" si="85"/>
        <v/>
      </c>
      <c r="J606"/>
      <c r="U606" s="24" t="str">
        <f t="shared" si="86"/>
        <v/>
      </c>
      <c r="V606" s="24" t="str">
        <f t="shared" si="87"/>
        <v/>
      </c>
    </row>
    <row r="607" spans="1:22" x14ac:dyDescent="0.25">
      <c r="A607" s="1" t="str">
        <f t="shared" si="80"/>
        <v/>
      </c>
      <c r="B607" s="1" t="str">
        <f t="shared" si="81"/>
        <v/>
      </c>
      <c r="C607" s="47"/>
      <c r="D607" s="45"/>
      <c r="E607" s="1" t="str">
        <f t="shared" si="83"/>
        <v/>
      </c>
      <c r="F607" s="1" t="str">
        <f t="shared" si="84"/>
        <v/>
      </c>
      <c r="G607" s="1" t="str">
        <f t="shared" si="82"/>
        <v/>
      </c>
      <c r="H607" s="45" t="str">
        <f t="shared" si="88"/>
        <v/>
      </c>
      <c r="I607" s="1" t="str">
        <f t="shared" si="85"/>
        <v/>
      </c>
      <c r="J607"/>
      <c r="U607" s="24" t="str">
        <f t="shared" si="86"/>
        <v/>
      </c>
      <c r="V607" s="24" t="str">
        <f t="shared" si="87"/>
        <v/>
      </c>
    </row>
    <row r="608" spans="1:22" x14ac:dyDescent="0.25">
      <c r="A608" s="1" t="str">
        <f t="shared" si="80"/>
        <v/>
      </c>
      <c r="B608" s="1" t="str">
        <f t="shared" si="81"/>
        <v/>
      </c>
      <c r="C608" s="47"/>
      <c r="D608" s="45"/>
      <c r="E608" s="1" t="str">
        <f t="shared" si="83"/>
        <v/>
      </c>
      <c r="F608" s="1" t="str">
        <f t="shared" si="84"/>
        <v/>
      </c>
      <c r="G608" s="1" t="str">
        <f t="shared" si="82"/>
        <v/>
      </c>
      <c r="H608" s="45" t="str">
        <f t="shared" si="88"/>
        <v/>
      </c>
      <c r="I608" s="1" t="str">
        <f t="shared" si="85"/>
        <v/>
      </c>
      <c r="J608"/>
      <c r="U608" s="24" t="str">
        <f t="shared" si="86"/>
        <v/>
      </c>
      <c r="V608" s="24" t="str">
        <f t="shared" si="87"/>
        <v/>
      </c>
    </row>
    <row r="609" spans="1:22" x14ac:dyDescent="0.25">
      <c r="A609" s="1" t="str">
        <f t="shared" si="80"/>
        <v/>
      </c>
      <c r="B609" s="1" t="str">
        <f t="shared" si="81"/>
        <v/>
      </c>
      <c r="C609" s="47"/>
      <c r="D609" s="45"/>
      <c r="E609" s="1" t="str">
        <f t="shared" si="83"/>
        <v/>
      </c>
      <c r="F609" s="1" t="str">
        <f t="shared" si="84"/>
        <v/>
      </c>
      <c r="G609" s="1" t="str">
        <f t="shared" si="82"/>
        <v/>
      </c>
      <c r="H609" s="45" t="str">
        <f t="shared" si="88"/>
        <v/>
      </c>
      <c r="I609" s="1" t="str">
        <f t="shared" si="85"/>
        <v/>
      </c>
      <c r="J609"/>
      <c r="U609" s="24" t="str">
        <f t="shared" si="86"/>
        <v/>
      </c>
      <c r="V609" s="24" t="str">
        <f t="shared" si="87"/>
        <v/>
      </c>
    </row>
    <row r="610" spans="1:22" x14ac:dyDescent="0.25">
      <c r="A610" s="1" t="str">
        <f t="shared" si="80"/>
        <v/>
      </c>
      <c r="B610" s="1" t="str">
        <f t="shared" si="81"/>
        <v/>
      </c>
      <c r="C610" s="47"/>
      <c r="D610" s="45"/>
      <c r="E610" s="1" t="str">
        <f t="shared" si="83"/>
        <v/>
      </c>
      <c r="F610" s="1" t="str">
        <f t="shared" si="84"/>
        <v/>
      </c>
      <c r="G610" s="1" t="str">
        <f t="shared" si="82"/>
        <v/>
      </c>
      <c r="H610" s="45" t="str">
        <f t="shared" si="88"/>
        <v/>
      </c>
      <c r="I610" s="1" t="str">
        <f t="shared" si="85"/>
        <v/>
      </c>
      <c r="J610"/>
      <c r="U610" s="24" t="str">
        <f t="shared" si="86"/>
        <v/>
      </c>
      <c r="V610" s="24" t="str">
        <f t="shared" si="87"/>
        <v/>
      </c>
    </row>
    <row r="611" spans="1:22" x14ac:dyDescent="0.25">
      <c r="A611" s="1" t="str">
        <f t="shared" ref="A611:A674" si="89">IF(U611&lt;&gt;"","Pin","")</f>
        <v/>
      </c>
      <c r="B611" s="1" t="str">
        <f t="shared" si="81"/>
        <v/>
      </c>
      <c r="C611" s="47"/>
      <c r="D611" s="45"/>
      <c r="E611" s="1" t="str">
        <f t="shared" si="83"/>
        <v/>
      </c>
      <c r="F611" s="1" t="str">
        <f t="shared" si="84"/>
        <v/>
      </c>
      <c r="G611" s="1" t="str">
        <f t="shared" si="82"/>
        <v/>
      </c>
      <c r="H611" s="45" t="str">
        <f t="shared" si="88"/>
        <v/>
      </c>
      <c r="I611" s="1" t="str">
        <f t="shared" si="85"/>
        <v/>
      </c>
      <c r="J611"/>
      <c r="U611" s="24" t="str">
        <f t="shared" si="86"/>
        <v/>
      </c>
      <c r="V611" s="24" t="str">
        <f t="shared" si="87"/>
        <v/>
      </c>
    </row>
    <row r="612" spans="1:22" x14ac:dyDescent="0.25">
      <c r="A612" s="1" t="str">
        <f t="shared" si="89"/>
        <v/>
      </c>
      <c r="B612" s="1" t="str">
        <f t="shared" si="81"/>
        <v/>
      </c>
      <c r="C612" s="47"/>
      <c r="D612" s="45"/>
      <c r="E612" s="1" t="str">
        <f t="shared" si="83"/>
        <v/>
      </c>
      <c r="F612" s="1" t="str">
        <f t="shared" si="84"/>
        <v/>
      </c>
      <c r="G612" s="1" t="str">
        <f t="shared" si="82"/>
        <v/>
      </c>
      <c r="H612" s="45" t="str">
        <f t="shared" si="88"/>
        <v/>
      </c>
      <c r="I612" s="1" t="str">
        <f t="shared" si="85"/>
        <v/>
      </c>
      <c r="J612"/>
      <c r="U612" s="24" t="str">
        <f t="shared" si="86"/>
        <v/>
      </c>
      <c r="V612" s="24" t="str">
        <f t="shared" si="87"/>
        <v/>
      </c>
    </row>
    <row r="613" spans="1:22" x14ac:dyDescent="0.25">
      <c r="A613" s="1" t="str">
        <f t="shared" si="89"/>
        <v/>
      </c>
      <c r="B613" s="1" t="str">
        <f t="shared" si="81"/>
        <v/>
      </c>
      <c r="C613" s="47"/>
      <c r="D613" s="45"/>
      <c r="E613" s="1" t="str">
        <f t="shared" si="83"/>
        <v/>
      </c>
      <c r="F613" s="1" t="str">
        <f t="shared" si="84"/>
        <v/>
      </c>
      <c r="G613" s="1" t="str">
        <f t="shared" si="82"/>
        <v/>
      </c>
      <c r="H613" s="45" t="str">
        <f t="shared" si="88"/>
        <v/>
      </c>
      <c r="I613" s="1" t="str">
        <f t="shared" si="85"/>
        <v/>
      </c>
      <c r="J613"/>
      <c r="U613" s="24" t="str">
        <f t="shared" si="86"/>
        <v/>
      </c>
      <c r="V613" s="24" t="str">
        <f t="shared" si="87"/>
        <v/>
      </c>
    </row>
    <row r="614" spans="1:22" x14ac:dyDescent="0.25">
      <c r="A614" s="1" t="str">
        <f t="shared" si="89"/>
        <v/>
      </c>
      <c r="B614" s="1" t="str">
        <f t="shared" si="81"/>
        <v/>
      </c>
      <c r="C614" s="47"/>
      <c r="D614" s="45"/>
      <c r="E614" s="1" t="str">
        <f t="shared" si="83"/>
        <v/>
      </c>
      <c r="F614" s="1" t="str">
        <f t="shared" si="84"/>
        <v/>
      </c>
      <c r="G614" s="1" t="str">
        <f t="shared" si="82"/>
        <v/>
      </c>
      <c r="H614" s="45" t="str">
        <f t="shared" si="88"/>
        <v/>
      </c>
      <c r="I614" s="1" t="str">
        <f t="shared" si="85"/>
        <v/>
      </c>
      <c r="J614"/>
      <c r="U614" s="24" t="str">
        <f t="shared" si="86"/>
        <v/>
      </c>
      <c r="V614" s="24" t="str">
        <f t="shared" si="87"/>
        <v/>
      </c>
    </row>
    <row r="615" spans="1:22" x14ac:dyDescent="0.25">
      <c r="A615" s="1" t="str">
        <f t="shared" si="89"/>
        <v/>
      </c>
      <c r="B615" s="1" t="str">
        <f t="shared" si="81"/>
        <v/>
      </c>
      <c r="C615" s="47"/>
      <c r="D615" s="45"/>
      <c r="E615" s="1" t="str">
        <f t="shared" si="83"/>
        <v/>
      </c>
      <c r="F615" s="1" t="str">
        <f t="shared" si="84"/>
        <v/>
      </c>
      <c r="G615" s="1" t="str">
        <f t="shared" si="82"/>
        <v/>
      </c>
      <c r="H615" s="45" t="str">
        <f t="shared" si="88"/>
        <v/>
      </c>
      <c r="I615" s="1" t="str">
        <f t="shared" si="85"/>
        <v/>
      </c>
      <c r="J615"/>
      <c r="U615" s="24" t="str">
        <f t="shared" si="86"/>
        <v/>
      </c>
      <c r="V615" s="24" t="str">
        <f t="shared" si="87"/>
        <v/>
      </c>
    </row>
    <row r="616" spans="1:22" x14ac:dyDescent="0.25">
      <c r="A616" s="1" t="str">
        <f t="shared" si="89"/>
        <v/>
      </c>
      <c r="B616" s="1" t="str">
        <f t="shared" si="81"/>
        <v/>
      </c>
      <c r="C616" s="47"/>
      <c r="D616" s="45"/>
      <c r="E616" s="1" t="str">
        <f t="shared" si="83"/>
        <v/>
      </c>
      <c r="F616" s="1" t="str">
        <f t="shared" si="84"/>
        <v/>
      </c>
      <c r="G616" s="1" t="str">
        <f t="shared" si="82"/>
        <v/>
      </c>
      <c r="H616" s="45" t="str">
        <f t="shared" si="88"/>
        <v/>
      </c>
      <c r="I616" s="1" t="str">
        <f t="shared" si="85"/>
        <v/>
      </c>
      <c r="J616"/>
      <c r="U616" s="24" t="str">
        <f t="shared" si="86"/>
        <v/>
      </c>
      <c r="V616" s="24" t="str">
        <f t="shared" si="87"/>
        <v/>
      </c>
    </row>
    <row r="617" spans="1:22" x14ac:dyDescent="0.25">
      <c r="A617" s="1" t="str">
        <f t="shared" si="89"/>
        <v/>
      </c>
      <c r="B617" s="1" t="str">
        <f t="shared" si="81"/>
        <v/>
      </c>
      <c r="C617" s="47"/>
      <c r="D617" s="45"/>
      <c r="E617" s="1" t="str">
        <f t="shared" si="83"/>
        <v/>
      </c>
      <c r="F617" s="1" t="str">
        <f t="shared" si="84"/>
        <v/>
      </c>
      <c r="G617" s="1" t="str">
        <f t="shared" si="82"/>
        <v/>
      </c>
      <c r="H617" s="45" t="str">
        <f t="shared" si="88"/>
        <v/>
      </c>
      <c r="I617" s="1" t="str">
        <f t="shared" si="85"/>
        <v/>
      </c>
      <c r="J617"/>
      <c r="U617" s="24" t="str">
        <f t="shared" si="86"/>
        <v/>
      </c>
      <c r="V617" s="24" t="str">
        <f t="shared" si="87"/>
        <v/>
      </c>
    </row>
    <row r="618" spans="1:22" x14ac:dyDescent="0.25">
      <c r="A618" s="1" t="str">
        <f t="shared" si="89"/>
        <v/>
      </c>
      <c r="B618" s="1" t="str">
        <f t="shared" si="81"/>
        <v/>
      </c>
      <c r="C618" s="47"/>
      <c r="D618" s="45"/>
      <c r="E618" s="1" t="str">
        <f t="shared" si="83"/>
        <v/>
      </c>
      <c r="F618" s="1" t="str">
        <f t="shared" si="84"/>
        <v/>
      </c>
      <c r="G618" s="1" t="str">
        <f t="shared" si="82"/>
        <v/>
      </c>
      <c r="H618" s="45" t="str">
        <f t="shared" si="88"/>
        <v/>
      </c>
      <c r="I618" s="1" t="str">
        <f t="shared" si="85"/>
        <v/>
      </c>
      <c r="J618"/>
      <c r="U618" s="24" t="str">
        <f t="shared" si="86"/>
        <v/>
      </c>
      <c r="V618" s="24" t="str">
        <f t="shared" si="87"/>
        <v/>
      </c>
    </row>
    <row r="619" spans="1:22" x14ac:dyDescent="0.25">
      <c r="A619" s="1" t="str">
        <f t="shared" si="89"/>
        <v/>
      </c>
      <c r="B619" s="1" t="str">
        <f t="shared" si="81"/>
        <v/>
      </c>
      <c r="C619" s="47"/>
      <c r="D619" s="45"/>
      <c r="E619" s="1" t="str">
        <f t="shared" si="83"/>
        <v/>
      </c>
      <c r="F619" s="1" t="str">
        <f t="shared" si="84"/>
        <v/>
      </c>
      <c r="G619" s="1" t="str">
        <f t="shared" si="82"/>
        <v/>
      </c>
      <c r="H619" s="45" t="str">
        <f t="shared" si="88"/>
        <v/>
      </c>
      <c r="I619" s="1" t="str">
        <f t="shared" si="85"/>
        <v/>
      </c>
      <c r="J619"/>
      <c r="U619" s="24" t="str">
        <f t="shared" si="86"/>
        <v/>
      </c>
      <c r="V619" s="24" t="str">
        <f t="shared" si="87"/>
        <v/>
      </c>
    </row>
    <row r="620" spans="1:22" x14ac:dyDescent="0.25">
      <c r="A620" s="1" t="str">
        <f t="shared" si="89"/>
        <v/>
      </c>
      <c r="B620" s="1" t="str">
        <f t="shared" si="81"/>
        <v/>
      </c>
      <c r="C620" s="47"/>
      <c r="D620" s="45"/>
      <c r="E620" s="1" t="str">
        <f t="shared" si="83"/>
        <v/>
      </c>
      <c r="F620" s="1" t="str">
        <f t="shared" si="84"/>
        <v/>
      </c>
      <c r="G620" s="1" t="str">
        <f t="shared" si="82"/>
        <v/>
      </c>
      <c r="H620" s="45" t="str">
        <f t="shared" si="88"/>
        <v/>
      </c>
      <c r="I620" s="1" t="str">
        <f t="shared" si="85"/>
        <v/>
      </c>
      <c r="J620"/>
      <c r="U620" s="24" t="str">
        <f t="shared" si="86"/>
        <v/>
      </c>
      <c r="V620" s="24" t="str">
        <f t="shared" si="87"/>
        <v/>
      </c>
    </row>
    <row r="621" spans="1:22" x14ac:dyDescent="0.25">
      <c r="A621" s="1" t="str">
        <f t="shared" si="89"/>
        <v/>
      </c>
      <c r="B621" s="1" t="str">
        <f t="shared" si="81"/>
        <v/>
      </c>
      <c r="C621" s="47"/>
      <c r="D621" s="45"/>
      <c r="E621" s="1" t="str">
        <f t="shared" si="83"/>
        <v/>
      </c>
      <c r="F621" s="1" t="str">
        <f t="shared" si="84"/>
        <v/>
      </c>
      <c r="G621" s="1" t="str">
        <f t="shared" si="82"/>
        <v/>
      </c>
      <c r="H621" s="45" t="str">
        <f t="shared" si="88"/>
        <v/>
      </c>
      <c r="I621" s="1" t="str">
        <f t="shared" si="85"/>
        <v/>
      </c>
      <c r="J621"/>
      <c r="U621" s="24" t="str">
        <f t="shared" si="86"/>
        <v/>
      </c>
      <c r="V621" s="24" t="str">
        <f t="shared" si="87"/>
        <v/>
      </c>
    </row>
    <row r="622" spans="1:22" x14ac:dyDescent="0.25">
      <c r="A622" s="1" t="str">
        <f t="shared" si="89"/>
        <v/>
      </c>
      <c r="B622" s="1" t="str">
        <f t="shared" si="81"/>
        <v/>
      </c>
      <c r="C622" s="47"/>
      <c r="D622" s="45"/>
      <c r="E622" s="1" t="str">
        <f t="shared" si="83"/>
        <v/>
      </c>
      <c r="F622" s="1" t="str">
        <f t="shared" si="84"/>
        <v/>
      </c>
      <c r="G622" s="1" t="str">
        <f t="shared" si="82"/>
        <v/>
      </c>
      <c r="H622" s="45" t="str">
        <f t="shared" si="88"/>
        <v/>
      </c>
      <c r="I622" s="1" t="str">
        <f t="shared" si="85"/>
        <v/>
      </c>
      <c r="J622"/>
      <c r="U622" s="24" t="str">
        <f t="shared" si="86"/>
        <v/>
      </c>
      <c r="V622" s="24" t="str">
        <f t="shared" si="87"/>
        <v/>
      </c>
    </row>
    <row r="623" spans="1:22" x14ac:dyDescent="0.25">
      <c r="A623" s="1" t="str">
        <f t="shared" si="89"/>
        <v/>
      </c>
      <c r="B623" s="1" t="str">
        <f t="shared" si="81"/>
        <v/>
      </c>
      <c r="C623" s="47"/>
      <c r="D623" s="45"/>
      <c r="E623" s="1" t="str">
        <f t="shared" si="83"/>
        <v/>
      </c>
      <c r="F623" s="1" t="str">
        <f t="shared" si="84"/>
        <v/>
      </c>
      <c r="G623" s="1" t="str">
        <f t="shared" si="82"/>
        <v/>
      </c>
      <c r="H623" s="45" t="str">
        <f t="shared" si="88"/>
        <v/>
      </c>
      <c r="I623" s="1" t="str">
        <f t="shared" si="85"/>
        <v/>
      </c>
      <c r="J623"/>
      <c r="U623" s="24" t="str">
        <f t="shared" si="86"/>
        <v/>
      </c>
      <c r="V623" s="24" t="str">
        <f t="shared" si="87"/>
        <v/>
      </c>
    </row>
    <row r="624" spans="1:22" x14ac:dyDescent="0.25">
      <c r="A624" s="1" t="str">
        <f t="shared" si="89"/>
        <v/>
      </c>
      <c r="B624" s="1" t="str">
        <f t="shared" si="81"/>
        <v/>
      </c>
      <c r="C624" s="47"/>
      <c r="D624" s="45"/>
      <c r="E624" s="1" t="str">
        <f t="shared" si="83"/>
        <v/>
      </c>
      <c r="F624" s="1" t="str">
        <f t="shared" si="84"/>
        <v/>
      </c>
      <c r="G624" s="1" t="str">
        <f t="shared" si="82"/>
        <v/>
      </c>
      <c r="H624" s="45" t="str">
        <f t="shared" si="88"/>
        <v/>
      </c>
      <c r="I624" s="1" t="str">
        <f t="shared" si="85"/>
        <v/>
      </c>
      <c r="J624"/>
      <c r="U624" s="24" t="str">
        <f t="shared" si="86"/>
        <v/>
      </c>
      <c r="V624" s="24" t="str">
        <f t="shared" si="87"/>
        <v/>
      </c>
    </row>
    <row r="625" spans="1:22" x14ac:dyDescent="0.25">
      <c r="A625" s="1" t="str">
        <f t="shared" si="89"/>
        <v/>
      </c>
      <c r="B625" s="1" t="str">
        <f t="shared" si="81"/>
        <v/>
      </c>
      <c r="C625" s="47"/>
      <c r="D625" s="45"/>
      <c r="E625" s="1" t="str">
        <f t="shared" si="83"/>
        <v/>
      </c>
      <c r="F625" s="1" t="str">
        <f t="shared" si="84"/>
        <v/>
      </c>
      <c r="G625" s="1" t="str">
        <f t="shared" si="82"/>
        <v/>
      </c>
      <c r="H625" s="45" t="str">
        <f t="shared" si="88"/>
        <v/>
      </c>
      <c r="I625" s="1" t="str">
        <f t="shared" si="85"/>
        <v/>
      </c>
      <c r="J625"/>
      <c r="U625" s="24" t="str">
        <f t="shared" si="86"/>
        <v/>
      </c>
      <c r="V625" s="24" t="str">
        <f t="shared" si="87"/>
        <v/>
      </c>
    </row>
    <row r="626" spans="1:22" x14ac:dyDescent="0.25">
      <c r="A626" s="1" t="str">
        <f t="shared" si="89"/>
        <v/>
      </c>
      <c r="B626" s="1" t="str">
        <f t="shared" si="81"/>
        <v/>
      </c>
      <c r="C626" s="47"/>
      <c r="D626" s="45"/>
      <c r="E626" s="1" t="str">
        <f t="shared" si="83"/>
        <v/>
      </c>
      <c r="F626" s="1" t="str">
        <f t="shared" si="84"/>
        <v/>
      </c>
      <c r="G626" s="1" t="str">
        <f t="shared" si="82"/>
        <v/>
      </c>
      <c r="H626" s="45" t="str">
        <f t="shared" si="88"/>
        <v/>
      </c>
      <c r="I626" s="1" t="str">
        <f t="shared" si="85"/>
        <v/>
      </c>
      <c r="J626"/>
      <c r="U626" s="24" t="str">
        <f t="shared" si="86"/>
        <v/>
      </c>
      <c r="V626" s="24" t="str">
        <f t="shared" si="87"/>
        <v/>
      </c>
    </row>
    <row r="627" spans="1:22" x14ac:dyDescent="0.25">
      <c r="A627" s="1" t="str">
        <f t="shared" si="89"/>
        <v/>
      </c>
      <c r="B627" s="1" t="str">
        <f t="shared" si="81"/>
        <v/>
      </c>
      <c r="C627" s="47"/>
      <c r="D627" s="45"/>
      <c r="E627" s="1" t="str">
        <f t="shared" si="83"/>
        <v/>
      </c>
      <c r="F627" s="1" t="str">
        <f t="shared" si="84"/>
        <v/>
      </c>
      <c r="G627" s="1" t="str">
        <f t="shared" si="82"/>
        <v/>
      </c>
      <c r="H627" s="45" t="str">
        <f t="shared" si="88"/>
        <v/>
      </c>
      <c r="I627" s="1" t="str">
        <f t="shared" si="85"/>
        <v/>
      </c>
      <c r="J627"/>
      <c r="U627" s="24" t="str">
        <f t="shared" si="86"/>
        <v/>
      </c>
      <c r="V627" s="24" t="str">
        <f t="shared" si="87"/>
        <v/>
      </c>
    </row>
    <row r="628" spans="1:22" x14ac:dyDescent="0.25">
      <c r="A628" s="1" t="str">
        <f t="shared" si="89"/>
        <v/>
      </c>
      <c r="B628" s="1" t="str">
        <f t="shared" ref="B628:B691" si="90">IF(U628="","",IF(PACKAGETYPE=ISBGA,CONCATENATE(IF(INT((U628-1)/BGACOLUMNS)+1 &gt;20,"A",""),MID(BGALETTERS,INT((U628-1)/BGACOLUMNS)+1,1),MOD(U628-1,BGACOLUMNS)+1),U628))</f>
        <v/>
      </c>
      <c r="C628" s="47"/>
      <c r="D628" s="45"/>
      <c r="E628" s="1" t="str">
        <f t="shared" si="83"/>
        <v/>
      </c>
      <c r="F628" s="1" t="str">
        <f t="shared" si="84"/>
        <v/>
      </c>
      <c r="G628" s="1" t="str">
        <f t="shared" si="82"/>
        <v/>
      </c>
      <c r="H628" s="45" t="str">
        <f t="shared" si="88"/>
        <v/>
      </c>
      <c r="I628" s="1" t="str">
        <f t="shared" si="85"/>
        <v/>
      </c>
      <c r="J628"/>
      <c r="U628" s="24" t="str">
        <f t="shared" si="86"/>
        <v/>
      </c>
      <c r="V628" s="24" t="str">
        <f t="shared" si="87"/>
        <v/>
      </c>
    </row>
    <row r="629" spans="1:22" x14ac:dyDescent="0.25">
      <c r="A629" s="1" t="str">
        <f t="shared" si="89"/>
        <v/>
      </c>
      <c r="B629" s="1" t="str">
        <f t="shared" si="90"/>
        <v/>
      </c>
      <c r="C629" s="47"/>
      <c r="D629" s="45"/>
      <c r="E629" s="1" t="str">
        <f t="shared" si="83"/>
        <v/>
      </c>
      <c r="F629" s="1" t="str">
        <f t="shared" si="84"/>
        <v/>
      </c>
      <c r="G629" s="1" t="str">
        <f t="shared" si="82"/>
        <v/>
      </c>
      <c r="H629" s="45" t="str">
        <f t="shared" si="88"/>
        <v/>
      </c>
      <c r="I629" s="1" t="str">
        <f t="shared" si="85"/>
        <v/>
      </c>
      <c r="J629"/>
      <c r="U629" s="24" t="str">
        <f t="shared" si="86"/>
        <v/>
      </c>
      <c r="V629" s="24" t="str">
        <f t="shared" si="87"/>
        <v/>
      </c>
    </row>
    <row r="630" spans="1:22" x14ac:dyDescent="0.25">
      <c r="A630" s="1" t="str">
        <f t="shared" si="89"/>
        <v/>
      </c>
      <c r="B630" s="1" t="str">
        <f t="shared" si="90"/>
        <v/>
      </c>
      <c r="C630" s="47"/>
      <c r="D630" s="45"/>
      <c r="E630" s="1" t="str">
        <f t="shared" si="83"/>
        <v/>
      </c>
      <c r="F630" s="1" t="str">
        <f t="shared" si="84"/>
        <v/>
      </c>
      <c r="G630" s="1" t="str">
        <f t="shared" si="82"/>
        <v/>
      </c>
      <c r="H630" s="45" t="str">
        <f t="shared" si="88"/>
        <v/>
      </c>
      <c r="I630" s="1" t="str">
        <f t="shared" si="85"/>
        <v/>
      </c>
      <c r="J630"/>
      <c r="U630" s="24" t="str">
        <f t="shared" si="86"/>
        <v/>
      </c>
      <c r="V630" s="24" t="str">
        <f t="shared" si="87"/>
        <v/>
      </c>
    </row>
    <row r="631" spans="1:22" x14ac:dyDescent="0.25">
      <c r="A631" s="1" t="str">
        <f t="shared" si="89"/>
        <v/>
      </c>
      <c r="B631" s="1" t="str">
        <f t="shared" si="90"/>
        <v/>
      </c>
      <c r="C631" s="47"/>
      <c r="D631" s="45"/>
      <c r="E631" s="1" t="str">
        <f t="shared" si="83"/>
        <v/>
      </c>
      <c r="F631" s="1" t="str">
        <f t="shared" si="84"/>
        <v/>
      </c>
      <c r="G631" s="1" t="str">
        <f t="shared" si="82"/>
        <v/>
      </c>
      <c r="H631" s="45" t="str">
        <f t="shared" si="88"/>
        <v/>
      </c>
      <c r="I631" s="1" t="str">
        <f t="shared" si="85"/>
        <v/>
      </c>
      <c r="J631"/>
      <c r="U631" s="24" t="str">
        <f t="shared" si="86"/>
        <v/>
      </c>
      <c r="V631" s="24" t="str">
        <f t="shared" si="87"/>
        <v/>
      </c>
    </row>
    <row r="632" spans="1:22" x14ac:dyDescent="0.25">
      <c r="A632" s="1" t="str">
        <f t="shared" si="89"/>
        <v/>
      </c>
      <c r="B632" s="1" t="str">
        <f t="shared" si="90"/>
        <v/>
      </c>
      <c r="C632" s="47"/>
      <c r="D632" s="45"/>
      <c r="E632" s="1" t="str">
        <f t="shared" si="83"/>
        <v/>
      </c>
      <c r="F632" s="1" t="str">
        <f t="shared" si="84"/>
        <v/>
      </c>
      <c r="G632" s="1" t="str">
        <f t="shared" si="82"/>
        <v/>
      </c>
      <c r="H632" s="45" t="str">
        <f t="shared" si="88"/>
        <v/>
      </c>
      <c r="I632" s="1" t="str">
        <f t="shared" si="85"/>
        <v/>
      </c>
      <c r="J632"/>
      <c r="U632" s="24" t="str">
        <f t="shared" si="86"/>
        <v/>
      </c>
      <c r="V632" s="24" t="str">
        <f t="shared" si="87"/>
        <v/>
      </c>
    </row>
    <row r="633" spans="1:22" x14ac:dyDescent="0.25">
      <c r="A633" s="1" t="str">
        <f t="shared" si="89"/>
        <v/>
      </c>
      <c r="B633" s="1" t="str">
        <f t="shared" si="90"/>
        <v/>
      </c>
      <c r="C633" s="47"/>
      <c r="D633" s="45"/>
      <c r="E633" s="1" t="str">
        <f t="shared" si="83"/>
        <v/>
      </c>
      <c r="F633" s="1" t="str">
        <f t="shared" si="84"/>
        <v/>
      </c>
      <c r="G633" s="1" t="str">
        <f t="shared" si="82"/>
        <v/>
      </c>
      <c r="H633" s="45" t="str">
        <f t="shared" si="88"/>
        <v/>
      </c>
      <c r="I633" s="1" t="str">
        <f t="shared" si="85"/>
        <v/>
      </c>
      <c r="J633"/>
      <c r="U633" s="24" t="str">
        <f t="shared" si="86"/>
        <v/>
      </c>
      <c r="V633" s="24" t="str">
        <f t="shared" si="87"/>
        <v/>
      </c>
    </row>
    <row r="634" spans="1:22" x14ac:dyDescent="0.25">
      <c r="A634" s="1" t="str">
        <f t="shared" si="89"/>
        <v/>
      </c>
      <c r="B634" s="1" t="str">
        <f t="shared" si="90"/>
        <v/>
      </c>
      <c r="C634" s="47"/>
      <c r="D634" s="45"/>
      <c r="E634" s="1" t="str">
        <f t="shared" si="83"/>
        <v/>
      </c>
      <c r="F634" s="1" t="str">
        <f t="shared" si="84"/>
        <v/>
      </c>
      <c r="G634" s="1" t="str">
        <f t="shared" si="82"/>
        <v/>
      </c>
      <c r="H634" s="45" t="str">
        <f t="shared" si="88"/>
        <v/>
      </c>
      <c r="I634" s="1" t="str">
        <f t="shared" si="85"/>
        <v/>
      </c>
      <c r="J634"/>
      <c r="U634" s="24" t="str">
        <f t="shared" si="86"/>
        <v/>
      </c>
      <c r="V634" s="24" t="str">
        <f t="shared" si="87"/>
        <v/>
      </c>
    </row>
    <row r="635" spans="1:22" x14ac:dyDescent="0.25">
      <c r="A635" s="1" t="str">
        <f t="shared" si="89"/>
        <v/>
      </c>
      <c r="B635" s="1" t="str">
        <f t="shared" si="90"/>
        <v/>
      </c>
      <c r="C635" s="47"/>
      <c r="D635" s="45"/>
      <c r="E635" s="1" t="str">
        <f t="shared" si="83"/>
        <v/>
      </c>
      <c r="F635" s="1" t="str">
        <f t="shared" si="84"/>
        <v/>
      </c>
      <c r="G635" s="1" t="str">
        <f t="shared" si="82"/>
        <v/>
      </c>
      <c r="H635" s="45" t="str">
        <f t="shared" si="88"/>
        <v/>
      </c>
      <c r="I635" s="1" t="str">
        <f t="shared" si="85"/>
        <v/>
      </c>
      <c r="J635"/>
      <c r="U635" s="24" t="str">
        <f t="shared" si="86"/>
        <v/>
      </c>
      <c r="V635" s="24" t="str">
        <f t="shared" si="87"/>
        <v/>
      </c>
    </row>
    <row r="636" spans="1:22" x14ac:dyDescent="0.25">
      <c r="A636" s="1" t="str">
        <f t="shared" si="89"/>
        <v/>
      </c>
      <c r="B636" s="1" t="str">
        <f t="shared" si="90"/>
        <v/>
      </c>
      <c r="C636" s="47"/>
      <c r="D636" s="45"/>
      <c r="E636" s="1" t="str">
        <f t="shared" si="83"/>
        <v/>
      </c>
      <c r="F636" s="1" t="str">
        <f t="shared" si="84"/>
        <v/>
      </c>
      <c r="G636" s="1" t="str">
        <f t="shared" si="82"/>
        <v/>
      </c>
      <c r="H636" s="45" t="str">
        <f t="shared" si="88"/>
        <v/>
      </c>
      <c r="I636" s="1" t="str">
        <f t="shared" si="85"/>
        <v/>
      </c>
      <c r="J636"/>
      <c r="U636" s="24" t="str">
        <f t="shared" si="86"/>
        <v/>
      </c>
      <c r="V636" s="24" t="str">
        <f t="shared" si="87"/>
        <v/>
      </c>
    </row>
    <row r="637" spans="1:22" x14ac:dyDescent="0.25">
      <c r="A637" s="1" t="str">
        <f t="shared" si="89"/>
        <v/>
      </c>
      <c r="B637" s="1" t="str">
        <f t="shared" si="90"/>
        <v/>
      </c>
      <c r="C637" s="47"/>
      <c r="D637" s="45"/>
      <c r="E637" s="1" t="str">
        <f t="shared" si="83"/>
        <v/>
      </c>
      <c r="F637" s="1" t="str">
        <f t="shared" si="84"/>
        <v/>
      </c>
      <c r="G637" s="1" t="str">
        <f t="shared" si="82"/>
        <v/>
      </c>
      <c r="H637" s="45" t="str">
        <f t="shared" si="88"/>
        <v/>
      </c>
      <c r="I637" s="1" t="str">
        <f t="shared" si="85"/>
        <v/>
      </c>
      <c r="J637"/>
      <c r="U637" s="24" t="str">
        <f t="shared" si="86"/>
        <v/>
      </c>
      <c r="V637" s="24" t="str">
        <f t="shared" si="87"/>
        <v/>
      </c>
    </row>
    <row r="638" spans="1:22" x14ac:dyDescent="0.25">
      <c r="A638" s="1" t="str">
        <f t="shared" si="89"/>
        <v/>
      </c>
      <c r="B638" s="1" t="str">
        <f t="shared" si="90"/>
        <v/>
      </c>
      <c r="C638" s="47"/>
      <c r="D638" s="45"/>
      <c r="E638" s="1" t="str">
        <f t="shared" si="83"/>
        <v/>
      </c>
      <c r="F638" s="1" t="str">
        <f t="shared" si="84"/>
        <v/>
      </c>
      <c r="G638" s="1" t="str">
        <f t="shared" si="82"/>
        <v/>
      </c>
      <c r="H638" s="45" t="str">
        <f t="shared" si="88"/>
        <v/>
      </c>
      <c r="I638" s="1" t="str">
        <f t="shared" si="85"/>
        <v/>
      </c>
      <c r="J638"/>
      <c r="U638" s="24" t="str">
        <f t="shared" si="86"/>
        <v/>
      </c>
      <c r="V638" s="24" t="str">
        <f t="shared" si="87"/>
        <v/>
      </c>
    </row>
    <row r="639" spans="1:22" x14ac:dyDescent="0.25">
      <c r="A639" s="1" t="str">
        <f t="shared" si="89"/>
        <v/>
      </c>
      <c r="B639" s="1" t="str">
        <f t="shared" si="90"/>
        <v/>
      </c>
      <c r="C639" s="47"/>
      <c r="D639" s="45"/>
      <c r="E639" s="1" t="str">
        <f t="shared" si="83"/>
        <v/>
      </c>
      <c r="F639" s="1" t="str">
        <f t="shared" si="84"/>
        <v/>
      </c>
      <c r="G639" s="1" t="str">
        <f t="shared" si="82"/>
        <v/>
      </c>
      <c r="H639" s="45" t="str">
        <f t="shared" si="88"/>
        <v/>
      </c>
      <c r="I639" s="1" t="str">
        <f t="shared" si="85"/>
        <v/>
      </c>
      <c r="J639"/>
      <c r="U639" s="24" t="str">
        <f t="shared" si="86"/>
        <v/>
      </c>
      <c r="V639" s="24" t="str">
        <f t="shared" si="87"/>
        <v/>
      </c>
    </row>
    <row r="640" spans="1:22" x14ac:dyDescent="0.25">
      <c r="A640" s="1" t="str">
        <f t="shared" si="89"/>
        <v/>
      </c>
      <c r="B640" s="1" t="str">
        <f t="shared" si="90"/>
        <v/>
      </c>
      <c r="C640" s="47"/>
      <c r="D640" s="45"/>
      <c r="E640" s="1" t="str">
        <f t="shared" si="83"/>
        <v/>
      </c>
      <c r="F640" s="1" t="str">
        <f t="shared" si="84"/>
        <v/>
      </c>
      <c r="G640" s="1" t="str">
        <f t="shared" si="82"/>
        <v/>
      </c>
      <c r="H640" s="45" t="str">
        <f t="shared" si="88"/>
        <v/>
      </c>
      <c r="I640" s="1" t="str">
        <f t="shared" si="85"/>
        <v/>
      </c>
      <c r="J640"/>
      <c r="U640" s="24" t="str">
        <f t="shared" si="86"/>
        <v/>
      </c>
      <c r="V640" s="24" t="str">
        <f t="shared" si="87"/>
        <v/>
      </c>
    </row>
    <row r="641" spans="1:22" x14ac:dyDescent="0.25">
      <c r="A641" s="1" t="str">
        <f t="shared" si="89"/>
        <v/>
      </c>
      <c r="B641" s="1" t="str">
        <f t="shared" si="90"/>
        <v/>
      </c>
      <c r="C641" s="47"/>
      <c r="D641" s="45"/>
      <c r="E641" s="1" t="str">
        <f t="shared" si="83"/>
        <v/>
      </c>
      <c r="F641" s="1" t="str">
        <f t="shared" si="84"/>
        <v/>
      </c>
      <c r="G641" s="1" t="str">
        <f t="shared" si="82"/>
        <v/>
      </c>
      <c r="H641" s="45" t="str">
        <f t="shared" si="88"/>
        <v/>
      </c>
      <c r="I641" s="1" t="str">
        <f t="shared" si="85"/>
        <v/>
      </c>
      <c r="J641"/>
      <c r="U641" s="24" t="str">
        <f t="shared" si="86"/>
        <v/>
      </c>
      <c r="V641" s="24" t="str">
        <f t="shared" si="87"/>
        <v/>
      </c>
    </row>
    <row r="642" spans="1:22" x14ac:dyDescent="0.25">
      <c r="A642" s="1" t="str">
        <f t="shared" si="89"/>
        <v/>
      </c>
      <c r="B642" s="1" t="str">
        <f t="shared" si="90"/>
        <v/>
      </c>
      <c r="C642" s="47"/>
      <c r="D642" s="45"/>
      <c r="E642" s="1" t="str">
        <f t="shared" si="83"/>
        <v/>
      </c>
      <c r="F642" s="1" t="str">
        <f t="shared" si="84"/>
        <v/>
      </c>
      <c r="G642" s="1" t="str">
        <f t="shared" ref="G642:G705" si="91">IF(V642="","",IF(V642="LEFTSIDE",PINLEFT,IF(V642="BOTTOMSIDE",PINDOWN,IF(V642="RIGHTSIDE",PINRIGHT,PINUP))))</f>
        <v/>
      </c>
      <c r="H642" s="45" t="str">
        <f t="shared" si="88"/>
        <v/>
      </c>
      <c r="I642" s="1" t="str">
        <f t="shared" si="85"/>
        <v/>
      </c>
      <c r="J642"/>
      <c r="U642" s="24" t="str">
        <f t="shared" si="86"/>
        <v/>
      </c>
      <c r="V642" s="24" t="str">
        <f t="shared" si="87"/>
        <v/>
      </c>
    </row>
    <row r="643" spans="1:22" x14ac:dyDescent="0.25">
      <c r="A643" s="1" t="str">
        <f t="shared" si="89"/>
        <v/>
      </c>
      <c r="B643" s="1" t="str">
        <f t="shared" si="90"/>
        <v/>
      </c>
      <c r="C643" s="47"/>
      <c r="D643" s="45"/>
      <c r="E643" s="1" t="str">
        <f t="shared" ref="E643:E706" si="92">IF($U643="","",IF(PINORIENTATIONS=ONESIDED,PINLENGTH,IF($G643=PINLEFT,-BOXWIDTH/2,IF($G643=PINRIGHT,BOXWIDTH/2,IF($G643=PINDOWN,IF($G642=PINDOWN,MID($E642,1,LEN($E642)-3)+VERTSPACING,(INT(PINSPERSIDE/2)*-VERTSPACING)),IF($G642=PINUP,MID($E642,1,LEN($E642)-3)-VERTSPACING,(INT(PINSPERSIDE/2)*VERTSPACING)-IF(MOD(PINSPERSIDE,2),0,VERTSPACING))))))&amp;IF(UNITS=IMPERIALUNITS,"mil",IF(UNITS=METRICUNITS,"mm","")))</f>
        <v/>
      </c>
      <c r="F643" s="1" t="str">
        <f t="shared" ref="F643:F706" si="93">IF($U643="","",IF(PINORIENTATIONS=ONESIDED,(INT(PINSPERSIDE/2)*VERTSPACING)-MOD($U643-1,PINSPERSIDE)*VERTSPACING,IF($G643=PINLEFT,IF($G642=PINLEFT,MID($F642,1,LEN($F642)-3)-VERTSPACING,(INT(PINSPERSIDE/2)*VERTSPACING)),IF($G643=PINRIGHT,IF($G642=PINRIGHT,MID($F642,1,LEN($F642)-3)+VERTSPACING,(INT(PINSPERSIDE/2)*-VERTSPACING)+IF(MOD(PINSPERSIDE,2),0,VERTSPACING)),IF($G643=PINDOWN,IF(MOD(PINSPERSIDE,2),-BOXWIDTH/2,-BOXWIDTH/2+VERTSPACING),BOXWIDTH/2))))&amp;IF(UNITS=IMPERIALUNITS,"mil",IF(UNITS=METRICUNITS,"mm","")))</f>
        <v/>
      </c>
      <c r="G643" s="1" t="str">
        <f t="shared" si="91"/>
        <v/>
      </c>
      <c r="H643" s="45" t="str">
        <f t="shared" si="88"/>
        <v/>
      </c>
      <c r="I643" s="1" t="str">
        <f t="shared" ref="I643:I706" si="94">IF($U643&lt;&gt;"",PINLENGTH&amp;IF(UNITS=IMPERIALUNITS,"mil",IF(UNITS=METRICUNITS,"mm","")),"")</f>
        <v/>
      </c>
      <c r="J643"/>
      <c r="U643" s="24" t="str">
        <f t="shared" ref="U643:U706" si="95">IF(U642&lt;$L$6,U642+1,"")</f>
        <v/>
      </c>
      <c r="V643" s="24" t="str">
        <f t="shared" ref="V643:V706" si="96">IF($U643="","",IF(PINORIENTATIONS=ONESIDED,"LEFTSIDE",IF(PINORIENTATIONS=TWOSIDED,IF($U643&lt;=PINSPERSIDE,"LEFTSIDE","RIGHTSIDE"),IF($U643&lt;=PINSPERSIDE,"LEFTSIDE",IF($U643&lt;=PINSPERSIDE*2,"BOTTOMSIDE",IF($U643&lt;=PINSPERSIDE*3,"RIGHTSIDE","TOPSIDE"))))))</f>
        <v/>
      </c>
    </row>
    <row r="644" spans="1:22" x14ac:dyDescent="0.25">
      <c r="A644" s="1" t="str">
        <f t="shared" si="89"/>
        <v/>
      </c>
      <c r="B644" s="1" t="str">
        <f t="shared" si="90"/>
        <v/>
      </c>
      <c r="C644" s="47"/>
      <c r="D644" s="45"/>
      <c r="E644" s="1" t="str">
        <f t="shared" si="92"/>
        <v/>
      </c>
      <c r="F644" s="1" t="str">
        <f t="shared" si="93"/>
        <v/>
      </c>
      <c r="G644" s="1" t="str">
        <f t="shared" si="91"/>
        <v/>
      </c>
      <c r="H644" s="45" t="str">
        <f t="shared" si="88"/>
        <v/>
      </c>
      <c r="I644" s="1" t="str">
        <f t="shared" si="94"/>
        <v/>
      </c>
      <c r="J644"/>
      <c r="U644" s="24" t="str">
        <f t="shared" si="95"/>
        <v/>
      </c>
      <c r="V644" s="24" t="str">
        <f t="shared" si="96"/>
        <v/>
      </c>
    </row>
    <row r="645" spans="1:22" x14ac:dyDescent="0.25">
      <c r="A645" s="1" t="str">
        <f t="shared" si="89"/>
        <v/>
      </c>
      <c r="B645" s="1" t="str">
        <f t="shared" si="90"/>
        <v/>
      </c>
      <c r="C645" s="47"/>
      <c r="D645" s="45"/>
      <c r="E645" s="1" t="str">
        <f t="shared" si="92"/>
        <v/>
      </c>
      <c r="F645" s="1" t="str">
        <f t="shared" si="93"/>
        <v/>
      </c>
      <c r="G645" s="1" t="str">
        <f t="shared" si="91"/>
        <v/>
      </c>
      <c r="H645" s="45" t="str">
        <f t="shared" si="88"/>
        <v/>
      </c>
      <c r="I645" s="1" t="str">
        <f t="shared" si="94"/>
        <v/>
      </c>
      <c r="J645"/>
      <c r="U645" s="24" t="str">
        <f t="shared" si="95"/>
        <v/>
      </c>
      <c r="V645" s="24" t="str">
        <f t="shared" si="96"/>
        <v/>
      </c>
    </row>
    <row r="646" spans="1:22" x14ac:dyDescent="0.25">
      <c r="A646" s="1" t="str">
        <f t="shared" si="89"/>
        <v/>
      </c>
      <c r="B646" s="1" t="str">
        <f t="shared" si="90"/>
        <v/>
      </c>
      <c r="C646" s="47"/>
      <c r="D646" s="45"/>
      <c r="E646" s="1" t="str">
        <f t="shared" si="92"/>
        <v/>
      </c>
      <c r="F646" s="1" t="str">
        <f t="shared" si="93"/>
        <v/>
      </c>
      <c r="G646" s="1" t="str">
        <f t="shared" si="91"/>
        <v/>
      </c>
      <c r="H646" s="45" t="str">
        <f t="shared" si="88"/>
        <v/>
      </c>
      <c r="I646" s="1" t="str">
        <f t="shared" si="94"/>
        <v/>
      </c>
      <c r="J646"/>
      <c r="U646" s="24" t="str">
        <f t="shared" si="95"/>
        <v/>
      </c>
      <c r="V646" s="24" t="str">
        <f t="shared" si="96"/>
        <v/>
      </c>
    </row>
    <row r="647" spans="1:22" x14ac:dyDescent="0.25">
      <c r="A647" s="1" t="str">
        <f t="shared" si="89"/>
        <v/>
      </c>
      <c r="B647" s="1" t="str">
        <f t="shared" si="90"/>
        <v/>
      </c>
      <c r="C647" s="47"/>
      <c r="D647" s="45"/>
      <c r="E647" s="1" t="str">
        <f t="shared" si="92"/>
        <v/>
      </c>
      <c r="F647" s="1" t="str">
        <f t="shared" si="93"/>
        <v/>
      </c>
      <c r="G647" s="1" t="str">
        <f t="shared" si="91"/>
        <v/>
      </c>
      <c r="H647" s="45" t="str">
        <f t="shared" si="88"/>
        <v/>
      </c>
      <c r="I647" s="1" t="str">
        <f t="shared" si="94"/>
        <v/>
      </c>
      <c r="J647"/>
      <c r="U647" s="24" t="str">
        <f t="shared" si="95"/>
        <v/>
      </c>
      <c r="V647" s="24" t="str">
        <f t="shared" si="96"/>
        <v/>
      </c>
    </row>
    <row r="648" spans="1:22" x14ac:dyDescent="0.25">
      <c r="A648" s="1" t="str">
        <f t="shared" si="89"/>
        <v/>
      </c>
      <c r="B648" s="1" t="str">
        <f t="shared" si="90"/>
        <v/>
      </c>
      <c r="C648" s="47"/>
      <c r="D648" s="45"/>
      <c r="E648" s="1" t="str">
        <f t="shared" si="92"/>
        <v/>
      </c>
      <c r="F648" s="1" t="str">
        <f t="shared" si="93"/>
        <v/>
      </c>
      <c r="G648" s="1" t="str">
        <f t="shared" si="91"/>
        <v/>
      </c>
      <c r="H648" s="45" t="str">
        <f t="shared" si="88"/>
        <v/>
      </c>
      <c r="I648" s="1" t="str">
        <f t="shared" si="94"/>
        <v/>
      </c>
      <c r="J648"/>
      <c r="U648" s="24" t="str">
        <f t="shared" si="95"/>
        <v/>
      </c>
      <c r="V648" s="24" t="str">
        <f t="shared" si="96"/>
        <v/>
      </c>
    </row>
    <row r="649" spans="1:22" x14ac:dyDescent="0.25">
      <c r="A649" s="1" t="str">
        <f t="shared" si="89"/>
        <v/>
      </c>
      <c r="B649" s="1" t="str">
        <f t="shared" si="90"/>
        <v/>
      </c>
      <c r="C649" s="47"/>
      <c r="D649" s="45"/>
      <c r="E649" s="1" t="str">
        <f t="shared" si="92"/>
        <v/>
      </c>
      <c r="F649" s="1" t="str">
        <f t="shared" si="93"/>
        <v/>
      </c>
      <c r="G649" s="1" t="str">
        <f t="shared" si="91"/>
        <v/>
      </c>
      <c r="H649" s="45" t="str">
        <f t="shared" si="88"/>
        <v/>
      </c>
      <c r="I649" s="1" t="str">
        <f t="shared" si="94"/>
        <v/>
      </c>
      <c r="J649"/>
      <c r="U649" s="24" t="str">
        <f t="shared" si="95"/>
        <v/>
      </c>
      <c r="V649" s="24" t="str">
        <f t="shared" si="96"/>
        <v/>
      </c>
    </row>
    <row r="650" spans="1:22" x14ac:dyDescent="0.25">
      <c r="A650" s="1" t="str">
        <f t="shared" si="89"/>
        <v/>
      </c>
      <c r="B650" s="1" t="str">
        <f t="shared" si="90"/>
        <v/>
      </c>
      <c r="C650" s="47"/>
      <c r="D650" s="45"/>
      <c r="E650" s="1" t="str">
        <f t="shared" si="92"/>
        <v/>
      </c>
      <c r="F650" s="1" t="str">
        <f t="shared" si="93"/>
        <v/>
      </c>
      <c r="G650" s="1" t="str">
        <f t="shared" si="91"/>
        <v/>
      </c>
      <c r="H650" s="45" t="str">
        <f t="shared" si="88"/>
        <v/>
      </c>
      <c r="I650" s="1" t="str">
        <f t="shared" si="94"/>
        <v/>
      </c>
      <c r="J650"/>
      <c r="U650" s="24" t="str">
        <f t="shared" si="95"/>
        <v/>
      </c>
      <c r="V650" s="24" t="str">
        <f t="shared" si="96"/>
        <v/>
      </c>
    </row>
    <row r="651" spans="1:22" x14ac:dyDescent="0.25">
      <c r="A651" s="1" t="str">
        <f t="shared" si="89"/>
        <v/>
      </c>
      <c r="B651" s="1" t="str">
        <f t="shared" si="90"/>
        <v/>
      </c>
      <c r="C651" s="47"/>
      <c r="D651" s="45"/>
      <c r="E651" s="1" t="str">
        <f t="shared" si="92"/>
        <v/>
      </c>
      <c r="F651" s="1" t="str">
        <f t="shared" si="93"/>
        <v/>
      </c>
      <c r="G651" s="1" t="str">
        <f t="shared" si="91"/>
        <v/>
      </c>
      <c r="H651" s="45" t="str">
        <f t="shared" si="88"/>
        <v/>
      </c>
      <c r="I651" s="1" t="str">
        <f t="shared" si="94"/>
        <v/>
      </c>
      <c r="J651"/>
      <c r="U651" s="24" t="str">
        <f t="shared" si="95"/>
        <v/>
      </c>
      <c r="V651" s="24" t="str">
        <f t="shared" si="96"/>
        <v/>
      </c>
    </row>
    <row r="652" spans="1:22" x14ac:dyDescent="0.25">
      <c r="A652" s="1" t="str">
        <f t="shared" si="89"/>
        <v/>
      </c>
      <c r="B652" s="1" t="str">
        <f t="shared" si="90"/>
        <v/>
      </c>
      <c r="C652" s="47"/>
      <c r="D652" s="45"/>
      <c r="E652" s="1" t="str">
        <f t="shared" si="92"/>
        <v/>
      </c>
      <c r="F652" s="1" t="str">
        <f t="shared" si="93"/>
        <v/>
      </c>
      <c r="G652" s="1" t="str">
        <f t="shared" si="91"/>
        <v/>
      </c>
      <c r="H652" s="45" t="str">
        <f t="shared" si="88"/>
        <v/>
      </c>
      <c r="I652" s="1" t="str">
        <f t="shared" si="94"/>
        <v/>
      </c>
      <c r="J652"/>
      <c r="U652" s="24" t="str">
        <f t="shared" si="95"/>
        <v/>
      </c>
      <c r="V652" s="24" t="str">
        <f t="shared" si="96"/>
        <v/>
      </c>
    </row>
    <row r="653" spans="1:22" x14ac:dyDescent="0.25">
      <c r="A653" s="1" t="str">
        <f t="shared" si="89"/>
        <v/>
      </c>
      <c r="B653" s="1" t="str">
        <f t="shared" si="90"/>
        <v/>
      </c>
      <c r="C653" s="47"/>
      <c r="D653" s="45"/>
      <c r="E653" s="1" t="str">
        <f t="shared" si="92"/>
        <v/>
      </c>
      <c r="F653" s="1" t="str">
        <f t="shared" si="93"/>
        <v/>
      </c>
      <c r="G653" s="1" t="str">
        <f t="shared" si="91"/>
        <v/>
      </c>
      <c r="H653" s="45" t="str">
        <f t="shared" si="88"/>
        <v/>
      </c>
      <c r="I653" s="1" t="str">
        <f t="shared" si="94"/>
        <v/>
      </c>
      <c r="J653"/>
      <c r="U653" s="24" t="str">
        <f t="shared" si="95"/>
        <v/>
      </c>
      <c r="V653" s="24" t="str">
        <f t="shared" si="96"/>
        <v/>
      </c>
    </row>
    <row r="654" spans="1:22" x14ac:dyDescent="0.25">
      <c r="A654" s="1" t="str">
        <f t="shared" si="89"/>
        <v/>
      </c>
      <c r="B654" s="1" t="str">
        <f t="shared" si="90"/>
        <v/>
      </c>
      <c r="C654" s="47"/>
      <c r="D654" s="45"/>
      <c r="E654" s="1" t="str">
        <f t="shared" si="92"/>
        <v/>
      </c>
      <c r="F654" s="1" t="str">
        <f t="shared" si="93"/>
        <v/>
      </c>
      <c r="G654" s="1" t="str">
        <f t="shared" si="91"/>
        <v/>
      </c>
      <c r="H654" s="45" t="str">
        <f t="shared" si="88"/>
        <v/>
      </c>
      <c r="I654" s="1" t="str">
        <f t="shared" si="94"/>
        <v/>
      </c>
      <c r="J654"/>
      <c r="U654" s="24" t="str">
        <f t="shared" si="95"/>
        <v/>
      </c>
      <c r="V654" s="24" t="str">
        <f t="shared" si="96"/>
        <v/>
      </c>
    </row>
    <row r="655" spans="1:22" x14ac:dyDescent="0.25">
      <c r="A655" s="1" t="str">
        <f t="shared" si="89"/>
        <v/>
      </c>
      <c r="B655" s="1" t="str">
        <f t="shared" si="90"/>
        <v/>
      </c>
      <c r="C655" s="47"/>
      <c r="D655" s="45"/>
      <c r="E655" s="1" t="str">
        <f t="shared" si="92"/>
        <v/>
      </c>
      <c r="F655" s="1" t="str">
        <f t="shared" si="93"/>
        <v/>
      </c>
      <c r="G655" s="1" t="str">
        <f t="shared" si="91"/>
        <v/>
      </c>
      <c r="H655" s="45" t="str">
        <f t="shared" si="88"/>
        <v/>
      </c>
      <c r="I655" s="1" t="str">
        <f t="shared" si="94"/>
        <v/>
      </c>
      <c r="J655"/>
      <c r="U655" s="24" t="str">
        <f t="shared" si="95"/>
        <v/>
      </c>
      <c r="V655" s="24" t="str">
        <f t="shared" si="96"/>
        <v/>
      </c>
    </row>
    <row r="656" spans="1:22" x14ac:dyDescent="0.25">
      <c r="A656" s="1" t="str">
        <f t="shared" si="89"/>
        <v/>
      </c>
      <c r="B656" s="1" t="str">
        <f t="shared" si="90"/>
        <v/>
      </c>
      <c r="C656" s="47"/>
      <c r="D656" s="45"/>
      <c r="E656" s="1" t="str">
        <f t="shared" si="92"/>
        <v/>
      </c>
      <c r="F656" s="1" t="str">
        <f t="shared" si="93"/>
        <v/>
      </c>
      <c r="G656" s="1" t="str">
        <f t="shared" si="91"/>
        <v/>
      </c>
      <c r="H656" s="45" t="str">
        <f t="shared" si="88"/>
        <v/>
      </c>
      <c r="I656" s="1" t="str">
        <f t="shared" si="94"/>
        <v/>
      </c>
      <c r="J656"/>
      <c r="U656" s="24" t="str">
        <f t="shared" si="95"/>
        <v/>
      </c>
      <c r="V656" s="24" t="str">
        <f t="shared" si="96"/>
        <v/>
      </c>
    </row>
    <row r="657" spans="1:22" x14ac:dyDescent="0.25">
      <c r="A657" s="1" t="str">
        <f t="shared" si="89"/>
        <v/>
      </c>
      <c r="B657" s="1" t="str">
        <f t="shared" si="90"/>
        <v/>
      </c>
      <c r="C657" s="47"/>
      <c r="D657" s="45"/>
      <c r="E657" s="1" t="str">
        <f t="shared" si="92"/>
        <v/>
      </c>
      <c r="F657" s="1" t="str">
        <f t="shared" si="93"/>
        <v/>
      </c>
      <c r="G657" s="1" t="str">
        <f t="shared" si="91"/>
        <v/>
      </c>
      <c r="H657" s="45" t="str">
        <f t="shared" si="88"/>
        <v/>
      </c>
      <c r="I657" s="1" t="str">
        <f t="shared" si="94"/>
        <v/>
      </c>
      <c r="J657"/>
      <c r="U657" s="24" t="str">
        <f t="shared" si="95"/>
        <v/>
      </c>
      <c r="V657" s="24" t="str">
        <f t="shared" si="96"/>
        <v/>
      </c>
    </row>
    <row r="658" spans="1:22" x14ac:dyDescent="0.25">
      <c r="A658" s="1" t="str">
        <f t="shared" si="89"/>
        <v/>
      </c>
      <c r="B658" s="1" t="str">
        <f t="shared" si="90"/>
        <v/>
      </c>
      <c r="C658" s="47"/>
      <c r="D658" s="45"/>
      <c r="E658" s="1" t="str">
        <f t="shared" si="92"/>
        <v/>
      </c>
      <c r="F658" s="1" t="str">
        <f t="shared" si="93"/>
        <v/>
      </c>
      <c r="G658" s="1" t="str">
        <f t="shared" si="91"/>
        <v/>
      </c>
      <c r="H658" s="45" t="str">
        <f t="shared" si="88"/>
        <v/>
      </c>
      <c r="I658" s="1" t="str">
        <f t="shared" si="94"/>
        <v/>
      </c>
      <c r="J658"/>
      <c r="U658" s="24" t="str">
        <f t="shared" si="95"/>
        <v/>
      </c>
      <c r="V658" s="24" t="str">
        <f t="shared" si="96"/>
        <v/>
      </c>
    </row>
    <row r="659" spans="1:22" x14ac:dyDescent="0.25">
      <c r="A659" s="1" t="str">
        <f t="shared" si="89"/>
        <v/>
      </c>
      <c r="B659" s="1" t="str">
        <f t="shared" si="90"/>
        <v/>
      </c>
      <c r="C659" s="47"/>
      <c r="D659" s="45"/>
      <c r="E659" s="1" t="str">
        <f t="shared" si="92"/>
        <v/>
      </c>
      <c r="F659" s="1" t="str">
        <f t="shared" si="93"/>
        <v/>
      </c>
      <c r="G659" s="1" t="str">
        <f t="shared" si="91"/>
        <v/>
      </c>
      <c r="H659" s="45" t="str">
        <f t="shared" si="88"/>
        <v/>
      </c>
      <c r="I659" s="1" t="str">
        <f t="shared" si="94"/>
        <v/>
      </c>
      <c r="J659"/>
      <c r="U659" s="24" t="str">
        <f t="shared" si="95"/>
        <v/>
      </c>
      <c r="V659" s="24" t="str">
        <f t="shared" si="96"/>
        <v/>
      </c>
    </row>
    <row r="660" spans="1:22" x14ac:dyDescent="0.25">
      <c r="A660" s="1" t="str">
        <f t="shared" si="89"/>
        <v/>
      </c>
      <c r="B660" s="1" t="str">
        <f t="shared" si="90"/>
        <v/>
      </c>
      <c r="C660" s="47"/>
      <c r="D660" s="45"/>
      <c r="E660" s="1" t="str">
        <f t="shared" si="92"/>
        <v/>
      </c>
      <c r="F660" s="1" t="str">
        <f t="shared" si="93"/>
        <v/>
      </c>
      <c r="G660" s="1" t="str">
        <f t="shared" si="91"/>
        <v/>
      </c>
      <c r="H660" s="45" t="str">
        <f t="shared" si="88"/>
        <v/>
      </c>
      <c r="I660" s="1" t="str">
        <f t="shared" si="94"/>
        <v/>
      </c>
      <c r="J660"/>
      <c r="U660" s="24" t="str">
        <f t="shared" si="95"/>
        <v/>
      </c>
      <c r="V660" s="24" t="str">
        <f t="shared" si="96"/>
        <v/>
      </c>
    </row>
    <row r="661" spans="1:22" x14ac:dyDescent="0.25">
      <c r="A661" s="1" t="str">
        <f t="shared" si="89"/>
        <v/>
      </c>
      <c r="B661" s="1" t="str">
        <f t="shared" si="90"/>
        <v/>
      </c>
      <c r="C661" s="47"/>
      <c r="D661" s="45"/>
      <c r="E661" s="1" t="str">
        <f t="shared" si="92"/>
        <v/>
      </c>
      <c r="F661" s="1" t="str">
        <f t="shared" si="93"/>
        <v/>
      </c>
      <c r="G661" s="1" t="str">
        <f t="shared" si="91"/>
        <v/>
      </c>
      <c r="H661" s="45" t="str">
        <f t="shared" si="88"/>
        <v/>
      </c>
      <c r="I661" s="1" t="str">
        <f t="shared" si="94"/>
        <v/>
      </c>
      <c r="J661"/>
      <c r="U661" s="24" t="str">
        <f t="shared" si="95"/>
        <v/>
      </c>
      <c r="V661" s="24" t="str">
        <f t="shared" si="96"/>
        <v/>
      </c>
    </row>
    <row r="662" spans="1:22" x14ac:dyDescent="0.25">
      <c r="A662" s="1" t="str">
        <f t="shared" si="89"/>
        <v/>
      </c>
      <c r="B662" s="1" t="str">
        <f t="shared" si="90"/>
        <v/>
      </c>
      <c r="C662" s="47"/>
      <c r="D662" s="45"/>
      <c r="E662" s="1" t="str">
        <f t="shared" si="92"/>
        <v/>
      </c>
      <c r="F662" s="1" t="str">
        <f t="shared" si="93"/>
        <v/>
      </c>
      <c r="G662" s="1" t="str">
        <f t="shared" si="91"/>
        <v/>
      </c>
      <c r="H662" s="45" t="str">
        <f t="shared" si="88"/>
        <v/>
      </c>
      <c r="I662" s="1" t="str">
        <f t="shared" si="94"/>
        <v/>
      </c>
      <c r="J662"/>
      <c r="U662" s="24" t="str">
        <f t="shared" si="95"/>
        <v/>
      </c>
      <c r="V662" s="24" t="str">
        <f t="shared" si="96"/>
        <v/>
      </c>
    </row>
    <row r="663" spans="1:22" x14ac:dyDescent="0.25">
      <c r="A663" s="1" t="str">
        <f t="shared" si="89"/>
        <v/>
      </c>
      <c r="B663" s="1" t="str">
        <f t="shared" si="90"/>
        <v/>
      </c>
      <c r="C663" s="47"/>
      <c r="D663" s="45"/>
      <c r="E663" s="1" t="str">
        <f t="shared" si="92"/>
        <v/>
      </c>
      <c r="F663" s="1" t="str">
        <f t="shared" si="93"/>
        <v/>
      </c>
      <c r="G663" s="1" t="str">
        <f t="shared" si="91"/>
        <v/>
      </c>
      <c r="H663" s="45" t="str">
        <f t="shared" si="88"/>
        <v/>
      </c>
      <c r="I663" s="1" t="str">
        <f t="shared" si="94"/>
        <v/>
      </c>
      <c r="J663"/>
      <c r="U663" s="24" t="str">
        <f t="shared" si="95"/>
        <v/>
      </c>
      <c r="V663" s="24" t="str">
        <f t="shared" si="96"/>
        <v/>
      </c>
    </row>
    <row r="664" spans="1:22" x14ac:dyDescent="0.25">
      <c r="A664" s="1" t="str">
        <f t="shared" si="89"/>
        <v/>
      </c>
      <c r="B664" s="1" t="str">
        <f t="shared" si="90"/>
        <v/>
      </c>
      <c r="C664" s="47"/>
      <c r="D664" s="45"/>
      <c r="E664" s="1" t="str">
        <f t="shared" si="92"/>
        <v/>
      </c>
      <c r="F664" s="1" t="str">
        <f t="shared" si="93"/>
        <v/>
      </c>
      <c r="G664" s="1" t="str">
        <f t="shared" si="91"/>
        <v/>
      </c>
      <c r="H664" s="45" t="str">
        <f t="shared" si="88"/>
        <v/>
      </c>
      <c r="I664" s="1" t="str">
        <f t="shared" si="94"/>
        <v/>
      </c>
      <c r="J664"/>
      <c r="U664" s="24" t="str">
        <f t="shared" si="95"/>
        <v/>
      </c>
      <c r="V664" s="24" t="str">
        <f t="shared" si="96"/>
        <v/>
      </c>
    </row>
    <row r="665" spans="1:22" x14ac:dyDescent="0.25">
      <c r="A665" s="1" t="str">
        <f t="shared" si="89"/>
        <v/>
      </c>
      <c r="B665" s="1" t="str">
        <f t="shared" si="90"/>
        <v/>
      </c>
      <c r="C665" s="47"/>
      <c r="D665" s="45"/>
      <c r="E665" s="1" t="str">
        <f t="shared" si="92"/>
        <v/>
      </c>
      <c r="F665" s="1" t="str">
        <f t="shared" si="93"/>
        <v/>
      </c>
      <c r="G665" s="1" t="str">
        <f t="shared" si="91"/>
        <v/>
      </c>
      <c r="H665" s="45" t="str">
        <f t="shared" si="88"/>
        <v/>
      </c>
      <c r="I665" s="1" t="str">
        <f t="shared" si="94"/>
        <v/>
      </c>
      <c r="J665"/>
      <c r="U665" s="24" t="str">
        <f t="shared" si="95"/>
        <v/>
      </c>
      <c r="V665" s="24" t="str">
        <f t="shared" si="96"/>
        <v/>
      </c>
    </row>
    <row r="666" spans="1:22" x14ac:dyDescent="0.25">
      <c r="A666" s="1" t="str">
        <f t="shared" si="89"/>
        <v/>
      </c>
      <c r="B666" s="1" t="str">
        <f t="shared" si="90"/>
        <v/>
      </c>
      <c r="C666" s="47"/>
      <c r="D666" s="45"/>
      <c r="E666" s="1" t="str">
        <f t="shared" si="92"/>
        <v/>
      </c>
      <c r="F666" s="1" t="str">
        <f t="shared" si="93"/>
        <v/>
      </c>
      <c r="G666" s="1" t="str">
        <f t="shared" si="91"/>
        <v/>
      </c>
      <c r="H666" s="45" t="str">
        <f t="shared" si="88"/>
        <v/>
      </c>
      <c r="I666" s="1" t="str">
        <f t="shared" si="94"/>
        <v/>
      </c>
      <c r="J666"/>
      <c r="U666" s="24" t="str">
        <f t="shared" si="95"/>
        <v/>
      </c>
      <c r="V666" s="24" t="str">
        <f t="shared" si="96"/>
        <v/>
      </c>
    </row>
    <row r="667" spans="1:22" x14ac:dyDescent="0.25">
      <c r="A667" s="1" t="str">
        <f t="shared" si="89"/>
        <v/>
      </c>
      <c r="B667" s="1" t="str">
        <f t="shared" si="90"/>
        <v/>
      </c>
      <c r="C667" s="47"/>
      <c r="D667" s="45"/>
      <c r="E667" s="1" t="str">
        <f t="shared" si="92"/>
        <v/>
      </c>
      <c r="F667" s="1" t="str">
        <f t="shared" si="93"/>
        <v/>
      </c>
      <c r="G667" s="1" t="str">
        <f t="shared" si="91"/>
        <v/>
      </c>
      <c r="H667" s="45" t="str">
        <f t="shared" si="88"/>
        <v/>
      </c>
      <c r="I667" s="1" t="str">
        <f t="shared" si="94"/>
        <v/>
      </c>
      <c r="J667"/>
      <c r="U667" s="24" t="str">
        <f t="shared" si="95"/>
        <v/>
      </c>
      <c r="V667" s="24" t="str">
        <f t="shared" si="96"/>
        <v/>
      </c>
    </row>
    <row r="668" spans="1:22" x14ac:dyDescent="0.25">
      <c r="A668" s="1" t="str">
        <f t="shared" si="89"/>
        <v/>
      </c>
      <c r="B668" s="1" t="str">
        <f t="shared" si="90"/>
        <v/>
      </c>
      <c r="C668" s="47"/>
      <c r="D668" s="45"/>
      <c r="E668" s="1" t="str">
        <f t="shared" si="92"/>
        <v/>
      </c>
      <c r="F668" s="1" t="str">
        <f t="shared" si="93"/>
        <v/>
      </c>
      <c r="G668" s="1" t="str">
        <f t="shared" si="91"/>
        <v/>
      </c>
      <c r="H668" s="45" t="str">
        <f t="shared" si="88"/>
        <v/>
      </c>
      <c r="I668" s="1" t="str">
        <f t="shared" si="94"/>
        <v/>
      </c>
      <c r="J668"/>
      <c r="U668" s="24" t="str">
        <f t="shared" si="95"/>
        <v/>
      </c>
      <c r="V668" s="24" t="str">
        <f t="shared" si="96"/>
        <v/>
      </c>
    </row>
    <row r="669" spans="1:22" x14ac:dyDescent="0.25">
      <c r="A669" s="1" t="str">
        <f t="shared" si="89"/>
        <v/>
      </c>
      <c r="B669" s="1" t="str">
        <f t="shared" si="90"/>
        <v/>
      </c>
      <c r="C669" s="47"/>
      <c r="D669" s="45"/>
      <c r="E669" s="1" t="str">
        <f t="shared" si="92"/>
        <v/>
      </c>
      <c r="F669" s="1" t="str">
        <f t="shared" si="93"/>
        <v/>
      </c>
      <c r="G669" s="1" t="str">
        <f t="shared" si="91"/>
        <v/>
      </c>
      <c r="H669" s="45" t="str">
        <f t="shared" ref="H669:H732" si="97">IF(U669&lt;&gt;"","PASSIVE","")</f>
        <v/>
      </c>
      <c r="I669" s="1" t="str">
        <f t="shared" si="94"/>
        <v/>
      </c>
      <c r="J669"/>
      <c r="U669" s="24" t="str">
        <f t="shared" si="95"/>
        <v/>
      </c>
      <c r="V669" s="24" t="str">
        <f t="shared" si="96"/>
        <v/>
      </c>
    </row>
    <row r="670" spans="1:22" x14ac:dyDescent="0.25">
      <c r="A670" s="1" t="str">
        <f t="shared" si="89"/>
        <v/>
      </c>
      <c r="B670" s="1" t="str">
        <f t="shared" si="90"/>
        <v/>
      </c>
      <c r="C670" s="47"/>
      <c r="D670" s="45"/>
      <c r="E670" s="1" t="str">
        <f t="shared" si="92"/>
        <v/>
      </c>
      <c r="F670" s="1" t="str">
        <f t="shared" si="93"/>
        <v/>
      </c>
      <c r="G670" s="1" t="str">
        <f t="shared" si="91"/>
        <v/>
      </c>
      <c r="H670" s="45" t="str">
        <f t="shared" si="97"/>
        <v/>
      </c>
      <c r="I670" s="1" t="str">
        <f t="shared" si="94"/>
        <v/>
      </c>
      <c r="J670"/>
      <c r="U670" s="24" t="str">
        <f t="shared" si="95"/>
        <v/>
      </c>
      <c r="V670" s="24" t="str">
        <f t="shared" si="96"/>
        <v/>
      </c>
    </row>
    <row r="671" spans="1:22" x14ac:dyDescent="0.25">
      <c r="A671" s="1" t="str">
        <f t="shared" si="89"/>
        <v/>
      </c>
      <c r="B671" s="1" t="str">
        <f t="shared" si="90"/>
        <v/>
      </c>
      <c r="C671" s="47"/>
      <c r="D671" s="45"/>
      <c r="E671" s="1" t="str">
        <f t="shared" si="92"/>
        <v/>
      </c>
      <c r="F671" s="1" t="str">
        <f t="shared" si="93"/>
        <v/>
      </c>
      <c r="G671" s="1" t="str">
        <f t="shared" si="91"/>
        <v/>
      </c>
      <c r="H671" s="45" t="str">
        <f t="shared" si="97"/>
        <v/>
      </c>
      <c r="I671" s="1" t="str">
        <f t="shared" si="94"/>
        <v/>
      </c>
      <c r="J671"/>
      <c r="U671" s="24" t="str">
        <f t="shared" si="95"/>
        <v/>
      </c>
      <c r="V671" s="24" t="str">
        <f t="shared" si="96"/>
        <v/>
      </c>
    </row>
    <row r="672" spans="1:22" x14ac:dyDescent="0.25">
      <c r="A672" s="1" t="str">
        <f t="shared" si="89"/>
        <v/>
      </c>
      <c r="B672" s="1" t="str">
        <f t="shared" si="90"/>
        <v/>
      </c>
      <c r="C672" s="47"/>
      <c r="D672" s="45"/>
      <c r="E672" s="1" t="str">
        <f t="shared" si="92"/>
        <v/>
      </c>
      <c r="F672" s="1" t="str">
        <f t="shared" si="93"/>
        <v/>
      </c>
      <c r="G672" s="1" t="str">
        <f t="shared" si="91"/>
        <v/>
      </c>
      <c r="H672" s="45" t="str">
        <f t="shared" si="97"/>
        <v/>
      </c>
      <c r="I672" s="1" t="str">
        <f t="shared" si="94"/>
        <v/>
      </c>
      <c r="J672"/>
      <c r="U672" s="24" t="str">
        <f t="shared" si="95"/>
        <v/>
      </c>
      <c r="V672" s="24" t="str">
        <f t="shared" si="96"/>
        <v/>
      </c>
    </row>
    <row r="673" spans="1:22" x14ac:dyDescent="0.25">
      <c r="A673" s="1" t="str">
        <f t="shared" si="89"/>
        <v/>
      </c>
      <c r="B673" s="1" t="str">
        <f t="shared" si="90"/>
        <v/>
      </c>
      <c r="C673" s="47"/>
      <c r="D673" s="45"/>
      <c r="E673" s="1" t="str">
        <f t="shared" si="92"/>
        <v/>
      </c>
      <c r="F673" s="1" t="str">
        <f t="shared" si="93"/>
        <v/>
      </c>
      <c r="G673" s="1" t="str">
        <f t="shared" si="91"/>
        <v/>
      </c>
      <c r="H673" s="45" t="str">
        <f t="shared" si="97"/>
        <v/>
      </c>
      <c r="I673" s="1" t="str">
        <f t="shared" si="94"/>
        <v/>
      </c>
      <c r="J673"/>
      <c r="U673" s="24" t="str">
        <f t="shared" si="95"/>
        <v/>
      </c>
      <c r="V673" s="24" t="str">
        <f t="shared" si="96"/>
        <v/>
      </c>
    </row>
    <row r="674" spans="1:22" x14ac:dyDescent="0.25">
      <c r="A674" s="1" t="str">
        <f t="shared" si="89"/>
        <v/>
      </c>
      <c r="B674" s="1" t="str">
        <f t="shared" si="90"/>
        <v/>
      </c>
      <c r="C674" s="47"/>
      <c r="D674" s="45"/>
      <c r="E674" s="1" t="str">
        <f t="shared" si="92"/>
        <v/>
      </c>
      <c r="F674" s="1" t="str">
        <f t="shared" si="93"/>
        <v/>
      </c>
      <c r="G674" s="1" t="str">
        <f t="shared" si="91"/>
        <v/>
      </c>
      <c r="H674" s="45" t="str">
        <f t="shared" si="97"/>
        <v/>
      </c>
      <c r="I674" s="1" t="str">
        <f t="shared" si="94"/>
        <v/>
      </c>
      <c r="J674"/>
      <c r="U674" s="24" t="str">
        <f t="shared" si="95"/>
        <v/>
      </c>
      <c r="V674" s="24" t="str">
        <f t="shared" si="96"/>
        <v/>
      </c>
    </row>
    <row r="675" spans="1:22" x14ac:dyDescent="0.25">
      <c r="A675" s="1" t="str">
        <f t="shared" ref="A675:A738" si="98">IF(U675&lt;&gt;"","Pin","")</f>
        <v/>
      </c>
      <c r="B675" s="1" t="str">
        <f t="shared" si="90"/>
        <v/>
      </c>
      <c r="C675" s="47"/>
      <c r="D675" s="45"/>
      <c r="E675" s="1" t="str">
        <f t="shared" si="92"/>
        <v/>
      </c>
      <c r="F675" s="1" t="str">
        <f t="shared" si="93"/>
        <v/>
      </c>
      <c r="G675" s="1" t="str">
        <f t="shared" si="91"/>
        <v/>
      </c>
      <c r="H675" s="45" t="str">
        <f t="shared" si="97"/>
        <v/>
      </c>
      <c r="I675" s="1" t="str">
        <f t="shared" si="94"/>
        <v/>
      </c>
      <c r="J675"/>
      <c r="U675" s="24" t="str">
        <f t="shared" si="95"/>
        <v/>
      </c>
      <c r="V675" s="24" t="str">
        <f t="shared" si="96"/>
        <v/>
      </c>
    </row>
    <row r="676" spans="1:22" x14ac:dyDescent="0.25">
      <c r="A676" s="1" t="str">
        <f t="shared" si="98"/>
        <v/>
      </c>
      <c r="B676" s="1" t="str">
        <f t="shared" si="90"/>
        <v/>
      </c>
      <c r="C676" s="47"/>
      <c r="D676" s="45"/>
      <c r="E676" s="1" t="str">
        <f t="shared" si="92"/>
        <v/>
      </c>
      <c r="F676" s="1" t="str">
        <f t="shared" si="93"/>
        <v/>
      </c>
      <c r="G676" s="1" t="str">
        <f t="shared" si="91"/>
        <v/>
      </c>
      <c r="H676" s="45" t="str">
        <f t="shared" si="97"/>
        <v/>
      </c>
      <c r="I676" s="1" t="str">
        <f t="shared" si="94"/>
        <v/>
      </c>
      <c r="J676"/>
      <c r="U676" s="24" t="str">
        <f t="shared" si="95"/>
        <v/>
      </c>
      <c r="V676" s="24" t="str">
        <f t="shared" si="96"/>
        <v/>
      </c>
    </row>
    <row r="677" spans="1:22" x14ac:dyDescent="0.25">
      <c r="A677" s="1" t="str">
        <f t="shared" si="98"/>
        <v/>
      </c>
      <c r="B677" s="1" t="str">
        <f t="shared" si="90"/>
        <v/>
      </c>
      <c r="C677" s="47"/>
      <c r="D677" s="45"/>
      <c r="E677" s="1" t="str">
        <f t="shared" si="92"/>
        <v/>
      </c>
      <c r="F677" s="1" t="str">
        <f t="shared" si="93"/>
        <v/>
      </c>
      <c r="G677" s="1" t="str">
        <f t="shared" si="91"/>
        <v/>
      </c>
      <c r="H677" s="45" t="str">
        <f t="shared" si="97"/>
        <v/>
      </c>
      <c r="I677" s="1" t="str">
        <f t="shared" si="94"/>
        <v/>
      </c>
      <c r="J677"/>
      <c r="U677" s="24" t="str">
        <f t="shared" si="95"/>
        <v/>
      </c>
      <c r="V677" s="24" t="str">
        <f t="shared" si="96"/>
        <v/>
      </c>
    </row>
    <row r="678" spans="1:22" x14ac:dyDescent="0.25">
      <c r="A678" s="1" t="str">
        <f t="shared" si="98"/>
        <v/>
      </c>
      <c r="B678" s="1" t="str">
        <f t="shared" si="90"/>
        <v/>
      </c>
      <c r="C678" s="47"/>
      <c r="D678" s="45"/>
      <c r="E678" s="1" t="str">
        <f t="shared" si="92"/>
        <v/>
      </c>
      <c r="F678" s="1" t="str">
        <f t="shared" si="93"/>
        <v/>
      </c>
      <c r="G678" s="1" t="str">
        <f t="shared" si="91"/>
        <v/>
      </c>
      <c r="H678" s="45" t="str">
        <f t="shared" si="97"/>
        <v/>
      </c>
      <c r="I678" s="1" t="str">
        <f t="shared" si="94"/>
        <v/>
      </c>
      <c r="J678"/>
      <c r="U678" s="24" t="str">
        <f t="shared" si="95"/>
        <v/>
      </c>
      <c r="V678" s="24" t="str">
        <f t="shared" si="96"/>
        <v/>
      </c>
    </row>
    <row r="679" spans="1:22" x14ac:dyDescent="0.25">
      <c r="A679" s="1" t="str">
        <f t="shared" si="98"/>
        <v/>
      </c>
      <c r="B679" s="1" t="str">
        <f t="shared" si="90"/>
        <v/>
      </c>
      <c r="C679" s="47"/>
      <c r="D679" s="45"/>
      <c r="E679" s="1" t="str">
        <f t="shared" si="92"/>
        <v/>
      </c>
      <c r="F679" s="1" t="str">
        <f t="shared" si="93"/>
        <v/>
      </c>
      <c r="G679" s="1" t="str">
        <f t="shared" si="91"/>
        <v/>
      </c>
      <c r="H679" s="45" t="str">
        <f t="shared" si="97"/>
        <v/>
      </c>
      <c r="I679" s="1" t="str">
        <f t="shared" si="94"/>
        <v/>
      </c>
      <c r="J679"/>
      <c r="U679" s="24" t="str">
        <f t="shared" si="95"/>
        <v/>
      </c>
      <c r="V679" s="24" t="str">
        <f t="shared" si="96"/>
        <v/>
      </c>
    </row>
    <row r="680" spans="1:22" x14ac:dyDescent="0.25">
      <c r="A680" s="1" t="str">
        <f t="shared" si="98"/>
        <v/>
      </c>
      <c r="B680" s="1" t="str">
        <f t="shared" si="90"/>
        <v/>
      </c>
      <c r="C680" s="47"/>
      <c r="D680" s="45"/>
      <c r="E680" s="1" t="str">
        <f t="shared" si="92"/>
        <v/>
      </c>
      <c r="F680" s="1" t="str">
        <f t="shared" si="93"/>
        <v/>
      </c>
      <c r="G680" s="1" t="str">
        <f t="shared" si="91"/>
        <v/>
      </c>
      <c r="H680" s="45" t="str">
        <f t="shared" si="97"/>
        <v/>
      </c>
      <c r="I680" s="1" t="str">
        <f t="shared" si="94"/>
        <v/>
      </c>
      <c r="J680"/>
      <c r="U680" s="24" t="str">
        <f t="shared" si="95"/>
        <v/>
      </c>
      <c r="V680" s="24" t="str">
        <f t="shared" si="96"/>
        <v/>
      </c>
    </row>
    <row r="681" spans="1:22" x14ac:dyDescent="0.25">
      <c r="A681" s="1" t="str">
        <f t="shared" si="98"/>
        <v/>
      </c>
      <c r="B681" s="1" t="str">
        <f t="shared" si="90"/>
        <v/>
      </c>
      <c r="C681" s="47"/>
      <c r="D681" s="45"/>
      <c r="E681" s="1" t="str">
        <f t="shared" si="92"/>
        <v/>
      </c>
      <c r="F681" s="1" t="str">
        <f t="shared" si="93"/>
        <v/>
      </c>
      <c r="G681" s="1" t="str">
        <f t="shared" si="91"/>
        <v/>
      </c>
      <c r="H681" s="45" t="str">
        <f t="shared" si="97"/>
        <v/>
      </c>
      <c r="I681" s="1" t="str">
        <f t="shared" si="94"/>
        <v/>
      </c>
      <c r="J681"/>
      <c r="U681" s="24" t="str">
        <f t="shared" si="95"/>
        <v/>
      </c>
      <c r="V681" s="24" t="str">
        <f t="shared" si="96"/>
        <v/>
      </c>
    </row>
    <row r="682" spans="1:22" x14ac:dyDescent="0.25">
      <c r="A682" s="1" t="str">
        <f t="shared" si="98"/>
        <v/>
      </c>
      <c r="B682" s="1" t="str">
        <f t="shared" si="90"/>
        <v/>
      </c>
      <c r="C682" s="47"/>
      <c r="D682" s="45"/>
      <c r="E682" s="1" t="str">
        <f t="shared" si="92"/>
        <v/>
      </c>
      <c r="F682" s="1" t="str">
        <f t="shared" si="93"/>
        <v/>
      </c>
      <c r="G682" s="1" t="str">
        <f t="shared" si="91"/>
        <v/>
      </c>
      <c r="H682" s="45" t="str">
        <f t="shared" si="97"/>
        <v/>
      </c>
      <c r="I682" s="1" t="str">
        <f t="shared" si="94"/>
        <v/>
      </c>
      <c r="J682"/>
      <c r="U682" s="24" t="str">
        <f t="shared" si="95"/>
        <v/>
      </c>
      <c r="V682" s="24" t="str">
        <f t="shared" si="96"/>
        <v/>
      </c>
    </row>
    <row r="683" spans="1:22" x14ac:dyDescent="0.25">
      <c r="A683" s="1" t="str">
        <f t="shared" si="98"/>
        <v/>
      </c>
      <c r="B683" s="1" t="str">
        <f t="shared" si="90"/>
        <v/>
      </c>
      <c r="C683" s="47"/>
      <c r="D683" s="45"/>
      <c r="E683" s="1" t="str">
        <f t="shared" si="92"/>
        <v/>
      </c>
      <c r="F683" s="1" t="str">
        <f t="shared" si="93"/>
        <v/>
      </c>
      <c r="G683" s="1" t="str">
        <f t="shared" si="91"/>
        <v/>
      </c>
      <c r="H683" s="45" t="str">
        <f t="shared" si="97"/>
        <v/>
      </c>
      <c r="I683" s="1" t="str">
        <f t="shared" si="94"/>
        <v/>
      </c>
      <c r="J683"/>
      <c r="U683" s="24" t="str">
        <f t="shared" si="95"/>
        <v/>
      </c>
      <c r="V683" s="24" t="str">
        <f t="shared" si="96"/>
        <v/>
      </c>
    </row>
    <row r="684" spans="1:22" x14ac:dyDescent="0.25">
      <c r="A684" s="1" t="str">
        <f t="shared" si="98"/>
        <v/>
      </c>
      <c r="B684" s="1" t="str">
        <f t="shared" si="90"/>
        <v/>
      </c>
      <c r="C684" s="47"/>
      <c r="D684" s="45"/>
      <c r="E684" s="1" t="str">
        <f t="shared" si="92"/>
        <v/>
      </c>
      <c r="F684" s="1" t="str">
        <f t="shared" si="93"/>
        <v/>
      </c>
      <c r="G684" s="1" t="str">
        <f t="shared" si="91"/>
        <v/>
      </c>
      <c r="H684" s="45" t="str">
        <f t="shared" si="97"/>
        <v/>
      </c>
      <c r="I684" s="1" t="str">
        <f t="shared" si="94"/>
        <v/>
      </c>
      <c r="J684"/>
      <c r="U684" s="24" t="str">
        <f t="shared" si="95"/>
        <v/>
      </c>
      <c r="V684" s="24" t="str">
        <f t="shared" si="96"/>
        <v/>
      </c>
    </row>
    <row r="685" spans="1:22" x14ac:dyDescent="0.25">
      <c r="A685" s="1" t="str">
        <f t="shared" si="98"/>
        <v/>
      </c>
      <c r="B685" s="1" t="str">
        <f t="shared" si="90"/>
        <v/>
      </c>
      <c r="C685" s="47"/>
      <c r="D685" s="45"/>
      <c r="E685" s="1" t="str">
        <f t="shared" si="92"/>
        <v/>
      </c>
      <c r="F685" s="1" t="str">
        <f t="shared" si="93"/>
        <v/>
      </c>
      <c r="G685" s="1" t="str">
        <f t="shared" si="91"/>
        <v/>
      </c>
      <c r="H685" s="45" t="str">
        <f t="shared" si="97"/>
        <v/>
      </c>
      <c r="I685" s="1" t="str">
        <f t="shared" si="94"/>
        <v/>
      </c>
      <c r="J685"/>
      <c r="U685" s="24" t="str">
        <f t="shared" si="95"/>
        <v/>
      </c>
      <c r="V685" s="24" t="str">
        <f t="shared" si="96"/>
        <v/>
      </c>
    </row>
    <row r="686" spans="1:22" x14ac:dyDescent="0.25">
      <c r="A686" s="1" t="str">
        <f t="shared" si="98"/>
        <v/>
      </c>
      <c r="B686" s="1" t="str">
        <f t="shared" si="90"/>
        <v/>
      </c>
      <c r="C686" s="47"/>
      <c r="D686" s="45"/>
      <c r="E686" s="1" t="str">
        <f t="shared" si="92"/>
        <v/>
      </c>
      <c r="F686" s="1" t="str">
        <f t="shared" si="93"/>
        <v/>
      </c>
      <c r="G686" s="1" t="str">
        <f t="shared" si="91"/>
        <v/>
      </c>
      <c r="H686" s="45" t="str">
        <f t="shared" si="97"/>
        <v/>
      </c>
      <c r="I686" s="1" t="str">
        <f t="shared" si="94"/>
        <v/>
      </c>
      <c r="J686"/>
      <c r="U686" s="24" t="str">
        <f t="shared" si="95"/>
        <v/>
      </c>
      <c r="V686" s="24" t="str">
        <f t="shared" si="96"/>
        <v/>
      </c>
    </row>
    <row r="687" spans="1:22" x14ac:dyDescent="0.25">
      <c r="A687" s="1" t="str">
        <f t="shared" si="98"/>
        <v/>
      </c>
      <c r="B687" s="1" t="str">
        <f t="shared" si="90"/>
        <v/>
      </c>
      <c r="C687" s="47"/>
      <c r="D687" s="45"/>
      <c r="E687" s="1" t="str">
        <f t="shared" si="92"/>
        <v/>
      </c>
      <c r="F687" s="1" t="str">
        <f t="shared" si="93"/>
        <v/>
      </c>
      <c r="G687" s="1" t="str">
        <f t="shared" si="91"/>
        <v/>
      </c>
      <c r="H687" s="45" t="str">
        <f t="shared" si="97"/>
        <v/>
      </c>
      <c r="I687" s="1" t="str">
        <f t="shared" si="94"/>
        <v/>
      </c>
      <c r="J687"/>
      <c r="U687" s="24" t="str">
        <f t="shared" si="95"/>
        <v/>
      </c>
      <c r="V687" s="24" t="str">
        <f t="shared" si="96"/>
        <v/>
      </c>
    </row>
    <row r="688" spans="1:22" x14ac:dyDescent="0.25">
      <c r="A688" s="1" t="str">
        <f t="shared" si="98"/>
        <v/>
      </c>
      <c r="B688" s="1" t="str">
        <f t="shared" si="90"/>
        <v/>
      </c>
      <c r="C688" s="47"/>
      <c r="D688" s="45"/>
      <c r="E688" s="1" t="str">
        <f t="shared" si="92"/>
        <v/>
      </c>
      <c r="F688" s="1" t="str">
        <f t="shared" si="93"/>
        <v/>
      </c>
      <c r="G688" s="1" t="str">
        <f t="shared" si="91"/>
        <v/>
      </c>
      <c r="H688" s="45" t="str">
        <f t="shared" si="97"/>
        <v/>
      </c>
      <c r="I688" s="1" t="str">
        <f t="shared" si="94"/>
        <v/>
      </c>
      <c r="J688"/>
      <c r="U688" s="24" t="str">
        <f t="shared" si="95"/>
        <v/>
      </c>
      <c r="V688" s="24" t="str">
        <f t="shared" si="96"/>
        <v/>
      </c>
    </row>
    <row r="689" spans="1:22" x14ac:dyDescent="0.25">
      <c r="A689" s="1" t="str">
        <f t="shared" si="98"/>
        <v/>
      </c>
      <c r="B689" s="1" t="str">
        <f t="shared" si="90"/>
        <v/>
      </c>
      <c r="C689" s="47"/>
      <c r="D689" s="45"/>
      <c r="E689" s="1" t="str">
        <f t="shared" si="92"/>
        <v/>
      </c>
      <c r="F689" s="1" t="str">
        <f t="shared" si="93"/>
        <v/>
      </c>
      <c r="G689" s="1" t="str">
        <f t="shared" si="91"/>
        <v/>
      </c>
      <c r="H689" s="45" t="str">
        <f t="shared" si="97"/>
        <v/>
      </c>
      <c r="I689" s="1" t="str">
        <f t="shared" si="94"/>
        <v/>
      </c>
      <c r="J689"/>
      <c r="U689" s="24" t="str">
        <f t="shared" si="95"/>
        <v/>
      </c>
      <c r="V689" s="24" t="str">
        <f t="shared" si="96"/>
        <v/>
      </c>
    </row>
    <row r="690" spans="1:22" x14ac:dyDescent="0.25">
      <c r="A690" s="1" t="str">
        <f t="shared" si="98"/>
        <v/>
      </c>
      <c r="B690" s="1" t="str">
        <f t="shared" si="90"/>
        <v/>
      </c>
      <c r="C690" s="47"/>
      <c r="D690" s="45"/>
      <c r="E690" s="1" t="str">
        <f t="shared" si="92"/>
        <v/>
      </c>
      <c r="F690" s="1" t="str">
        <f t="shared" si="93"/>
        <v/>
      </c>
      <c r="G690" s="1" t="str">
        <f t="shared" si="91"/>
        <v/>
      </c>
      <c r="H690" s="45" t="str">
        <f t="shared" si="97"/>
        <v/>
      </c>
      <c r="I690" s="1" t="str">
        <f t="shared" si="94"/>
        <v/>
      </c>
      <c r="J690"/>
      <c r="U690" s="24" t="str">
        <f t="shared" si="95"/>
        <v/>
      </c>
      <c r="V690" s="24" t="str">
        <f t="shared" si="96"/>
        <v/>
      </c>
    </row>
    <row r="691" spans="1:22" x14ac:dyDescent="0.25">
      <c r="A691" s="1" t="str">
        <f t="shared" si="98"/>
        <v/>
      </c>
      <c r="B691" s="1" t="str">
        <f t="shared" si="90"/>
        <v/>
      </c>
      <c r="C691" s="47"/>
      <c r="D691" s="45"/>
      <c r="E691" s="1" t="str">
        <f t="shared" si="92"/>
        <v/>
      </c>
      <c r="F691" s="1" t="str">
        <f t="shared" si="93"/>
        <v/>
      </c>
      <c r="G691" s="1" t="str">
        <f t="shared" si="91"/>
        <v/>
      </c>
      <c r="H691" s="45" t="str">
        <f t="shared" si="97"/>
        <v/>
      </c>
      <c r="I691" s="1" t="str">
        <f t="shared" si="94"/>
        <v/>
      </c>
      <c r="J691"/>
      <c r="U691" s="24" t="str">
        <f t="shared" si="95"/>
        <v/>
      </c>
      <c r="V691" s="24" t="str">
        <f t="shared" si="96"/>
        <v/>
      </c>
    </row>
    <row r="692" spans="1:22" x14ac:dyDescent="0.25">
      <c r="A692" s="1" t="str">
        <f t="shared" si="98"/>
        <v/>
      </c>
      <c r="B692" s="1" t="str">
        <f t="shared" ref="B692:B755" si="99">IF(U692="","",IF(PACKAGETYPE=ISBGA,CONCATENATE(IF(INT((U692-1)/BGACOLUMNS)+1 &gt;20,"A",""),MID(BGALETTERS,INT((U692-1)/BGACOLUMNS)+1,1),MOD(U692-1,BGACOLUMNS)+1),U692))</f>
        <v/>
      </c>
      <c r="C692" s="47"/>
      <c r="D692" s="45"/>
      <c r="E692" s="1" t="str">
        <f t="shared" si="92"/>
        <v/>
      </c>
      <c r="F692" s="1" t="str">
        <f t="shared" si="93"/>
        <v/>
      </c>
      <c r="G692" s="1" t="str">
        <f t="shared" si="91"/>
        <v/>
      </c>
      <c r="H692" s="45" t="str">
        <f t="shared" si="97"/>
        <v/>
      </c>
      <c r="I692" s="1" t="str">
        <f t="shared" si="94"/>
        <v/>
      </c>
      <c r="J692"/>
      <c r="U692" s="24" t="str">
        <f t="shared" si="95"/>
        <v/>
      </c>
      <c r="V692" s="24" t="str">
        <f t="shared" si="96"/>
        <v/>
      </c>
    </row>
    <row r="693" spans="1:22" x14ac:dyDescent="0.25">
      <c r="A693" s="1" t="str">
        <f t="shared" si="98"/>
        <v/>
      </c>
      <c r="B693" s="1" t="str">
        <f t="shared" si="99"/>
        <v/>
      </c>
      <c r="C693" s="47"/>
      <c r="D693" s="45"/>
      <c r="E693" s="1" t="str">
        <f t="shared" si="92"/>
        <v/>
      </c>
      <c r="F693" s="1" t="str">
        <f t="shared" si="93"/>
        <v/>
      </c>
      <c r="G693" s="1" t="str">
        <f t="shared" si="91"/>
        <v/>
      </c>
      <c r="H693" s="45" t="str">
        <f t="shared" si="97"/>
        <v/>
      </c>
      <c r="I693" s="1" t="str">
        <f t="shared" si="94"/>
        <v/>
      </c>
      <c r="J693"/>
      <c r="U693" s="24" t="str">
        <f t="shared" si="95"/>
        <v/>
      </c>
      <c r="V693" s="24" t="str">
        <f t="shared" si="96"/>
        <v/>
      </c>
    </row>
    <row r="694" spans="1:22" x14ac:dyDescent="0.25">
      <c r="A694" s="1" t="str">
        <f t="shared" si="98"/>
        <v/>
      </c>
      <c r="B694" s="1" t="str">
        <f t="shared" si="99"/>
        <v/>
      </c>
      <c r="C694" s="47"/>
      <c r="D694" s="45"/>
      <c r="E694" s="1" t="str">
        <f t="shared" si="92"/>
        <v/>
      </c>
      <c r="F694" s="1" t="str">
        <f t="shared" si="93"/>
        <v/>
      </c>
      <c r="G694" s="1" t="str">
        <f t="shared" si="91"/>
        <v/>
      </c>
      <c r="H694" s="45" t="str">
        <f t="shared" si="97"/>
        <v/>
      </c>
      <c r="I694" s="1" t="str">
        <f t="shared" si="94"/>
        <v/>
      </c>
      <c r="J694"/>
      <c r="U694" s="24" t="str">
        <f t="shared" si="95"/>
        <v/>
      </c>
      <c r="V694" s="24" t="str">
        <f t="shared" si="96"/>
        <v/>
      </c>
    </row>
    <row r="695" spans="1:22" x14ac:dyDescent="0.25">
      <c r="A695" s="1" t="str">
        <f t="shared" si="98"/>
        <v/>
      </c>
      <c r="B695" s="1" t="str">
        <f t="shared" si="99"/>
        <v/>
      </c>
      <c r="C695" s="47"/>
      <c r="D695" s="45"/>
      <c r="E695" s="1" t="str">
        <f t="shared" si="92"/>
        <v/>
      </c>
      <c r="F695" s="1" t="str">
        <f t="shared" si="93"/>
        <v/>
      </c>
      <c r="G695" s="1" t="str">
        <f t="shared" si="91"/>
        <v/>
      </c>
      <c r="H695" s="45" t="str">
        <f t="shared" si="97"/>
        <v/>
      </c>
      <c r="I695" s="1" t="str">
        <f t="shared" si="94"/>
        <v/>
      </c>
      <c r="J695"/>
      <c r="U695" s="24" t="str">
        <f t="shared" si="95"/>
        <v/>
      </c>
      <c r="V695" s="24" t="str">
        <f t="shared" si="96"/>
        <v/>
      </c>
    </row>
    <row r="696" spans="1:22" x14ac:dyDescent="0.25">
      <c r="A696" s="1" t="str">
        <f t="shared" si="98"/>
        <v/>
      </c>
      <c r="B696" s="1" t="str">
        <f t="shared" si="99"/>
        <v/>
      </c>
      <c r="C696" s="47"/>
      <c r="D696" s="45"/>
      <c r="E696" s="1" t="str">
        <f t="shared" si="92"/>
        <v/>
      </c>
      <c r="F696" s="1" t="str">
        <f t="shared" si="93"/>
        <v/>
      </c>
      <c r="G696" s="1" t="str">
        <f t="shared" si="91"/>
        <v/>
      </c>
      <c r="H696" s="45" t="str">
        <f t="shared" si="97"/>
        <v/>
      </c>
      <c r="I696" s="1" t="str">
        <f t="shared" si="94"/>
        <v/>
      </c>
      <c r="J696"/>
      <c r="U696" s="24" t="str">
        <f t="shared" si="95"/>
        <v/>
      </c>
      <c r="V696" s="24" t="str">
        <f t="shared" si="96"/>
        <v/>
      </c>
    </row>
    <row r="697" spans="1:22" x14ac:dyDescent="0.25">
      <c r="A697" s="1" t="str">
        <f t="shared" si="98"/>
        <v/>
      </c>
      <c r="B697" s="1" t="str">
        <f t="shared" si="99"/>
        <v/>
      </c>
      <c r="C697" s="47"/>
      <c r="D697" s="45"/>
      <c r="E697" s="1" t="str">
        <f t="shared" si="92"/>
        <v/>
      </c>
      <c r="F697" s="1" t="str">
        <f t="shared" si="93"/>
        <v/>
      </c>
      <c r="G697" s="1" t="str">
        <f t="shared" si="91"/>
        <v/>
      </c>
      <c r="H697" s="45" t="str">
        <f t="shared" si="97"/>
        <v/>
      </c>
      <c r="I697" s="1" t="str">
        <f t="shared" si="94"/>
        <v/>
      </c>
      <c r="J697"/>
      <c r="U697" s="24" t="str">
        <f t="shared" si="95"/>
        <v/>
      </c>
      <c r="V697" s="24" t="str">
        <f t="shared" si="96"/>
        <v/>
      </c>
    </row>
    <row r="698" spans="1:22" x14ac:dyDescent="0.25">
      <c r="A698" s="1" t="str">
        <f t="shared" si="98"/>
        <v/>
      </c>
      <c r="B698" s="1" t="str">
        <f t="shared" si="99"/>
        <v/>
      </c>
      <c r="C698" s="47"/>
      <c r="D698" s="45"/>
      <c r="E698" s="1" t="str">
        <f t="shared" si="92"/>
        <v/>
      </c>
      <c r="F698" s="1" t="str">
        <f t="shared" si="93"/>
        <v/>
      </c>
      <c r="G698" s="1" t="str">
        <f t="shared" si="91"/>
        <v/>
      </c>
      <c r="H698" s="45" t="str">
        <f t="shared" si="97"/>
        <v/>
      </c>
      <c r="I698" s="1" t="str">
        <f t="shared" si="94"/>
        <v/>
      </c>
      <c r="J698"/>
      <c r="U698" s="24" t="str">
        <f t="shared" si="95"/>
        <v/>
      </c>
      <c r="V698" s="24" t="str">
        <f t="shared" si="96"/>
        <v/>
      </c>
    </row>
    <row r="699" spans="1:22" x14ac:dyDescent="0.25">
      <c r="A699" s="1" t="str">
        <f t="shared" si="98"/>
        <v/>
      </c>
      <c r="B699" s="1" t="str">
        <f t="shared" si="99"/>
        <v/>
      </c>
      <c r="C699" s="47"/>
      <c r="D699" s="45"/>
      <c r="E699" s="1" t="str">
        <f t="shared" si="92"/>
        <v/>
      </c>
      <c r="F699" s="1" t="str">
        <f t="shared" si="93"/>
        <v/>
      </c>
      <c r="G699" s="1" t="str">
        <f t="shared" si="91"/>
        <v/>
      </c>
      <c r="H699" s="45" t="str">
        <f t="shared" si="97"/>
        <v/>
      </c>
      <c r="I699" s="1" t="str">
        <f t="shared" si="94"/>
        <v/>
      </c>
      <c r="J699"/>
      <c r="U699" s="24" t="str">
        <f t="shared" si="95"/>
        <v/>
      </c>
      <c r="V699" s="24" t="str">
        <f t="shared" si="96"/>
        <v/>
      </c>
    </row>
    <row r="700" spans="1:22" x14ac:dyDescent="0.25">
      <c r="A700" s="1" t="str">
        <f t="shared" si="98"/>
        <v/>
      </c>
      <c r="B700" s="1" t="str">
        <f t="shared" si="99"/>
        <v/>
      </c>
      <c r="C700" s="47"/>
      <c r="D700" s="45"/>
      <c r="E700" s="1" t="str">
        <f t="shared" si="92"/>
        <v/>
      </c>
      <c r="F700" s="1" t="str">
        <f t="shared" si="93"/>
        <v/>
      </c>
      <c r="G700" s="1" t="str">
        <f t="shared" si="91"/>
        <v/>
      </c>
      <c r="H700" s="45" t="str">
        <f t="shared" si="97"/>
        <v/>
      </c>
      <c r="I700" s="1" t="str">
        <f t="shared" si="94"/>
        <v/>
      </c>
      <c r="J700"/>
      <c r="U700" s="24" t="str">
        <f t="shared" si="95"/>
        <v/>
      </c>
      <c r="V700" s="24" t="str">
        <f t="shared" si="96"/>
        <v/>
      </c>
    </row>
    <row r="701" spans="1:22" x14ac:dyDescent="0.25">
      <c r="A701" s="1" t="str">
        <f t="shared" si="98"/>
        <v/>
      </c>
      <c r="B701" s="1" t="str">
        <f t="shared" si="99"/>
        <v/>
      </c>
      <c r="C701" s="47"/>
      <c r="D701" s="45"/>
      <c r="E701" s="1" t="str">
        <f t="shared" si="92"/>
        <v/>
      </c>
      <c r="F701" s="1" t="str">
        <f t="shared" si="93"/>
        <v/>
      </c>
      <c r="G701" s="1" t="str">
        <f t="shared" si="91"/>
        <v/>
      </c>
      <c r="H701" s="45" t="str">
        <f t="shared" si="97"/>
        <v/>
      </c>
      <c r="I701" s="1" t="str">
        <f t="shared" si="94"/>
        <v/>
      </c>
      <c r="J701"/>
      <c r="U701" s="24" t="str">
        <f t="shared" si="95"/>
        <v/>
      </c>
      <c r="V701" s="24" t="str">
        <f t="shared" si="96"/>
        <v/>
      </c>
    </row>
    <row r="702" spans="1:22" x14ac:dyDescent="0.25">
      <c r="A702" s="1" t="str">
        <f t="shared" si="98"/>
        <v/>
      </c>
      <c r="B702" s="1" t="str">
        <f t="shared" si="99"/>
        <v/>
      </c>
      <c r="C702" s="47"/>
      <c r="D702" s="45"/>
      <c r="E702" s="1" t="str">
        <f t="shared" si="92"/>
        <v/>
      </c>
      <c r="F702" s="1" t="str">
        <f t="shared" si="93"/>
        <v/>
      </c>
      <c r="G702" s="1" t="str">
        <f t="shared" si="91"/>
        <v/>
      </c>
      <c r="H702" s="45" t="str">
        <f t="shared" si="97"/>
        <v/>
      </c>
      <c r="I702" s="1" t="str">
        <f t="shared" si="94"/>
        <v/>
      </c>
      <c r="J702"/>
      <c r="U702" s="24" t="str">
        <f t="shared" si="95"/>
        <v/>
      </c>
      <c r="V702" s="24" t="str">
        <f t="shared" si="96"/>
        <v/>
      </c>
    </row>
    <row r="703" spans="1:22" x14ac:dyDescent="0.25">
      <c r="A703" s="1" t="str">
        <f t="shared" si="98"/>
        <v/>
      </c>
      <c r="B703" s="1" t="str">
        <f t="shared" si="99"/>
        <v/>
      </c>
      <c r="C703" s="47"/>
      <c r="D703" s="45"/>
      <c r="E703" s="1" t="str">
        <f t="shared" si="92"/>
        <v/>
      </c>
      <c r="F703" s="1" t="str">
        <f t="shared" si="93"/>
        <v/>
      </c>
      <c r="G703" s="1" t="str">
        <f t="shared" si="91"/>
        <v/>
      </c>
      <c r="H703" s="45" t="str">
        <f t="shared" si="97"/>
        <v/>
      </c>
      <c r="I703" s="1" t="str">
        <f t="shared" si="94"/>
        <v/>
      </c>
      <c r="J703"/>
      <c r="U703" s="24" t="str">
        <f t="shared" si="95"/>
        <v/>
      </c>
      <c r="V703" s="24" t="str">
        <f t="shared" si="96"/>
        <v/>
      </c>
    </row>
    <row r="704" spans="1:22" x14ac:dyDescent="0.25">
      <c r="A704" s="1" t="str">
        <f t="shared" si="98"/>
        <v/>
      </c>
      <c r="B704" s="1" t="str">
        <f t="shared" si="99"/>
        <v/>
      </c>
      <c r="C704" s="47"/>
      <c r="D704" s="45"/>
      <c r="E704" s="1" t="str">
        <f t="shared" si="92"/>
        <v/>
      </c>
      <c r="F704" s="1" t="str">
        <f t="shared" si="93"/>
        <v/>
      </c>
      <c r="G704" s="1" t="str">
        <f t="shared" si="91"/>
        <v/>
      </c>
      <c r="H704" s="45" t="str">
        <f t="shared" si="97"/>
        <v/>
      </c>
      <c r="I704" s="1" t="str">
        <f t="shared" si="94"/>
        <v/>
      </c>
      <c r="J704"/>
      <c r="U704" s="24" t="str">
        <f t="shared" si="95"/>
        <v/>
      </c>
      <c r="V704" s="24" t="str">
        <f t="shared" si="96"/>
        <v/>
      </c>
    </row>
    <row r="705" spans="1:22" x14ac:dyDescent="0.25">
      <c r="A705" s="1" t="str">
        <f t="shared" si="98"/>
        <v/>
      </c>
      <c r="B705" s="1" t="str">
        <f t="shared" si="99"/>
        <v/>
      </c>
      <c r="C705" s="47"/>
      <c r="D705" s="45"/>
      <c r="E705" s="1" t="str">
        <f t="shared" si="92"/>
        <v/>
      </c>
      <c r="F705" s="1" t="str">
        <f t="shared" si="93"/>
        <v/>
      </c>
      <c r="G705" s="1" t="str">
        <f t="shared" si="91"/>
        <v/>
      </c>
      <c r="H705" s="45" t="str">
        <f t="shared" si="97"/>
        <v/>
      </c>
      <c r="I705" s="1" t="str">
        <f t="shared" si="94"/>
        <v/>
      </c>
      <c r="J705"/>
      <c r="U705" s="24" t="str">
        <f t="shared" si="95"/>
        <v/>
      </c>
      <c r="V705" s="24" t="str">
        <f t="shared" si="96"/>
        <v/>
      </c>
    </row>
    <row r="706" spans="1:22" x14ac:dyDescent="0.25">
      <c r="A706" s="1" t="str">
        <f t="shared" si="98"/>
        <v/>
      </c>
      <c r="B706" s="1" t="str">
        <f t="shared" si="99"/>
        <v/>
      </c>
      <c r="C706" s="47"/>
      <c r="D706" s="45"/>
      <c r="E706" s="1" t="str">
        <f t="shared" si="92"/>
        <v/>
      </c>
      <c r="F706" s="1" t="str">
        <f t="shared" si="93"/>
        <v/>
      </c>
      <c r="G706" s="1" t="str">
        <f t="shared" ref="G706:G769" si="100">IF(V706="","",IF(V706="LEFTSIDE",PINLEFT,IF(V706="BOTTOMSIDE",PINDOWN,IF(V706="RIGHTSIDE",PINRIGHT,PINUP))))</f>
        <v/>
      </c>
      <c r="H706" s="45" t="str">
        <f t="shared" si="97"/>
        <v/>
      </c>
      <c r="I706" s="1" t="str">
        <f t="shared" si="94"/>
        <v/>
      </c>
      <c r="J706"/>
      <c r="U706" s="24" t="str">
        <f t="shared" si="95"/>
        <v/>
      </c>
      <c r="V706" s="24" t="str">
        <f t="shared" si="96"/>
        <v/>
      </c>
    </row>
    <row r="707" spans="1:22" x14ac:dyDescent="0.25">
      <c r="A707" s="1" t="str">
        <f t="shared" si="98"/>
        <v/>
      </c>
      <c r="B707" s="1" t="str">
        <f t="shared" si="99"/>
        <v/>
      </c>
      <c r="C707" s="47"/>
      <c r="D707" s="45"/>
      <c r="E707" s="1" t="str">
        <f t="shared" ref="E707:E770" si="101">IF($U707="","",IF(PINORIENTATIONS=ONESIDED,PINLENGTH,IF($G707=PINLEFT,-BOXWIDTH/2,IF($G707=PINRIGHT,BOXWIDTH/2,IF($G707=PINDOWN,IF($G706=PINDOWN,MID($E706,1,LEN($E706)-3)+VERTSPACING,(INT(PINSPERSIDE/2)*-VERTSPACING)),IF($G706=PINUP,MID($E706,1,LEN($E706)-3)-VERTSPACING,(INT(PINSPERSIDE/2)*VERTSPACING)-IF(MOD(PINSPERSIDE,2),0,VERTSPACING))))))&amp;IF(UNITS=IMPERIALUNITS,"mil",IF(UNITS=METRICUNITS,"mm","")))</f>
        <v/>
      </c>
      <c r="F707" s="1" t="str">
        <f t="shared" ref="F707:F770" si="102">IF($U707="","",IF(PINORIENTATIONS=ONESIDED,(INT(PINSPERSIDE/2)*VERTSPACING)-MOD($U707-1,PINSPERSIDE)*VERTSPACING,IF($G707=PINLEFT,IF($G706=PINLEFT,MID($F706,1,LEN($F706)-3)-VERTSPACING,(INT(PINSPERSIDE/2)*VERTSPACING)),IF($G707=PINRIGHT,IF($G706=PINRIGHT,MID($F706,1,LEN($F706)-3)+VERTSPACING,(INT(PINSPERSIDE/2)*-VERTSPACING)+IF(MOD(PINSPERSIDE,2),0,VERTSPACING)),IF($G707=PINDOWN,IF(MOD(PINSPERSIDE,2),-BOXWIDTH/2,-BOXWIDTH/2+VERTSPACING),BOXWIDTH/2))))&amp;IF(UNITS=IMPERIALUNITS,"mil",IF(UNITS=METRICUNITS,"mm","")))</f>
        <v/>
      </c>
      <c r="G707" s="1" t="str">
        <f t="shared" si="100"/>
        <v/>
      </c>
      <c r="H707" s="45" t="str">
        <f t="shared" si="97"/>
        <v/>
      </c>
      <c r="I707" s="1" t="str">
        <f t="shared" ref="I707:I770" si="103">IF($U707&lt;&gt;"",PINLENGTH&amp;IF(UNITS=IMPERIALUNITS,"mil",IF(UNITS=METRICUNITS,"mm","")),"")</f>
        <v/>
      </c>
      <c r="J707"/>
      <c r="U707" s="24" t="str">
        <f t="shared" ref="U707:U770" si="104">IF(U706&lt;$L$6,U706+1,"")</f>
        <v/>
      </c>
      <c r="V707" s="24" t="str">
        <f t="shared" ref="V707:V770" si="105">IF($U707="","",IF(PINORIENTATIONS=ONESIDED,"LEFTSIDE",IF(PINORIENTATIONS=TWOSIDED,IF($U707&lt;=PINSPERSIDE,"LEFTSIDE","RIGHTSIDE"),IF($U707&lt;=PINSPERSIDE,"LEFTSIDE",IF($U707&lt;=PINSPERSIDE*2,"BOTTOMSIDE",IF($U707&lt;=PINSPERSIDE*3,"RIGHTSIDE","TOPSIDE"))))))</f>
        <v/>
      </c>
    </row>
    <row r="708" spans="1:22" x14ac:dyDescent="0.25">
      <c r="A708" s="1" t="str">
        <f t="shared" si="98"/>
        <v/>
      </c>
      <c r="B708" s="1" t="str">
        <f t="shared" si="99"/>
        <v/>
      </c>
      <c r="C708" s="47"/>
      <c r="D708" s="45"/>
      <c r="E708" s="1" t="str">
        <f t="shared" si="101"/>
        <v/>
      </c>
      <c r="F708" s="1" t="str">
        <f t="shared" si="102"/>
        <v/>
      </c>
      <c r="G708" s="1" t="str">
        <f t="shared" si="100"/>
        <v/>
      </c>
      <c r="H708" s="45" t="str">
        <f t="shared" si="97"/>
        <v/>
      </c>
      <c r="I708" s="1" t="str">
        <f t="shared" si="103"/>
        <v/>
      </c>
      <c r="J708"/>
      <c r="U708" s="24" t="str">
        <f t="shared" si="104"/>
        <v/>
      </c>
      <c r="V708" s="24" t="str">
        <f t="shared" si="105"/>
        <v/>
      </c>
    </row>
    <row r="709" spans="1:22" x14ac:dyDescent="0.25">
      <c r="A709" s="1" t="str">
        <f t="shared" si="98"/>
        <v/>
      </c>
      <c r="B709" s="1" t="str">
        <f t="shared" si="99"/>
        <v/>
      </c>
      <c r="C709" s="47"/>
      <c r="D709" s="45"/>
      <c r="E709" s="1" t="str">
        <f t="shared" si="101"/>
        <v/>
      </c>
      <c r="F709" s="1" t="str">
        <f t="shared" si="102"/>
        <v/>
      </c>
      <c r="G709" s="1" t="str">
        <f t="shared" si="100"/>
        <v/>
      </c>
      <c r="H709" s="45" t="str">
        <f t="shared" si="97"/>
        <v/>
      </c>
      <c r="I709" s="1" t="str">
        <f t="shared" si="103"/>
        <v/>
      </c>
      <c r="J709"/>
      <c r="U709" s="24" t="str">
        <f t="shared" si="104"/>
        <v/>
      </c>
      <c r="V709" s="24" t="str">
        <f t="shared" si="105"/>
        <v/>
      </c>
    </row>
    <row r="710" spans="1:22" x14ac:dyDescent="0.25">
      <c r="A710" s="1" t="str">
        <f t="shared" si="98"/>
        <v/>
      </c>
      <c r="B710" s="1" t="str">
        <f t="shared" si="99"/>
        <v/>
      </c>
      <c r="C710" s="47"/>
      <c r="D710" s="45"/>
      <c r="E710" s="1" t="str">
        <f t="shared" si="101"/>
        <v/>
      </c>
      <c r="F710" s="1" t="str">
        <f t="shared" si="102"/>
        <v/>
      </c>
      <c r="G710" s="1" t="str">
        <f t="shared" si="100"/>
        <v/>
      </c>
      <c r="H710" s="45" t="str">
        <f t="shared" si="97"/>
        <v/>
      </c>
      <c r="I710" s="1" t="str">
        <f t="shared" si="103"/>
        <v/>
      </c>
      <c r="J710"/>
      <c r="U710" s="24" t="str">
        <f t="shared" si="104"/>
        <v/>
      </c>
      <c r="V710" s="24" t="str">
        <f t="shared" si="105"/>
        <v/>
      </c>
    </row>
    <row r="711" spans="1:22" x14ac:dyDescent="0.25">
      <c r="A711" s="1" t="str">
        <f t="shared" si="98"/>
        <v/>
      </c>
      <c r="B711" s="1" t="str">
        <f t="shared" si="99"/>
        <v/>
      </c>
      <c r="C711" s="47"/>
      <c r="D711" s="45"/>
      <c r="E711" s="1" t="str">
        <f t="shared" si="101"/>
        <v/>
      </c>
      <c r="F711" s="1" t="str">
        <f t="shared" si="102"/>
        <v/>
      </c>
      <c r="G711" s="1" t="str">
        <f t="shared" si="100"/>
        <v/>
      </c>
      <c r="H711" s="45" t="str">
        <f t="shared" si="97"/>
        <v/>
      </c>
      <c r="I711" s="1" t="str">
        <f t="shared" si="103"/>
        <v/>
      </c>
      <c r="J711"/>
      <c r="U711" s="24" t="str">
        <f t="shared" si="104"/>
        <v/>
      </c>
      <c r="V711" s="24" t="str">
        <f t="shared" si="105"/>
        <v/>
      </c>
    </row>
    <row r="712" spans="1:22" x14ac:dyDescent="0.25">
      <c r="A712" s="1" t="str">
        <f t="shared" si="98"/>
        <v/>
      </c>
      <c r="B712" s="1" t="str">
        <f t="shared" si="99"/>
        <v/>
      </c>
      <c r="C712" s="47"/>
      <c r="D712" s="45"/>
      <c r="E712" s="1" t="str">
        <f t="shared" si="101"/>
        <v/>
      </c>
      <c r="F712" s="1" t="str">
        <f t="shared" si="102"/>
        <v/>
      </c>
      <c r="G712" s="1" t="str">
        <f t="shared" si="100"/>
        <v/>
      </c>
      <c r="H712" s="45" t="str">
        <f t="shared" si="97"/>
        <v/>
      </c>
      <c r="I712" s="1" t="str">
        <f t="shared" si="103"/>
        <v/>
      </c>
      <c r="J712"/>
      <c r="U712" s="24" t="str">
        <f t="shared" si="104"/>
        <v/>
      </c>
      <c r="V712" s="24" t="str">
        <f t="shared" si="105"/>
        <v/>
      </c>
    </row>
    <row r="713" spans="1:22" x14ac:dyDescent="0.25">
      <c r="A713" s="1" t="str">
        <f t="shared" si="98"/>
        <v/>
      </c>
      <c r="B713" s="1" t="str">
        <f t="shared" si="99"/>
        <v/>
      </c>
      <c r="C713" s="47"/>
      <c r="D713" s="45"/>
      <c r="E713" s="1" t="str">
        <f t="shared" si="101"/>
        <v/>
      </c>
      <c r="F713" s="1" t="str">
        <f t="shared" si="102"/>
        <v/>
      </c>
      <c r="G713" s="1" t="str">
        <f t="shared" si="100"/>
        <v/>
      </c>
      <c r="H713" s="45" t="str">
        <f t="shared" si="97"/>
        <v/>
      </c>
      <c r="I713" s="1" t="str">
        <f t="shared" si="103"/>
        <v/>
      </c>
      <c r="J713"/>
      <c r="U713" s="24" t="str">
        <f t="shared" si="104"/>
        <v/>
      </c>
      <c r="V713" s="24" t="str">
        <f t="shared" si="105"/>
        <v/>
      </c>
    </row>
    <row r="714" spans="1:22" x14ac:dyDescent="0.25">
      <c r="A714" s="1" t="str">
        <f t="shared" si="98"/>
        <v/>
      </c>
      <c r="B714" s="1" t="str">
        <f t="shared" si="99"/>
        <v/>
      </c>
      <c r="C714" s="47"/>
      <c r="D714" s="45"/>
      <c r="E714" s="1" t="str">
        <f t="shared" si="101"/>
        <v/>
      </c>
      <c r="F714" s="1" t="str">
        <f t="shared" si="102"/>
        <v/>
      </c>
      <c r="G714" s="1" t="str">
        <f t="shared" si="100"/>
        <v/>
      </c>
      <c r="H714" s="45" t="str">
        <f t="shared" si="97"/>
        <v/>
      </c>
      <c r="I714" s="1" t="str">
        <f t="shared" si="103"/>
        <v/>
      </c>
      <c r="J714"/>
      <c r="U714" s="24" t="str">
        <f t="shared" si="104"/>
        <v/>
      </c>
      <c r="V714" s="24" t="str">
        <f t="shared" si="105"/>
        <v/>
      </c>
    </row>
    <row r="715" spans="1:22" x14ac:dyDescent="0.25">
      <c r="A715" s="1" t="str">
        <f t="shared" si="98"/>
        <v/>
      </c>
      <c r="B715" s="1" t="str">
        <f t="shared" si="99"/>
        <v/>
      </c>
      <c r="C715" s="47"/>
      <c r="D715" s="45"/>
      <c r="E715" s="1" t="str">
        <f t="shared" si="101"/>
        <v/>
      </c>
      <c r="F715" s="1" t="str">
        <f t="shared" si="102"/>
        <v/>
      </c>
      <c r="G715" s="1" t="str">
        <f t="shared" si="100"/>
        <v/>
      </c>
      <c r="H715" s="45" t="str">
        <f t="shared" si="97"/>
        <v/>
      </c>
      <c r="I715" s="1" t="str">
        <f t="shared" si="103"/>
        <v/>
      </c>
      <c r="J715"/>
      <c r="U715" s="24" t="str">
        <f t="shared" si="104"/>
        <v/>
      </c>
      <c r="V715" s="24" t="str">
        <f t="shared" si="105"/>
        <v/>
      </c>
    </row>
    <row r="716" spans="1:22" x14ac:dyDescent="0.25">
      <c r="A716" s="1" t="str">
        <f t="shared" si="98"/>
        <v/>
      </c>
      <c r="B716" s="1" t="str">
        <f t="shared" si="99"/>
        <v/>
      </c>
      <c r="C716" s="47"/>
      <c r="D716" s="45"/>
      <c r="E716" s="1" t="str">
        <f t="shared" si="101"/>
        <v/>
      </c>
      <c r="F716" s="1" t="str">
        <f t="shared" si="102"/>
        <v/>
      </c>
      <c r="G716" s="1" t="str">
        <f t="shared" si="100"/>
        <v/>
      </c>
      <c r="H716" s="45" t="str">
        <f t="shared" si="97"/>
        <v/>
      </c>
      <c r="I716" s="1" t="str">
        <f t="shared" si="103"/>
        <v/>
      </c>
      <c r="J716"/>
      <c r="U716" s="24" t="str">
        <f t="shared" si="104"/>
        <v/>
      </c>
      <c r="V716" s="24" t="str">
        <f t="shared" si="105"/>
        <v/>
      </c>
    </row>
    <row r="717" spans="1:22" x14ac:dyDescent="0.25">
      <c r="A717" s="1" t="str">
        <f t="shared" si="98"/>
        <v/>
      </c>
      <c r="B717" s="1" t="str">
        <f t="shared" si="99"/>
        <v/>
      </c>
      <c r="C717" s="47"/>
      <c r="D717" s="45"/>
      <c r="E717" s="1" t="str">
        <f t="shared" si="101"/>
        <v/>
      </c>
      <c r="F717" s="1" t="str">
        <f t="shared" si="102"/>
        <v/>
      </c>
      <c r="G717" s="1" t="str">
        <f t="shared" si="100"/>
        <v/>
      </c>
      <c r="H717" s="45" t="str">
        <f t="shared" si="97"/>
        <v/>
      </c>
      <c r="I717" s="1" t="str">
        <f t="shared" si="103"/>
        <v/>
      </c>
      <c r="J717"/>
      <c r="U717" s="24" t="str">
        <f t="shared" si="104"/>
        <v/>
      </c>
      <c r="V717" s="24" t="str">
        <f t="shared" si="105"/>
        <v/>
      </c>
    </row>
    <row r="718" spans="1:22" x14ac:dyDescent="0.25">
      <c r="A718" s="1" t="str">
        <f t="shared" si="98"/>
        <v/>
      </c>
      <c r="B718" s="1" t="str">
        <f t="shared" si="99"/>
        <v/>
      </c>
      <c r="C718" s="47"/>
      <c r="D718" s="45"/>
      <c r="E718" s="1" t="str">
        <f t="shared" si="101"/>
        <v/>
      </c>
      <c r="F718" s="1" t="str">
        <f t="shared" si="102"/>
        <v/>
      </c>
      <c r="G718" s="1" t="str">
        <f t="shared" si="100"/>
        <v/>
      </c>
      <c r="H718" s="45" t="str">
        <f t="shared" si="97"/>
        <v/>
      </c>
      <c r="I718" s="1" t="str">
        <f t="shared" si="103"/>
        <v/>
      </c>
      <c r="J718"/>
      <c r="U718" s="24" t="str">
        <f t="shared" si="104"/>
        <v/>
      </c>
      <c r="V718" s="24" t="str">
        <f t="shared" si="105"/>
        <v/>
      </c>
    </row>
    <row r="719" spans="1:22" x14ac:dyDescent="0.25">
      <c r="A719" s="1" t="str">
        <f t="shared" si="98"/>
        <v/>
      </c>
      <c r="B719" s="1" t="str">
        <f t="shared" si="99"/>
        <v/>
      </c>
      <c r="C719" s="47"/>
      <c r="D719" s="45"/>
      <c r="E719" s="1" t="str">
        <f t="shared" si="101"/>
        <v/>
      </c>
      <c r="F719" s="1" t="str">
        <f t="shared" si="102"/>
        <v/>
      </c>
      <c r="G719" s="1" t="str">
        <f t="shared" si="100"/>
        <v/>
      </c>
      <c r="H719" s="45" t="str">
        <f t="shared" si="97"/>
        <v/>
      </c>
      <c r="I719" s="1" t="str">
        <f t="shared" si="103"/>
        <v/>
      </c>
      <c r="J719"/>
      <c r="U719" s="24" t="str">
        <f t="shared" si="104"/>
        <v/>
      </c>
      <c r="V719" s="24" t="str">
        <f t="shared" si="105"/>
        <v/>
      </c>
    </row>
    <row r="720" spans="1:22" x14ac:dyDescent="0.25">
      <c r="A720" s="1" t="str">
        <f t="shared" si="98"/>
        <v/>
      </c>
      <c r="B720" s="1" t="str">
        <f t="shared" si="99"/>
        <v/>
      </c>
      <c r="C720" s="47"/>
      <c r="D720" s="45"/>
      <c r="E720" s="1" t="str">
        <f t="shared" si="101"/>
        <v/>
      </c>
      <c r="F720" s="1" t="str">
        <f t="shared" si="102"/>
        <v/>
      </c>
      <c r="G720" s="1" t="str">
        <f t="shared" si="100"/>
        <v/>
      </c>
      <c r="H720" s="45" t="str">
        <f t="shared" si="97"/>
        <v/>
      </c>
      <c r="I720" s="1" t="str">
        <f t="shared" si="103"/>
        <v/>
      </c>
      <c r="J720"/>
      <c r="U720" s="24" t="str">
        <f t="shared" si="104"/>
        <v/>
      </c>
      <c r="V720" s="24" t="str">
        <f t="shared" si="105"/>
        <v/>
      </c>
    </row>
    <row r="721" spans="1:22" x14ac:dyDescent="0.25">
      <c r="A721" s="1" t="str">
        <f t="shared" si="98"/>
        <v/>
      </c>
      <c r="B721" s="1" t="str">
        <f t="shared" si="99"/>
        <v/>
      </c>
      <c r="C721" s="47"/>
      <c r="D721" s="45"/>
      <c r="E721" s="1" t="str">
        <f t="shared" si="101"/>
        <v/>
      </c>
      <c r="F721" s="1" t="str">
        <f t="shared" si="102"/>
        <v/>
      </c>
      <c r="G721" s="1" t="str">
        <f t="shared" si="100"/>
        <v/>
      </c>
      <c r="H721" s="45" t="str">
        <f t="shared" si="97"/>
        <v/>
      </c>
      <c r="I721" s="1" t="str">
        <f t="shared" si="103"/>
        <v/>
      </c>
      <c r="J721"/>
      <c r="U721" s="24" t="str">
        <f t="shared" si="104"/>
        <v/>
      </c>
      <c r="V721" s="24" t="str">
        <f t="shared" si="105"/>
        <v/>
      </c>
    </row>
    <row r="722" spans="1:22" x14ac:dyDescent="0.25">
      <c r="A722" s="1" t="str">
        <f t="shared" si="98"/>
        <v/>
      </c>
      <c r="B722" s="1" t="str">
        <f t="shared" si="99"/>
        <v/>
      </c>
      <c r="C722" s="47"/>
      <c r="D722" s="45"/>
      <c r="E722" s="1" t="str">
        <f t="shared" si="101"/>
        <v/>
      </c>
      <c r="F722" s="1" t="str">
        <f t="shared" si="102"/>
        <v/>
      </c>
      <c r="G722" s="1" t="str">
        <f t="shared" si="100"/>
        <v/>
      </c>
      <c r="H722" s="45" t="str">
        <f t="shared" si="97"/>
        <v/>
      </c>
      <c r="I722" s="1" t="str">
        <f t="shared" si="103"/>
        <v/>
      </c>
      <c r="J722"/>
      <c r="U722" s="24" t="str">
        <f t="shared" si="104"/>
        <v/>
      </c>
      <c r="V722" s="24" t="str">
        <f t="shared" si="105"/>
        <v/>
      </c>
    </row>
    <row r="723" spans="1:22" x14ac:dyDescent="0.25">
      <c r="A723" s="1" t="str">
        <f t="shared" si="98"/>
        <v/>
      </c>
      <c r="B723" s="1" t="str">
        <f t="shared" si="99"/>
        <v/>
      </c>
      <c r="C723" s="47"/>
      <c r="D723" s="45"/>
      <c r="E723" s="1" t="str">
        <f t="shared" si="101"/>
        <v/>
      </c>
      <c r="F723" s="1" t="str">
        <f t="shared" si="102"/>
        <v/>
      </c>
      <c r="G723" s="1" t="str">
        <f t="shared" si="100"/>
        <v/>
      </c>
      <c r="H723" s="45" t="str">
        <f t="shared" si="97"/>
        <v/>
      </c>
      <c r="I723" s="1" t="str">
        <f t="shared" si="103"/>
        <v/>
      </c>
      <c r="J723"/>
      <c r="U723" s="24" t="str">
        <f t="shared" si="104"/>
        <v/>
      </c>
      <c r="V723" s="24" t="str">
        <f t="shared" si="105"/>
        <v/>
      </c>
    </row>
    <row r="724" spans="1:22" x14ac:dyDescent="0.25">
      <c r="A724" s="1" t="str">
        <f t="shared" si="98"/>
        <v/>
      </c>
      <c r="B724" s="1" t="str">
        <f t="shared" si="99"/>
        <v/>
      </c>
      <c r="C724" s="47"/>
      <c r="D724" s="45"/>
      <c r="E724" s="1" t="str">
        <f t="shared" si="101"/>
        <v/>
      </c>
      <c r="F724" s="1" t="str">
        <f t="shared" si="102"/>
        <v/>
      </c>
      <c r="G724" s="1" t="str">
        <f t="shared" si="100"/>
        <v/>
      </c>
      <c r="H724" s="45" t="str">
        <f t="shared" si="97"/>
        <v/>
      </c>
      <c r="I724" s="1" t="str">
        <f t="shared" si="103"/>
        <v/>
      </c>
      <c r="J724"/>
      <c r="U724" s="24" t="str">
        <f t="shared" si="104"/>
        <v/>
      </c>
      <c r="V724" s="24" t="str">
        <f t="shared" si="105"/>
        <v/>
      </c>
    </row>
    <row r="725" spans="1:22" x14ac:dyDescent="0.25">
      <c r="A725" s="1" t="str">
        <f t="shared" si="98"/>
        <v/>
      </c>
      <c r="B725" s="1" t="str">
        <f t="shared" si="99"/>
        <v/>
      </c>
      <c r="C725" s="47"/>
      <c r="D725" s="45"/>
      <c r="E725" s="1" t="str">
        <f t="shared" si="101"/>
        <v/>
      </c>
      <c r="F725" s="1" t="str">
        <f t="shared" si="102"/>
        <v/>
      </c>
      <c r="G725" s="1" t="str">
        <f t="shared" si="100"/>
        <v/>
      </c>
      <c r="H725" s="45" t="str">
        <f t="shared" si="97"/>
        <v/>
      </c>
      <c r="I725" s="1" t="str">
        <f t="shared" si="103"/>
        <v/>
      </c>
      <c r="J725"/>
      <c r="U725" s="24" t="str">
        <f t="shared" si="104"/>
        <v/>
      </c>
      <c r="V725" s="24" t="str">
        <f t="shared" si="105"/>
        <v/>
      </c>
    </row>
    <row r="726" spans="1:22" x14ac:dyDescent="0.25">
      <c r="A726" s="1" t="str">
        <f t="shared" si="98"/>
        <v/>
      </c>
      <c r="B726" s="1" t="str">
        <f t="shared" si="99"/>
        <v/>
      </c>
      <c r="C726" s="47"/>
      <c r="D726" s="45"/>
      <c r="E726" s="1" t="str">
        <f t="shared" si="101"/>
        <v/>
      </c>
      <c r="F726" s="1" t="str">
        <f t="shared" si="102"/>
        <v/>
      </c>
      <c r="G726" s="1" t="str">
        <f t="shared" si="100"/>
        <v/>
      </c>
      <c r="H726" s="45" t="str">
        <f t="shared" si="97"/>
        <v/>
      </c>
      <c r="I726" s="1" t="str">
        <f t="shared" si="103"/>
        <v/>
      </c>
      <c r="J726"/>
      <c r="U726" s="24" t="str">
        <f t="shared" si="104"/>
        <v/>
      </c>
      <c r="V726" s="24" t="str">
        <f t="shared" si="105"/>
        <v/>
      </c>
    </row>
    <row r="727" spans="1:22" x14ac:dyDescent="0.25">
      <c r="A727" s="1" t="str">
        <f t="shared" si="98"/>
        <v/>
      </c>
      <c r="B727" s="1" t="str">
        <f t="shared" si="99"/>
        <v/>
      </c>
      <c r="C727" s="47"/>
      <c r="D727" s="45"/>
      <c r="E727" s="1" t="str">
        <f t="shared" si="101"/>
        <v/>
      </c>
      <c r="F727" s="1" t="str">
        <f t="shared" si="102"/>
        <v/>
      </c>
      <c r="G727" s="1" t="str">
        <f t="shared" si="100"/>
        <v/>
      </c>
      <c r="H727" s="45" t="str">
        <f t="shared" si="97"/>
        <v/>
      </c>
      <c r="I727" s="1" t="str">
        <f t="shared" si="103"/>
        <v/>
      </c>
      <c r="J727"/>
      <c r="U727" s="24" t="str">
        <f t="shared" si="104"/>
        <v/>
      </c>
      <c r="V727" s="24" t="str">
        <f t="shared" si="105"/>
        <v/>
      </c>
    </row>
    <row r="728" spans="1:22" x14ac:dyDescent="0.25">
      <c r="A728" s="1" t="str">
        <f t="shared" si="98"/>
        <v/>
      </c>
      <c r="B728" s="1" t="str">
        <f t="shared" si="99"/>
        <v/>
      </c>
      <c r="C728" s="47"/>
      <c r="D728" s="45"/>
      <c r="E728" s="1" t="str">
        <f t="shared" si="101"/>
        <v/>
      </c>
      <c r="F728" s="1" t="str">
        <f t="shared" si="102"/>
        <v/>
      </c>
      <c r="G728" s="1" t="str">
        <f t="shared" si="100"/>
        <v/>
      </c>
      <c r="H728" s="45" t="str">
        <f t="shared" si="97"/>
        <v/>
      </c>
      <c r="I728" s="1" t="str">
        <f t="shared" si="103"/>
        <v/>
      </c>
      <c r="J728"/>
      <c r="U728" s="24" t="str">
        <f t="shared" si="104"/>
        <v/>
      </c>
      <c r="V728" s="24" t="str">
        <f t="shared" si="105"/>
        <v/>
      </c>
    </row>
    <row r="729" spans="1:22" x14ac:dyDescent="0.25">
      <c r="A729" s="1" t="str">
        <f t="shared" si="98"/>
        <v/>
      </c>
      <c r="B729" s="1" t="str">
        <f t="shared" si="99"/>
        <v/>
      </c>
      <c r="C729" s="47"/>
      <c r="D729" s="45"/>
      <c r="E729" s="1" t="str">
        <f t="shared" si="101"/>
        <v/>
      </c>
      <c r="F729" s="1" t="str">
        <f t="shared" si="102"/>
        <v/>
      </c>
      <c r="G729" s="1" t="str">
        <f t="shared" si="100"/>
        <v/>
      </c>
      <c r="H729" s="45" t="str">
        <f t="shared" si="97"/>
        <v/>
      </c>
      <c r="I729" s="1" t="str">
        <f t="shared" si="103"/>
        <v/>
      </c>
      <c r="J729"/>
      <c r="U729" s="24" t="str">
        <f t="shared" si="104"/>
        <v/>
      </c>
      <c r="V729" s="24" t="str">
        <f t="shared" si="105"/>
        <v/>
      </c>
    </row>
    <row r="730" spans="1:22" x14ac:dyDescent="0.25">
      <c r="A730" s="1" t="str">
        <f t="shared" si="98"/>
        <v/>
      </c>
      <c r="B730" s="1" t="str">
        <f t="shared" si="99"/>
        <v/>
      </c>
      <c r="C730" s="47"/>
      <c r="D730" s="45"/>
      <c r="E730" s="1" t="str">
        <f t="shared" si="101"/>
        <v/>
      </c>
      <c r="F730" s="1" t="str">
        <f t="shared" si="102"/>
        <v/>
      </c>
      <c r="G730" s="1" t="str">
        <f t="shared" si="100"/>
        <v/>
      </c>
      <c r="H730" s="45" t="str">
        <f t="shared" si="97"/>
        <v/>
      </c>
      <c r="I730" s="1" t="str">
        <f t="shared" si="103"/>
        <v/>
      </c>
      <c r="J730"/>
      <c r="U730" s="24" t="str">
        <f t="shared" si="104"/>
        <v/>
      </c>
      <c r="V730" s="24" t="str">
        <f t="shared" si="105"/>
        <v/>
      </c>
    </row>
    <row r="731" spans="1:22" x14ac:dyDescent="0.25">
      <c r="A731" s="1" t="str">
        <f t="shared" si="98"/>
        <v/>
      </c>
      <c r="B731" s="1" t="str">
        <f t="shared" si="99"/>
        <v/>
      </c>
      <c r="C731" s="47"/>
      <c r="D731" s="45"/>
      <c r="E731" s="1" t="str">
        <f t="shared" si="101"/>
        <v/>
      </c>
      <c r="F731" s="1" t="str">
        <f t="shared" si="102"/>
        <v/>
      </c>
      <c r="G731" s="1" t="str">
        <f t="shared" si="100"/>
        <v/>
      </c>
      <c r="H731" s="45" t="str">
        <f t="shared" si="97"/>
        <v/>
      </c>
      <c r="I731" s="1" t="str">
        <f t="shared" si="103"/>
        <v/>
      </c>
      <c r="J731"/>
      <c r="U731" s="24" t="str">
        <f t="shared" si="104"/>
        <v/>
      </c>
      <c r="V731" s="24" t="str">
        <f t="shared" si="105"/>
        <v/>
      </c>
    </row>
    <row r="732" spans="1:22" x14ac:dyDescent="0.25">
      <c r="A732" s="1" t="str">
        <f t="shared" si="98"/>
        <v/>
      </c>
      <c r="B732" s="1" t="str">
        <f t="shared" si="99"/>
        <v/>
      </c>
      <c r="C732" s="47"/>
      <c r="D732" s="45"/>
      <c r="E732" s="1" t="str">
        <f t="shared" si="101"/>
        <v/>
      </c>
      <c r="F732" s="1" t="str">
        <f t="shared" si="102"/>
        <v/>
      </c>
      <c r="G732" s="1" t="str">
        <f t="shared" si="100"/>
        <v/>
      </c>
      <c r="H732" s="45" t="str">
        <f t="shared" si="97"/>
        <v/>
      </c>
      <c r="I732" s="1" t="str">
        <f t="shared" si="103"/>
        <v/>
      </c>
      <c r="J732"/>
      <c r="U732" s="24" t="str">
        <f t="shared" si="104"/>
        <v/>
      </c>
      <c r="V732" s="24" t="str">
        <f t="shared" si="105"/>
        <v/>
      </c>
    </row>
    <row r="733" spans="1:22" x14ac:dyDescent="0.25">
      <c r="A733" s="1" t="str">
        <f t="shared" si="98"/>
        <v/>
      </c>
      <c r="B733" s="1" t="str">
        <f t="shared" si="99"/>
        <v/>
      </c>
      <c r="C733" s="47"/>
      <c r="D733" s="45"/>
      <c r="E733" s="1" t="str">
        <f t="shared" si="101"/>
        <v/>
      </c>
      <c r="F733" s="1" t="str">
        <f t="shared" si="102"/>
        <v/>
      </c>
      <c r="G733" s="1" t="str">
        <f t="shared" si="100"/>
        <v/>
      </c>
      <c r="H733" s="45" t="str">
        <f t="shared" ref="H733:H796" si="106">IF(U733&lt;&gt;"","PASSIVE","")</f>
        <v/>
      </c>
      <c r="I733" s="1" t="str">
        <f t="shared" si="103"/>
        <v/>
      </c>
      <c r="J733"/>
      <c r="U733" s="24" t="str">
        <f t="shared" si="104"/>
        <v/>
      </c>
      <c r="V733" s="24" t="str">
        <f t="shared" si="105"/>
        <v/>
      </c>
    </row>
    <row r="734" spans="1:22" x14ac:dyDescent="0.25">
      <c r="A734" s="1" t="str">
        <f t="shared" si="98"/>
        <v/>
      </c>
      <c r="B734" s="1" t="str">
        <f t="shared" si="99"/>
        <v/>
      </c>
      <c r="C734" s="47"/>
      <c r="D734" s="45"/>
      <c r="E734" s="1" t="str">
        <f t="shared" si="101"/>
        <v/>
      </c>
      <c r="F734" s="1" t="str">
        <f t="shared" si="102"/>
        <v/>
      </c>
      <c r="G734" s="1" t="str">
        <f t="shared" si="100"/>
        <v/>
      </c>
      <c r="H734" s="45" t="str">
        <f t="shared" si="106"/>
        <v/>
      </c>
      <c r="I734" s="1" t="str">
        <f t="shared" si="103"/>
        <v/>
      </c>
      <c r="J734"/>
      <c r="U734" s="24" t="str">
        <f t="shared" si="104"/>
        <v/>
      </c>
      <c r="V734" s="24" t="str">
        <f t="shared" si="105"/>
        <v/>
      </c>
    </row>
    <row r="735" spans="1:22" x14ac:dyDescent="0.25">
      <c r="A735" s="1" t="str">
        <f t="shared" si="98"/>
        <v/>
      </c>
      <c r="B735" s="1" t="str">
        <f t="shared" si="99"/>
        <v/>
      </c>
      <c r="C735" s="47"/>
      <c r="D735" s="45"/>
      <c r="E735" s="1" t="str">
        <f t="shared" si="101"/>
        <v/>
      </c>
      <c r="F735" s="1" t="str">
        <f t="shared" si="102"/>
        <v/>
      </c>
      <c r="G735" s="1" t="str">
        <f t="shared" si="100"/>
        <v/>
      </c>
      <c r="H735" s="45" t="str">
        <f t="shared" si="106"/>
        <v/>
      </c>
      <c r="I735" s="1" t="str">
        <f t="shared" si="103"/>
        <v/>
      </c>
      <c r="J735"/>
      <c r="U735" s="24" t="str">
        <f t="shared" si="104"/>
        <v/>
      </c>
      <c r="V735" s="24" t="str">
        <f t="shared" si="105"/>
        <v/>
      </c>
    </row>
    <row r="736" spans="1:22" x14ac:dyDescent="0.25">
      <c r="A736" s="1" t="str">
        <f t="shared" si="98"/>
        <v/>
      </c>
      <c r="B736" s="1" t="str">
        <f t="shared" si="99"/>
        <v/>
      </c>
      <c r="C736" s="47"/>
      <c r="D736" s="45"/>
      <c r="E736" s="1" t="str">
        <f t="shared" si="101"/>
        <v/>
      </c>
      <c r="F736" s="1" t="str">
        <f t="shared" si="102"/>
        <v/>
      </c>
      <c r="G736" s="1" t="str">
        <f t="shared" si="100"/>
        <v/>
      </c>
      <c r="H736" s="45" t="str">
        <f t="shared" si="106"/>
        <v/>
      </c>
      <c r="I736" s="1" t="str">
        <f t="shared" si="103"/>
        <v/>
      </c>
      <c r="J736"/>
      <c r="U736" s="24" t="str">
        <f t="shared" si="104"/>
        <v/>
      </c>
      <c r="V736" s="24" t="str">
        <f t="shared" si="105"/>
        <v/>
      </c>
    </row>
    <row r="737" spans="1:22" x14ac:dyDescent="0.25">
      <c r="A737" s="1" t="str">
        <f t="shared" si="98"/>
        <v/>
      </c>
      <c r="B737" s="1" t="str">
        <f t="shared" si="99"/>
        <v/>
      </c>
      <c r="C737" s="47"/>
      <c r="D737" s="45"/>
      <c r="E737" s="1" t="str">
        <f t="shared" si="101"/>
        <v/>
      </c>
      <c r="F737" s="1" t="str">
        <f t="shared" si="102"/>
        <v/>
      </c>
      <c r="G737" s="1" t="str">
        <f t="shared" si="100"/>
        <v/>
      </c>
      <c r="H737" s="45" t="str">
        <f t="shared" si="106"/>
        <v/>
      </c>
      <c r="I737" s="1" t="str">
        <f t="shared" si="103"/>
        <v/>
      </c>
      <c r="J737"/>
      <c r="U737" s="24" t="str">
        <f t="shared" si="104"/>
        <v/>
      </c>
      <c r="V737" s="24" t="str">
        <f t="shared" si="105"/>
        <v/>
      </c>
    </row>
    <row r="738" spans="1:22" x14ac:dyDescent="0.25">
      <c r="A738" s="1" t="str">
        <f t="shared" si="98"/>
        <v/>
      </c>
      <c r="B738" s="1" t="str">
        <f t="shared" si="99"/>
        <v/>
      </c>
      <c r="C738" s="47"/>
      <c r="D738" s="45"/>
      <c r="E738" s="1" t="str">
        <f t="shared" si="101"/>
        <v/>
      </c>
      <c r="F738" s="1" t="str">
        <f t="shared" si="102"/>
        <v/>
      </c>
      <c r="G738" s="1" t="str">
        <f t="shared" si="100"/>
        <v/>
      </c>
      <c r="H738" s="45" t="str">
        <f t="shared" si="106"/>
        <v/>
      </c>
      <c r="I738" s="1" t="str">
        <f t="shared" si="103"/>
        <v/>
      </c>
      <c r="J738"/>
      <c r="U738" s="24" t="str">
        <f t="shared" si="104"/>
        <v/>
      </c>
      <c r="V738" s="24" t="str">
        <f t="shared" si="105"/>
        <v/>
      </c>
    </row>
    <row r="739" spans="1:22" x14ac:dyDescent="0.25">
      <c r="A739" s="1" t="str">
        <f t="shared" ref="A739:A802" si="107">IF(U739&lt;&gt;"","Pin","")</f>
        <v/>
      </c>
      <c r="B739" s="1" t="str">
        <f t="shared" si="99"/>
        <v/>
      </c>
      <c r="C739" s="47"/>
      <c r="D739" s="45"/>
      <c r="E739" s="1" t="str">
        <f t="shared" si="101"/>
        <v/>
      </c>
      <c r="F739" s="1" t="str">
        <f t="shared" si="102"/>
        <v/>
      </c>
      <c r="G739" s="1" t="str">
        <f t="shared" si="100"/>
        <v/>
      </c>
      <c r="H739" s="45" t="str">
        <f t="shared" si="106"/>
        <v/>
      </c>
      <c r="I739" s="1" t="str">
        <f t="shared" si="103"/>
        <v/>
      </c>
      <c r="J739"/>
      <c r="U739" s="24" t="str">
        <f t="shared" si="104"/>
        <v/>
      </c>
      <c r="V739" s="24" t="str">
        <f t="shared" si="105"/>
        <v/>
      </c>
    </row>
    <row r="740" spans="1:22" x14ac:dyDescent="0.25">
      <c r="A740" s="1" t="str">
        <f t="shared" si="107"/>
        <v/>
      </c>
      <c r="B740" s="1" t="str">
        <f t="shared" si="99"/>
        <v/>
      </c>
      <c r="C740" s="47"/>
      <c r="D740" s="45"/>
      <c r="E740" s="1" t="str">
        <f t="shared" si="101"/>
        <v/>
      </c>
      <c r="F740" s="1" t="str">
        <f t="shared" si="102"/>
        <v/>
      </c>
      <c r="G740" s="1" t="str">
        <f t="shared" si="100"/>
        <v/>
      </c>
      <c r="H740" s="45" t="str">
        <f t="shared" si="106"/>
        <v/>
      </c>
      <c r="I740" s="1" t="str">
        <f t="shared" si="103"/>
        <v/>
      </c>
      <c r="J740"/>
      <c r="U740" s="24" t="str">
        <f t="shared" si="104"/>
        <v/>
      </c>
      <c r="V740" s="24" t="str">
        <f t="shared" si="105"/>
        <v/>
      </c>
    </row>
    <row r="741" spans="1:22" x14ac:dyDescent="0.25">
      <c r="A741" s="1" t="str">
        <f t="shared" si="107"/>
        <v/>
      </c>
      <c r="B741" s="1" t="str">
        <f t="shared" si="99"/>
        <v/>
      </c>
      <c r="C741" s="47"/>
      <c r="D741" s="45"/>
      <c r="E741" s="1" t="str">
        <f t="shared" si="101"/>
        <v/>
      </c>
      <c r="F741" s="1" t="str">
        <f t="shared" si="102"/>
        <v/>
      </c>
      <c r="G741" s="1" t="str">
        <f t="shared" si="100"/>
        <v/>
      </c>
      <c r="H741" s="45" t="str">
        <f t="shared" si="106"/>
        <v/>
      </c>
      <c r="I741" s="1" t="str">
        <f t="shared" si="103"/>
        <v/>
      </c>
      <c r="J741"/>
      <c r="U741" s="24" t="str">
        <f t="shared" si="104"/>
        <v/>
      </c>
      <c r="V741" s="24" t="str">
        <f t="shared" si="105"/>
        <v/>
      </c>
    </row>
    <row r="742" spans="1:22" x14ac:dyDescent="0.25">
      <c r="A742" s="1" t="str">
        <f t="shared" si="107"/>
        <v/>
      </c>
      <c r="B742" s="1" t="str">
        <f t="shared" si="99"/>
        <v/>
      </c>
      <c r="C742" s="47"/>
      <c r="D742" s="45"/>
      <c r="E742" s="1" t="str">
        <f t="shared" si="101"/>
        <v/>
      </c>
      <c r="F742" s="1" t="str">
        <f t="shared" si="102"/>
        <v/>
      </c>
      <c r="G742" s="1" t="str">
        <f t="shared" si="100"/>
        <v/>
      </c>
      <c r="H742" s="45" t="str">
        <f t="shared" si="106"/>
        <v/>
      </c>
      <c r="I742" s="1" t="str">
        <f t="shared" si="103"/>
        <v/>
      </c>
      <c r="J742"/>
      <c r="U742" s="24" t="str">
        <f t="shared" si="104"/>
        <v/>
      </c>
      <c r="V742" s="24" t="str">
        <f t="shared" si="105"/>
        <v/>
      </c>
    </row>
    <row r="743" spans="1:22" x14ac:dyDescent="0.25">
      <c r="A743" s="1" t="str">
        <f t="shared" si="107"/>
        <v/>
      </c>
      <c r="B743" s="1" t="str">
        <f t="shared" si="99"/>
        <v/>
      </c>
      <c r="C743" s="47"/>
      <c r="D743" s="45"/>
      <c r="E743" s="1" t="str">
        <f t="shared" si="101"/>
        <v/>
      </c>
      <c r="F743" s="1" t="str">
        <f t="shared" si="102"/>
        <v/>
      </c>
      <c r="G743" s="1" t="str">
        <f t="shared" si="100"/>
        <v/>
      </c>
      <c r="H743" s="45" t="str">
        <f t="shared" si="106"/>
        <v/>
      </c>
      <c r="I743" s="1" t="str">
        <f t="shared" si="103"/>
        <v/>
      </c>
      <c r="J743"/>
      <c r="U743" s="24" t="str">
        <f t="shared" si="104"/>
        <v/>
      </c>
      <c r="V743" s="24" t="str">
        <f t="shared" si="105"/>
        <v/>
      </c>
    </row>
    <row r="744" spans="1:22" x14ac:dyDescent="0.25">
      <c r="A744" s="1" t="str">
        <f t="shared" si="107"/>
        <v/>
      </c>
      <c r="B744" s="1" t="str">
        <f t="shared" si="99"/>
        <v/>
      </c>
      <c r="C744" s="47"/>
      <c r="D744" s="45"/>
      <c r="E744" s="1" t="str">
        <f t="shared" si="101"/>
        <v/>
      </c>
      <c r="F744" s="1" t="str">
        <f t="shared" si="102"/>
        <v/>
      </c>
      <c r="G744" s="1" t="str">
        <f t="shared" si="100"/>
        <v/>
      </c>
      <c r="H744" s="45" t="str">
        <f t="shared" si="106"/>
        <v/>
      </c>
      <c r="I744" s="1" t="str">
        <f t="shared" si="103"/>
        <v/>
      </c>
      <c r="J744"/>
      <c r="U744" s="24" t="str">
        <f t="shared" si="104"/>
        <v/>
      </c>
      <c r="V744" s="24" t="str">
        <f t="shared" si="105"/>
        <v/>
      </c>
    </row>
    <row r="745" spans="1:22" x14ac:dyDescent="0.25">
      <c r="A745" s="1" t="str">
        <f t="shared" si="107"/>
        <v/>
      </c>
      <c r="B745" s="1" t="str">
        <f t="shared" si="99"/>
        <v/>
      </c>
      <c r="C745" s="47"/>
      <c r="D745" s="45"/>
      <c r="E745" s="1" t="str">
        <f t="shared" si="101"/>
        <v/>
      </c>
      <c r="F745" s="1" t="str">
        <f t="shared" si="102"/>
        <v/>
      </c>
      <c r="G745" s="1" t="str">
        <f t="shared" si="100"/>
        <v/>
      </c>
      <c r="H745" s="45" t="str">
        <f t="shared" si="106"/>
        <v/>
      </c>
      <c r="I745" s="1" t="str">
        <f t="shared" si="103"/>
        <v/>
      </c>
      <c r="J745"/>
      <c r="U745" s="24" t="str">
        <f t="shared" si="104"/>
        <v/>
      </c>
      <c r="V745" s="24" t="str">
        <f t="shared" si="105"/>
        <v/>
      </c>
    </row>
    <row r="746" spans="1:22" x14ac:dyDescent="0.25">
      <c r="A746" s="1" t="str">
        <f t="shared" si="107"/>
        <v/>
      </c>
      <c r="B746" s="1" t="str">
        <f t="shared" si="99"/>
        <v/>
      </c>
      <c r="C746" s="47"/>
      <c r="D746" s="45"/>
      <c r="E746" s="1" t="str">
        <f t="shared" si="101"/>
        <v/>
      </c>
      <c r="F746" s="1" t="str">
        <f t="shared" si="102"/>
        <v/>
      </c>
      <c r="G746" s="1" t="str">
        <f t="shared" si="100"/>
        <v/>
      </c>
      <c r="H746" s="45" t="str">
        <f t="shared" si="106"/>
        <v/>
      </c>
      <c r="I746" s="1" t="str">
        <f t="shared" si="103"/>
        <v/>
      </c>
      <c r="J746"/>
      <c r="U746" s="24" t="str">
        <f t="shared" si="104"/>
        <v/>
      </c>
      <c r="V746" s="24" t="str">
        <f t="shared" si="105"/>
        <v/>
      </c>
    </row>
    <row r="747" spans="1:22" x14ac:dyDescent="0.25">
      <c r="A747" s="1" t="str">
        <f t="shared" si="107"/>
        <v/>
      </c>
      <c r="B747" s="1" t="str">
        <f t="shared" si="99"/>
        <v/>
      </c>
      <c r="C747" s="47"/>
      <c r="D747" s="45"/>
      <c r="E747" s="1" t="str">
        <f t="shared" si="101"/>
        <v/>
      </c>
      <c r="F747" s="1" t="str">
        <f t="shared" si="102"/>
        <v/>
      </c>
      <c r="G747" s="1" t="str">
        <f t="shared" si="100"/>
        <v/>
      </c>
      <c r="H747" s="45" t="str">
        <f t="shared" si="106"/>
        <v/>
      </c>
      <c r="I747" s="1" t="str">
        <f t="shared" si="103"/>
        <v/>
      </c>
      <c r="J747"/>
      <c r="U747" s="24" t="str">
        <f t="shared" si="104"/>
        <v/>
      </c>
      <c r="V747" s="24" t="str">
        <f t="shared" si="105"/>
        <v/>
      </c>
    </row>
    <row r="748" spans="1:22" x14ac:dyDescent="0.25">
      <c r="A748" s="1" t="str">
        <f t="shared" si="107"/>
        <v/>
      </c>
      <c r="B748" s="1" t="str">
        <f t="shared" si="99"/>
        <v/>
      </c>
      <c r="C748" s="47"/>
      <c r="D748" s="45"/>
      <c r="E748" s="1" t="str">
        <f t="shared" si="101"/>
        <v/>
      </c>
      <c r="F748" s="1" t="str">
        <f t="shared" si="102"/>
        <v/>
      </c>
      <c r="G748" s="1" t="str">
        <f t="shared" si="100"/>
        <v/>
      </c>
      <c r="H748" s="45" t="str">
        <f t="shared" si="106"/>
        <v/>
      </c>
      <c r="I748" s="1" t="str">
        <f t="shared" si="103"/>
        <v/>
      </c>
      <c r="J748"/>
      <c r="U748" s="24" t="str">
        <f t="shared" si="104"/>
        <v/>
      </c>
      <c r="V748" s="24" t="str">
        <f t="shared" si="105"/>
        <v/>
      </c>
    </row>
    <row r="749" spans="1:22" x14ac:dyDescent="0.25">
      <c r="A749" s="1" t="str">
        <f t="shared" si="107"/>
        <v/>
      </c>
      <c r="B749" s="1" t="str">
        <f t="shared" si="99"/>
        <v/>
      </c>
      <c r="C749" s="47"/>
      <c r="D749" s="45"/>
      <c r="E749" s="1" t="str">
        <f t="shared" si="101"/>
        <v/>
      </c>
      <c r="F749" s="1" t="str">
        <f t="shared" si="102"/>
        <v/>
      </c>
      <c r="G749" s="1" t="str">
        <f t="shared" si="100"/>
        <v/>
      </c>
      <c r="H749" s="45" t="str">
        <f t="shared" si="106"/>
        <v/>
      </c>
      <c r="I749" s="1" t="str">
        <f t="shared" si="103"/>
        <v/>
      </c>
      <c r="J749"/>
      <c r="U749" s="24" t="str">
        <f t="shared" si="104"/>
        <v/>
      </c>
      <c r="V749" s="24" t="str">
        <f t="shared" si="105"/>
        <v/>
      </c>
    </row>
    <row r="750" spans="1:22" x14ac:dyDescent="0.25">
      <c r="A750" s="1" t="str">
        <f t="shared" si="107"/>
        <v/>
      </c>
      <c r="B750" s="1" t="str">
        <f t="shared" si="99"/>
        <v/>
      </c>
      <c r="C750" s="47"/>
      <c r="D750" s="45"/>
      <c r="E750" s="1" t="str">
        <f t="shared" si="101"/>
        <v/>
      </c>
      <c r="F750" s="1" t="str">
        <f t="shared" si="102"/>
        <v/>
      </c>
      <c r="G750" s="1" t="str">
        <f t="shared" si="100"/>
        <v/>
      </c>
      <c r="H750" s="45" t="str">
        <f t="shared" si="106"/>
        <v/>
      </c>
      <c r="I750" s="1" t="str">
        <f t="shared" si="103"/>
        <v/>
      </c>
      <c r="J750"/>
      <c r="U750" s="24" t="str">
        <f t="shared" si="104"/>
        <v/>
      </c>
      <c r="V750" s="24" t="str">
        <f t="shared" si="105"/>
        <v/>
      </c>
    </row>
    <row r="751" spans="1:22" x14ac:dyDescent="0.25">
      <c r="A751" s="1" t="str">
        <f t="shared" si="107"/>
        <v/>
      </c>
      <c r="B751" s="1" t="str">
        <f t="shared" si="99"/>
        <v/>
      </c>
      <c r="C751" s="47"/>
      <c r="D751" s="45"/>
      <c r="E751" s="1" t="str">
        <f t="shared" si="101"/>
        <v/>
      </c>
      <c r="F751" s="1" t="str">
        <f t="shared" si="102"/>
        <v/>
      </c>
      <c r="G751" s="1" t="str">
        <f t="shared" si="100"/>
        <v/>
      </c>
      <c r="H751" s="45" t="str">
        <f t="shared" si="106"/>
        <v/>
      </c>
      <c r="I751" s="1" t="str">
        <f t="shared" si="103"/>
        <v/>
      </c>
      <c r="J751"/>
      <c r="U751" s="24" t="str">
        <f t="shared" si="104"/>
        <v/>
      </c>
      <c r="V751" s="24" t="str">
        <f t="shared" si="105"/>
        <v/>
      </c>
    </row>
    <row r="752" spans="1:22" x14ac:dyDescent="0.25">
      <c r="A752" s="1" t="str">
        <f t="shared" si="107"/>
        <v/>
      </c>
      <c r="B752" s="1" t="str">
        <f t="shared" si="99"/>
        <v/>
      </c>
      <c r="C752" s="47"/>
      <c r="D752" s="45"/>
      <c r="E752" s="1" t="str">
        <f t="shared" si="101"/>
        <v/>
      </c>
      <c r="F752" s="1" t="str">
        <f t="shared" si="102"/>
        <v/>
      </c>
      <c r="G752" s="1" t="str">
        <f t="shared" si="100"/>
        <v/>
      </c>
      <c r="H752" s="45" t="str">
        <f t="shared" si="106"/>
        <v/>
      </c>
      <c r="I752" s="1" t="str">
        <f t="shared" si="103"/>
        <v/>
      </c>
      <c r="J752"/>
      <c r="U752" s="24" t="str">
        <f t="shared" si="104"/>
        <v/>
      </c>
      <c r="V752" s="24" t="str">
        <f t="shared" si="105"/>
        <v/>
      </c>
    </row>
    <row r="753" spans="1:22" x14ac:dyDescent="0.25">
      <c r="A753" s="1" t="str">
        <f t="shared" si="107"/>
        <v/>
      </c>
      <c r="B753" s="1" t="str">
        <f t="shared" si="99"/>
        <v/>
      </c>
      <c r="C753" s="47"/>
      <c r="D753" s="45"/>
      <c r="E753" s="1" t="str">
        <f t="shared" si="101"/>
        <v/>
      </c>
      <c r="F753" s="1" t="str">
        <f t="shared" si="102"/>
        <v/>
      </c>
      <c r="G753" s="1" t="str">
        <f t="shared" si="100"/>
        <v/>
      </c>
      <c r="H753" s="45" t="str">
        <f t="shared" si="106"/>
        <v/>
      </c>
      <c r="I753" s="1" t="str">
        <f t="shared" si="103"/>
        <v/>
      </c>
      <c r="J753"/>
      <c r="U753" s="24" t="str">
        <f t="shared" si="104"/>
        <v/>
      </c>
      <c r="V753" s="24" t="str">
        <f t="shared" si="105"/>
        <v/>
      </c>
    </row>
    <row r="754" spans="1:22" x14ac:dyDescent="0.25">
      <c r="A754" s="1" t="str">
        <f t="shared" si="107"/>
        <v/>
      </c>
      <c r="B754" s="1" t="str">
        <f t="shared" si="99"/>
        <v/>
      </c>
      <c r="C754" s="47"/>
      <c r="D754" s="45"/>
      <c r="E754" s="1" t="str">
        <f t="shared" si="101"/>
        <v/>
      </c>
      <c r="F754" s="1" t="str">
        <f t="shared" si="102"/>
        <v/>
      </c>
      <c r="G754" s="1" t="str">
        <f t="shared" si="100"/>
        <v/>
      </c>
      <c r="H754" s="45" t="str">
        <f t="shared" si="106"/>
        <v/>
      </c>
      <c r="I754" s="1" t="str">
        <f t="shared" si="103"/>
        <v/>
      </c>
      <c r="J754"/>
      <c r="U754" s="24" t="str">
        <f t="shared" si="104"/>
        <v/>
      </c>
      <c r="V754" s="24" t="str">
        <f t="shared" si="105"/>
        <v/>
      </c>
    </row>
    <row r="755" spans="1:22" x14ac:dyDescent="0.25">
      <c r="A755" s="1" t="str">
        <f t="shared" si="107"/>
        <v/>
      </c>
      <c r="B755" s="1" t="str">
        <f t="shared" si="99"/>
        <v/>
      </c>
      <c r="C755" s="47"/>
      <c r="D755" s="45"/>
      <c r="E755" s="1" t="str">
        <f t="shared" si="101"/>
        <v/>
      </c>
      <c r="F755" s="1" t="str">
        <f t="shared" si="102"/>
        <v/>
      </c>
      <c r="G755" s="1" t="str">
        <f t="shared" si="100"/>
        <v/>
      </c>
      <c r="H755" s="45" t="str">
        <f t="shared" si="106"/>
        <v/>
      </c>
      <c r="I755" s="1" t="str">
        <f t="shared" si="103"/>
        <v/>
      </c>
      <c r="J755"/>
      <c r="U755" s="24" t="str">
        <f t="shared" si="104"/>
        <v/>
      </c>
      <c r="V755" s="24" t="str">
        <f t="shared" si="105"/>
        <v/>
      </c>
    </row>
    <row r="756" spans="1:22" x14ac:dyDescent="0.25">
      <c r="A756" s="1" t="str">
        <f t="shared" si="107"/>
        <v/>
      </c>
      <c r="B756" s="1" t="str">
        <f t="shared" ref="B756:B819" si="108">IF(U756="","",IF(PACKAGETYPE=ISBGA,CONCATENATE(IF(INT((U756-1)/BGACOLUMNS)+1 &gt;20,"A",""),MID(BGALETTERS,INT((U756-1)/BGACOLUMNS)+1,1),MOD(U756-1,BGACOLUMNS)+1),U756))</f>
        <v/>
      </c>
      <c r="C756" s="47"/>
      <c r="D756" s="45"/>
      <c r="E756" s="1" t="str">
        <f t="shared" si="101"/>
        <v/>
      </c>
      <c r="F756" s="1" t="str">
        <f t="shared" si="102"/>
        <v/>
      </c>
      <c r="G756" s="1" t="str">
        <f t="shared" si="100"/>
        <v/>
      </c>
      <c r="H756" s="45" t="str">
        <f t="shared" si="106"/>
        <v/>
      </c>
      <c r="I756" s="1" t="str">
        <f t="shared" si="103"/>
        <v/>
      </c>
      <c r="J756"/>
      <c r="U756" s="24" t="str">
        <f t="shared" si="104"/>
        <v/>
      </c>
      <c r="V756" s="24" t="str">
        <f t="shared" si="105"/>
        <v/>
      </c>
    </row>
    <row r="757" spans="1:22" x14ac:dyDescent="0.25">
      <c r="A757" s="1" t="str">
        <f t="shared" si="107"/>
        <v/>
      </c>
      <c r="B757" s="1" t="str">
        <f t="shared" si="108"/>
        <v/>
      </c>
      <c r="C757" s="47"/>
      <c r="D757" s="45"/>
      <c r="E757" s="1" t="str">
        <f t="shared" si="101"/>
        <v/>
      </c>
      <c r="F757" s="1" t="str">
        <f t="shared" si="102"/>
        <v/>
      </c>
      <c r="G757" s="1" t="str">
        <f t="shared" si="100"/>
        <v/>
      </c>
      <c r="H757" s="45" t="str">
        <f t="shared" si="106"/>
        <v/>
      </c>
      <c r="I757" s="1" t="str">
        <f t="shared" si="103"/>
        <v/>
      </c>
      <c r="J757"/>
      <c r="U757" s="24" t="str">
        <f t="shared" si="104"/>
        <v/>
      </c>
      <c r="V757" s="24" t="str">
        <f t="shared" si="105"/>
        <v/>
      </c>
    </row>
    <row r="758" spans="1:22" x14ac:dyDescent="0.25">
      <c r="A758" s="1" t="str">
        <f t="shared" si="107"/>
        <v/>
      </c>
      <c r="B758" s="1" t="str">
        <f t="shared" si="108"/>
        <v/>
      </c>
      <c r="C758" s="47"/>
      <c r="D758" s="45"/>
      <c r="E758" s="1" t="str">
        <f t="shared" si="101"/>
        <v/>
      </c>
      <c r="F758" s="1" t="str">
        <f t="shared" si="102"/>
        <v/>
      </c>
      <c r="G758" s="1" t="str">
        <f t="shared" si="100"/>
        <v/>
      </c>
      <c r="H758" s="45" t="str">
        <f t="shared" si="106"/>
        <v/>
      </c>
      <c r="I758" s="1" t="str">
        <f t="shared" si="103"/>
        <v/>
      </c>
      <c r="J758"/>
      <c r="U758" s="24" t="str">
        <f t="shared" si="104"/>
        <v/>
      </c>
      <c r="V758" s="24" t="str">
        <f t="shared" si="105"/>
        <v/>
      </c>
    </row>
    <row r="759" spans="1:22" x14ac:dyDescent="0.25">
      <c r="A759" s="1" t="str">
        <f t="shared" si="107"/>
        <v/>
      </c>
      <c r="B759" s="1" t="str">
        <f t="shared" si="108"/>
        <v/>
      </c>
      <c r="C759" s="47"/>
      <c r="D759" s="45"/>
      <c r="E759" s="1" t="str">
        <f t="shared" si="101"/>
        <v/>
      </c>
      <c r="F759" s="1" t="str">
        <f t="shared" si="102"/>
        <v/>
      </c>
      <c r="G759" s="1" t="str">
        <f t="shared" si="100"/>
        <v/>
      </c>
      <c r="H759" s="45" t="str">
        <f t="shared" si="106"/>
        <v/>
      </c>
      <c r="I759" s="1" t="str">
        <f t="shared" si="103"/>
        <v/>
      </c>
      <c r="J759"/>
      <c r="U759" s="24" t="str">
        <f t="shared" si="104"/>
        <v/>
      </c>
      <c r="V759" s="24" t="str">
        <f t="shared" si="105"/>
        <v/>
      </c>
    </row>
    <row r="760" spans="1:22" x14ac:dyDescent="0.25">
      <c r="A760" s="1" t="str">
        <f t="shared" si="107"/>
        <v/>
      </c>
      <c r="B760" s="1" t="str">
        <f t="shared" si="108"/>
        <v/>
      </c>
      <c r="C760" s="47"/>
      <c r="D760" s="45"/>
      <c r="E760" s="1" t="str">
        <f t="shared" si="101"/>
        <v/>
      </c>
      <c r="F760" s="1" t="str">
        <f t="shared" si="102"/>
        <v/>
      </c>
      <c r="G760" s="1" t="str">
        <f t="shared" si="100"/>
        <v/>
      </c>
      <c r="H760" s="45" t="str">
        <f t="shared" si="106"/>
        <v/>
      </c>
      <c r="I760" s="1" t="str">
        <f t="shared" si="103"/>
        <v/>
      </c>
      <c r="J760"/>
      <c r="U760" s="24" t="str">
        <f t="shared" si="104"/>
        <v/>
      </c>
      <c r="V760" s="24" t="str">
        <f t="shared" si="105"/>
        <v/>
      </c>
    </row>
    <row r="761" spans="1:22" x14ac:dyDescent="0.25">
      <c r="A761" s="1" t="str">
        <f t="shared" si="107"/>
        <v/>
      </c>
      <c r="B761" s="1" t="str">
        <f t="shared" si="108"/>
        <v/>
      </c>
      <c r="C761" s="47"/>
      <c r="D761" s="45"/>
      <c r="E761" s="1" t="str">
        <f t="shared" si="101"/>
        <v/>
      </c>
      <c r="F761" s="1" t="str">
        <f t="shared" si="102"/>
        <v/>
      </c>
      <c r="G761" s="1" t="str">
        <f t="shared" si="100"/>
        <v/>
      </c>
      <c r="H761" s="45" t="str">
        <f t="shared" si="106"/>
        <v/>
      </c>
      <c r="I761" s="1" t="str">
        <f t="shared" si="103"/>
        <v/>
      </c>
      <c r="J761"/>
      <c r="U761" s="24" t="str">
        <f t="shared" si="104"/>
        <v/>
      </c>
      <c r="V761" s="24" t="str">
        <f t="shared" si="105"/>
        <v/>
      </c>
    </row>
    <row r="762" spans="1:22" x14ac:dyDescent="0.25">
      <c r="A762" s="1" t="str">
        <f t="shared" si="107"/>
        <v/>
      </c>
      <c r="B762" s="1" t="str">
        <f t="shared" si="108"/>
        <v/>
      </c>
      <c r="C762" s="47"/>
      <c r="D762" s="45"/>
      <c r="E762" s="1" t="str">
        <f t="shared" si="101"/>
        <v/>
      </c>
      <c r="F762" s="1" t="str">
        <f t="shared" si="102"/>
        <v/>
      </c>
      <c r="G762" s="1" t="str">
        <f t="shared" si="100"/>
        <v/>
      </c>
      <c r="H762" s="45" t="str">
        <f t="shared" si="106"/>
        <v/>
      </c>
      <c r="I762" s="1" t="str">
        <f t="shared" si="103"/>
        <v/>
      </c>
      <c r="J762"/>
      <c r="U762" s="24" t="str">
        <f t="shared" si="104"/>
        <v/>
      </c>
      <c r="V762" s="24" t="str">
        <f t="shared" si="105"/>
        <v/>
      </c>
    </row>
    <row r="763" spans="1:22" x14ac:dyDescent="0.25">
      <c r="A763" s="1" t="str">
        <f t="shared" si="107"/>
        <v/>
      </c>
      <c r="B763" s="1" t="str">
        <f t="shared" si="108"/>
        <v/>
      </c>
      <c r="C763" s="47"/>
      <c r="D763" s="45"/>
      <c r="E763" s="1" t="str">
        <f t="shared" si="101"/>
        <v/>
      </c>
      <c r="F763" s="1" t="str">
        <f t="shared" si="102"/>
        <v/>
      </c>
      <c r="G763" s="1" t="str">
        <f t="shared" si="100"/>
        <v/>
      </c>
      <c r="H763" s="45" t="str">
        <f t="shared" si="106"/>
        <v/>
      </c>
      <c r="I763" s="1" t="str">
        <f t="shared" si="103"/>
        <v/>
      </c>
      <c r="J763"/>
      <c r="U763" s="24" t="str">
        <f t="shared" si="104"/>
        <v/>
      </c>
      <c r="V763" s="24" t="str">
        <f t="shared" si="105"/>
        <v/>
      </c>
    </row>
    <row r="764" spans="1:22" x14ac:dyDescent="0.25">
      <c r="A764" s="1" t="str">
        <f t="shared" si="107"/>
        <v/>
      </c>
      <c r="B764" s="1" t="str">
        <f t="shared" si="108"/>
        <v/>
      </c>
      <c r="C764" s="47"/>
      <c r="D764" s="45"/>
      <c r="E764" s="1" t="str">
        <f t="shared" si="101"/>
        <v/>
      </c>
      <c r="F764" s="1" t="str">
        <f t="shared" si="102"/>
        <v/>
      </c>
      <c r="G764" s="1" t="str">
        <f t="shared" si="100"/>
        <v/>
      </c>
      <c r="H764" s="45" t="str">
        <f t="shared" si="106"/>
        <v/>
      </c>
      <c r="I764" s="1" t="str">
        <f t="shared" si="103"/>
        <v/>
      </c>
      <c r="J764"/>
      <c r="U764" s="24" t="str">
        <f t="shared" si="104"/>
        <v/>
      </c>
      <c r="V764" s="24" t="str">
        <f t="shared" si="105"/>
        <v/>
      </c>
    </row>
    <row r="765" spans="1:22" x14ac:dyDescent="0.25">
      <c r="A765" s="1" t="str">
        <f t="shared" si="107"/>
        <v/>
      </c>
      <c r="B765" s="1" t="str">
        <f t="shared" si="108"/>
        <v/>
      </c>
      <c r="C765" s="47"/>
      <c r="D765" s="45"/>
      <c r="E765" s="1" t="str">
        <f t="shared" si="101"/>
        <v/>
      </c>
      <c r="F765" s="1" t="str">
        <f t="shared" si="102"/>
        <v/>
      </c>
      <c r="G765" s="1" t="str">
        <f t="shared" si="100"/>
        <v/>
      </c>
      <c r="H765" s="45" t="str">
        <f t="shared" si="106"/>
        <v/>
      </c>
      <c r="I765" s="1" t="str">
        <f t="shared" si="103"/>
        <v/>
      </c>
      <c r="J765"/>
      <c r="U765" s="24" t="str">
        <f t="shared" si="104"/>
        <v/>
      </c>
      <c r="V765" s="24" t="str">
        <f t="shared" si="105"/>
        <v/>
      </c>
    </row>
    <row r="766" spans="1:22" x14ac:dyDescent="0.25">
      <c r="A766" s="1" t="str">
        <f t="shared" si="107"/>
        <v/>
      </c>
      <c r="B766" s="1" t="str">
        <f t="shared" si="108"/>
        <v/>
      </c>
      <c r="C766" s="47"/>
      <c r="D766" s="45"/>
      <c r="E766" s="1" t="str">
        <f t="shared" si="101"/>
        <v/>
      </c>
      <c r="F766" s="1" t="str">
        <f t="shared" si="102"/>
        <v/>
      </c>
      <c r="G766" s="1" t="str">
        <f t="shared" si="100"/>
        <v/>
      </c>
      <c r="H766" s="45" t="str">
        <f t="shared" si="106"/>
        <v/>
      </c>
      <c r="I766" s="1" t="str">
        <f t="shared" si="103"/>
        <v/>
      </c>
      <c r="J766"/>
      <c r="U766" s="24" t="str">
        <f t="shared" si="104"/>
        <v/>
      </c>
      <c r="V766" s="24" t="str">
        <f t="shared" si="105"/>
        <v/>
      </c>
    </row>
    <row r="767" spans="1:22" x14ac:dyDescent="0.25">
      <c r="A767" s="1" t="str">
        <f t="shared" si="107"/>
        <v/>
      </c>
      <c r="B767" s="1" t="str">
        <f t="shared" si="108"/>
        <v/>
      </c>
      <c r="C767" s="47"/>
      <c r="D767" s="45"/>
      <c r="E767" s="1" t="str">
        <f t="shared" si="101"/>
        <v/>
      </c>
      <c r="F767" s="1" t="str">
        <f t="shared" si="102"/>
        <v/>
      </c>
      <c r="G767" s="1" t="str">
        <f t="shared" si="100"/>
        <v/>
      </c>
      <c r="H767" s="45" t="str">
        <f t="shared" si="106"/>
        <v/>
      </c>
      <c r="I767" s="1" t="str">
        <f t="shared" si="103"/>
        <v/>
      </c>
      <c r="J767"/>
      <c r="U767" s="24" t="str">
        <f t="shared" si="104"/>
        <v/>
      </c>
      <c r="V767" s="24" t="str">
        <f t="shared" si="105"/>
        <v/>
      </c>
    </row>
    <row r="768" spans="1:22" x14ac:dyDescent="0.25">
      <c r="A768" s="1" t="str">
        <f t="shared" si="107"/>
        <v/>
      </c>
      <c r="B768" s="1" t="str">
        <f t="shared" si="108"/>
        <v/>
      </c>
      <c r="C768" s="47"/>
      <c r="D768" s="45"/>
      <c r="E768" s="1" t="str">
        <f t="shared" si="101"/>
        <v/>
      </c>
      <c r="F768" s="1" t="str">
        <f t="shared" si="102"/>
        <v/>
      </c>
      <c r="G768" s="1" t="str">
        <f t="shared" si="100"/>
        <v/>
      </c>
      <c r="H768" s="45" t="str">
        <f t="shared" si="106"/>
        <v/>
      </c>
      <c r="I768" s="1" t="str">
        <f t="shared" si="103"/>
        <v/>
      </c>
      <c r="J768"/>
      <c r="U768" s="24" t="str">
        <f t="shared" si="104"/>
        <v/>
      </c>
      <c r="V768" s="24" t="str">
        <f t="shared" si="105"/>
        <v/>
      </c>
    </row>
    <row r="769" spans="1:22" x14ac:dyDescent="0.25">
      <c r="A769" s="1" t="str">
        <f t="shared" si="107"/>
        <v/>
      </c>
      <c r="B769" s="1" t="str">
        <f t="shared" si="108"/>
        <v/>
      </c>
      <c r="C769" s="47"/>
      <c r="D769" s="45"/>
      <c r="E769" s="1" t="str">
        <f t="shared" si="101"/>
        <v/>
      </c>
      <c r="F769" s="1" t="str">
        <f t="shared" si="102"/>
        <v/>
      </c>
      <c r="G769" s="1" t="str">
        <f t="shared" si="100"/>
        <v/>
      </c>
      <c r="H769" s="45" t="str">
        <f t="shared" si="106"/>
        <v/>
      </c>
      <c r="I769" s="1" t="str">
        <f t="shared" si="103"/>
        <v/>
      </c>
      <c r="J769"/>
      <c r="U769" s="24" t="str">
        <f t="shared" si="104"/>
        <v/>
      </c>
      <c r="V769" s="24" t="str">
        <f t="shared" si="105"/>
        <v/>
      </c>
    </row>
    <row r="770" spans="1:22" x14ac:dyDescent="0.25">
      <c r="A770" s="1" t="str">
        <f t="shared" si="107"/>
        <v/>
      </c>
      <c r="B770" s="1" t="str">
        <f t="shared" si="108"/>
        <v/>
      </c>
      <c r="C770" s="47"/>
      <c r="D770" s="45"/>
      <c r="E770" s="1" t="str">
        <f t="shared" si="101"/>
        <v/>
      </c>
      <c r="F770" s="1" t="str">
        <f t="shared" si="102"/>
        <v/>
      </c>
      <c r="G770" s="1" t="str">
        <f t="shared" ref="G770:G833" si="109">IF(V770="","",IF(V770="LEFTSIDE",PINLEFT,IF(V770="BOTTOMSIDE",PINDOWN,IF(V770="RIGHTSIDE",PINRIGHT,PINUP))))</f>
        <v/>
      </c>
      <c r="H770" s="45" t="str">
        <f t="shared" si="106"/>
        <v/>
      </c>
      <c r="I770" s="1" t="str">
        <f t="shared" si="103"/>
        <v/>
      </c>
      <c r="J770"/>
      <c r="U770" s="24" t="str">
        <f t="shared" si="104"/>
        <v/>
      </c>
      <c r="V770" s="24" t="str">
        <f t="shared" si="105"/>
        <v/>
      </c>
    </row>
    <row r="771" spans="1:22" x14ac:dyDescent="0.25">
      <c r="A771" s="1" t="str">
        <f t="shared" si="107"/>
        <v/>
      </c>
      <c r="B771" s="1" t="str">
        <f t="shared" si="108"/>
        <v/>
      </c>
      <c r="C771" s="47"/>
      <c r="D771" s="45"/>
      <c r="E771" s="1" t="str">
        <f t="shared" ref="E771:E834" si="110">IF($U771="","",IF(PINORIENTATIONS=ONESIDED,PINLENGTH,IF($G771=PINLEFT,-BOXWIDTH/2,IF($G771=PINRIGHT,BOXWIDTH/2,IF($G771=PINDOWN,IF($G770=PINDOWN,MID($E770,1,LEN($E770)-3)+VERTSPACING,(INT(PINSPERSIDE/2)*-VERTSPACING)),IF($G770=PINUP,MID($E770,1,LEN($E770)-3)-VERTSPACING,(INT(PINSPERSIDE/2)*VERTSPACING)-IF(MOD(PINSPERSIDE,2),0,VERTSPACING))))))&amp;IF(UNITS=IMPERIALUNITS,"mil",IF(UNITS=METRICUNITS,"mm","")))</f>
        <v/>
      </c>
      <c r="F771" s="1" t="str">
        <f t="shared" ref="F771:F834" si="111">IF($U771="","",IF(PINORIENTATIONS=ONESIDED,(INT(PINSPERSIDE/2)*VERTSPACING)-MOD($U771-1,PINSPERSIDE)*VERTSPACING,IF($G771=PINLEFT,IF($G770=PINLEFT,MID($F770,1,LEN($F770)-3)-VERTSPACING,(INT(PINSPERSIDE/2)*VERTSPACING)),IF($G771=PINRIGHT,IF($G770=PINRIGHT,MID($F770,1,LEN($F770)-3)+VERTSPACING,(INT(PINSPERSIDE/2)*-VERTSPACING)+IF(MOD(PINSPERSIDE,2),0,VERTSPACING)),IF($G771=PINDOWN,IF(MOD(PINSPERSIDE,2),-BOXWIDTH/2,-BOXWIDTH/2+VERTSPACING),BOXWIDTH/2))))&amp;IF(UNITS=IMPERIALUNITS,"mil",IF(UNITS=METRICUNITS,"mm","")))</f>
        <v/>
      </c>
      <c r="G771" s="1" t="str">
        <f t="shared" si="109"/>
        <v/>
      </c>
      <c r="H771" s="45" t="str">
        <f t="shared" si="106"/>
        <v/>
      </c>
      <c r="I771" s="1" t="str">
        <f t="shared" ref="I771:I834" si="112">IF($U771&lt;&gt;"",PINLENGTH&amp;IF(UNITS=IMPERIALUNITS,"mil",IF(UNITS=METRICUNITS,"mm","")),"")</f>
        <v/>
      </c>
      <c r="J771"/>
      <c r="U771" s="24" t="str">
        <f t="shared" ref="U771:U834" si="113">IF(U770&lt;$L$6,U770+1,"")</f>
        <v/>
      </c>
      <c r="V771" s="24" t="str">
        <f t="shared" ref="V771:V834" si="114">IF($U771="","",IF(PINORIENTATIONS=ONESIDED,"LEFTSIDE",IF(PINORIENTATIONS=TWOSIDED,IF($U771&lt;=PINSPERSIDE,"LEFTSIDE","RIGHTSIDE"),IF($U771&lt;=PINSPERSIDE,"LEFTSIDE",IF($U771&lt;=PINSPERSIDE*2,"BOTTOMSIDE",IF($U771&lt;=PINSPERSIDE*3,"RIGHTSIDE","TOPSIDE"))))))</f>
        <v/>
      </c>
    </row>
    <row r="772" spans="1:22" x14ac:dyDescent="0.25">
      <c r="A772" s="1" t="str">
        <f t="shared" si="107"/>
        <v/>
      </c>
      <c r="B772" s="1" t="str">
        <f t="shared" si="108"/>
        <v/>
      </c>
      <c r="C772" s="47"/>
      <c r="D772" s="45"/>
      <c r="E772" s="1" t="str">
        <f t="shared" si="110"/>
        <v/>
      </c>
      <c r="F772" s="1" t="str">
        <f t="shared" si="111"/>
        <v/>
      </c>
      <c r="G772" s="1" t="str">
        <f t="shared" si="109"/>
        <v/>
      </c>
      <c r="H772" s="45" t="str">
        <f t="shared" si="106"/>
        <v/>
      </c>
      <c r="I772" s="1" t="str">
        <f t="shared" si="112"/>
        <v/>
      </c>
      <c r="J772"/>
      <c r="U772" s="24" t="str">
        <f t="shared" si="113"/>
        <v/>
      </c>
      <c r="V772" s="24" t="str">
        <f t="shared" si="114"/>
        <v/>
      </c>
    </row>
    <row r="773" spans="1:22" x14ac:dyDescent="0.25">
      <c r="A773" s="1" t="str">
        <f t="shared" si="107"/>
        <v/>
      </c>
      <c r="B773" s="1" t="str">
        <f t="shared" si="108"/>
        <v/>
      </c>
      <c r="C773" s="47"/>
      <c r="D773" s="45"/>
      <c r="E773" s="1" t="str">
        <f t="shared" si="110"/>
        <v/>
      </c>
      <c r="F773" s="1" t="str">
        <f t="shared" si="111"/>
        <v/>
      </c>
      <c r="G773" s="1" t="str">
        <f t="shared" si="109"/>
        <v/>
      </c>
      <c r="H773" s="45" t="str">
        <f t="shared" si="106"/>
        <v/>
      </c>
      <c r="I773" s="1" t="str">
        <f t="shared" si="112"/>
        <v/>
      </c>
      <c r="J773"/>
      <c r="U773" s="24" t="str">
        <f t="shared" si="113"/>
        <v/>
      </c>
      <c r="V773" s="24" t="str">
        <f t="shared" si="114"/>
        <v/>
      </c>
    </row>
    <row r="774" spans="1:22" x14ac:dyDescent="0.25">
      <c r="A774" s="1" t="str">
        <f t="shared" si="107"/>
        <v/>
      </c>
      <c r="B774" s="1" t="str">
        <f t="shared" si="108"/>
        <v/>
      </c>
      <c r="C774" s="47"/>
      <c r="D774" s="45"/>
      <c r="E774" s="1" t="str">
        <f t="shared" si="110"/>
        <v/>
      </c>
      <c r="F774" s="1" t="str">
        <f t="shared" si="111"/>
        <v/>
      </c>
      <c r="G774" s="1" t="str">
        <f t="shared" si="109"/>
        <v/>
      </c>
      <c r="H774" s="45" t="str">
        <f t="shared" si="106"/>
        <v/>
      </c>
      <c r="I774" s="1" t="str">
        <f t="shared" si="112"/>
        <v/>
      </c>
      <c r="J774"/>
      <c r="U774" s="24" t="str">
        <f t="shared" si="113"/>
        <v/>
      </c>
      <c r="V774" s="24" t="str">
        <f t="shared" si="114"/>
        <v/>
      </c>
    </row>
    <row r="775" spans="1:22" x14ac:dyDescent="0.25">
      <c r="A775" s="1" t="str">
        <f t="shared" si="107"/>
        <v/>
      </c>
      <c r="B775" s="1" t="str">
        <f t="shared" si="108"/>
        <v/>
      </c>
      <c r="C775" s="47"/>
      <c r="D775" s="45"/>
      <c r="E775" s="1" t="str">
        <f t="shared" si="110"/>
        <v/>
      </c>
      <c r="F775" s="1" t="str">
        <f t="shared" si="111"/>
        <v/>
      </c>
      <c r="G775" s="1" t="str">
        <f t="shared" si="109"/>
        <v/>
      </c>
      <c r="H775" s="45" t="str">
        <f t="shared" si="106"/>
        <v/>
      </c>
      <c r="I775" s="1" t="str">
        <f t="shared" si="112"/>
        <v/>
      </c>
      <c r="J775"/>
      <c r="U775" s="24" t="str">
        <f t="shared" si="113"/>
        <v/>
      </c>
      <c r="V775" s="24" t="str">
        <f t="shared" si="114"/>
        <v/>
      </c>
    </row>
    <row r="776" spans="1:22" x14ac:dyDescent="0.25">
      <c r="A776" s="1" t="str">
        <f t="shared" si="107"/>
        <v/>
      </c>
      <c r="B776" s="1" t="str">
        <f t="shared" si="108"/>
        <v/>
      </c>
      <c r="C776" s="47"/>
      <c r="D776" s="45"/>
      <c r="E776" s="1" t="str">
        <f t="shared" si="110"/>
        <v/>
      </c>
      <c r="F776" s="1" t="str">
        <f t="shared" si="111"/>
        <v/>
      </c>
      <c r="G776" s="1" t="str">
        <f t="shared" si="109"/>
        <v/>
      </c>
      <c r="H776" s="45" t="str">
        <f t="shared" si="106"/>
        <v/>
      </c>
      <c r="I776" s="1" t="str">
        <f t="shared" si="112"/>
        <v/>
      </c>
      <c r="J776"/>
      <c r="U776" s="24" t="str">
        <f t="shared" si="113"/>
        <v/>
      </c>
      <c r="V776" s="24" t="str">
        <f t="shared" si="114"/>
        <v/>
      </c>
    </row>
    <row r="777" spans="1:22" x14ac:dyDescent="0.25">
      <c r="A777" s="1" t="str">
        <f t="shared" si="107"/>
        <v/>
      </c>
      <c r="B777" s="1" t="str">
        <f t="shared" si="108"/>
        <v/>
      </c>
      <c r="C777" s="47"/>
      <c r="D777" s="45"/>
      <c r="E777" s="1" t="str">
        <f t="shared" si="110"/>
        <v/>
      </c>
      <c r="F777" s="1" t="str">
        <f t="shared" si="111"/>
        <v/>
      </c>
      <c r="G777" s="1" t="str">
        <f t="shared" si="109"/>
        <v/>
      </c>
      <c r="H777" s="45" t="str">
        <f t="shared" si="106"/>
        <v/>
      </c>
      <c r="I777" s="1" t="str">
        <f t="shared" si="112"/>
        <v/>
      </c>
      <c r="J777"/>
      <c r="U777" s="24" t="str">
        <f t="shared" si="113"/>
        <v/>
      </c>
      <c r="V777" s="24" t="str">
        <f t="shared" si="114"/>
        <v/>
      </c>
    </row>
    <row r="778" spans="1:22" x14ac:dyDescent="0.25">
      <c r="A778" s="1" t="str">
        <f t="shared" si="107"/>
        <v/>
      </c>
      <c r="B778" s="1" t="str">
        <f t="shared" si="108"/>
        <v/>
      </c>
      <c r="C778" s="47"/>
      <c r="D778" s="45"/>
      <c r="E778" s="1" t="str">
        <f t="shared" si="110"/>
        <v/>
      </c>
      <c r="F778" s="1" t="str">
        <f t="shared" si="111"/>
        <v/>
      </c>
      <c r="G778" s="1" t="str">
        <f t="shared" si="109"/>
        <v/>
      </c>
      <c r="H778" s="45" t="str">
        <f t="shared" si="106"/>
        <v/>
      </c>
      <c r="I778" s="1" t="str">
        <f t="shared" si="112"/>
        <v/>
      </c>
      <c r="J778"/>
      <c r="U778" s="24" t="str">
        <f t="shared" si="113"/>
        <v/>
      </c>
      <c r="V778" s="24" t="str">
        <f t="shared" si="114"/>
        <v/>
      </c>
    </row>
    <row r="779" spans="1:22" x14ac:dyDescent="0.25">
      <c r="A779" s="1" t="str">
        <f t="shared" si="107"/>
        <v/>
      </c>
      <c r="B779" s="1" t="str">
        <f t="shared" si="108"/>
        <v/>
      </c>
      <c r="C779" s="47"/>
      <c r="D779" s="45"/>
      <c r="E779" s="1" t="str">
        <f t="shared" si="110"/>
        <v/>
      </c>
      <c r="F779" s="1" t="str">
        <f t="shared" si="111"/>
        <v/>
      </c>
      <c r="G779" s="1" t="str">
        <f t="shared" si="109"/>
        <v/>
      </c>
      <c r="H779" s="45" t="str">
        <f t="shared" si="106"/>
        <v/>
      </c>
      <c r="I779" s="1" t="str">
        <f t="shared" si="112"/>
        <v/>
      </c>
      <c r="J779"/>
      <c r="U779" s="24" t="str">
        <f t="shared" si="113"/>
        <v/>
      </c>
      <c r="V779" s="24" t="str">
        <f t="shared" si="114"/>
        <v/>
      </c>
    </row>
    <row r="780" spans="1:22" x14ac:dyDescent="0.25">
      <c r="A780" s="1" t="str">
        <f t="shared" si="107"/>
        <v/>
      </c>
      <c r="B780" s="1" t="str">
        <f t="shared" si="108"/>
        <v/>
      </c>
      <c r="C780" s="47"/>
      <c r="D780" s="45"/>
      <c r="E780" s="1" t="str">
        <f t="shared" si="110"/>
        <v/>
      </c>
      <c r="F780" s="1" t="str">
        <f t="shared" si="111"/>
        <v/>
      </c>
      <c r="G780" s="1" t="str">
        <f t="shared" si="109"/>
        <v/>
      </c>
      <c r="H780" s="45" t="str">
        <f t="shared" si="106"/>
        <v/>
      </c>
      <c r="I780" s="1" t="str">
        <f t="shared" si="112"/>
        <v/>
      </c>
      <c r="J780"/>
      <c r="U780" s="24" t="str">
        <f t="shared" si="113"/>
        <v/>
      </c>
      <c r="V780" s="24" t="str">
        <f t="shared" si="114"/>
        <v/>
      </c>
    </row>
    <row r="781" spans="1:22" x14ac:dyDescent="0.25">
      <c r="A781" s="1" t="str">
        <f t="shared" si="107"/>
        <v/>
      </c>
      <c r="B781" s="1" t="str">
        <f t="shared" si="108"/>
        <v/>
      </c>
      <c r="C781" s="47"/>
      <c r="D781" s="45"/>
      <c r="E781" s="1" t="str">
        <f t="shared" si="110"/>
        <v/>
      </c>
      <c r="F781" s="1" t="str">
        <f t="shared" si="111"/>
        <v/>
      </c>
      <c r="G781" s="1" t="str">
        <f t="shared" si="109"/>
        <v/>
      </c>
      <c r="H781" s="45" t="str">
        <f t="shared" si="106"/>
        <v/>
      </c>
      <c r="I781" s="1" t="str">
        <f t="shared" si="112"/>
        <v/>
      </c>
      <c r="J781"/>
      <c r="U781" s="24" t="str">
        <f t="shared" si="113"/>
        <v/>
      </c>
      <c r="V781" s="24" t="str">
        <f t="shared" si="114"/>
        <v/>
      </c>
    </row>
    <row r="782" spans="1:22" x14ac:dyDescent="0.25">
      <c r="A782" s="1" t="str">
        <f t="shared" si="107"/>
        <v/>
      </c>
      <c r="B782" s="1" t="str">
        <f t="shared" si="108"/>
        <v/>
      </c>
      <c r="C782" s="47"/>
      <c r="D782" s="45"/>
      <c r="E782" s="1" t="str">
        <f t="shared" si="110"/>
        <v/>
      </c>
      <c r="F782" s="1" t="str">
        <f t="shared" si="111"/>
        <v/>
      </c>
      <c r="G782" s="1" t="str">
        <f t="shared" si="109"/>
        <v/>
      </c>
      <c r="H782" s="45" t="str">
        <f t="shared" si="106"/>
        <v/>
      </c>
      <c r="I782" s="1" t="str">
        <f t="shared" si="112"/>
        <v/>
      </c>
      <c r="J782"/>
      <c r="U782" s="24" t="str">
        <f t="shared" si="113"/>
        <v/>
      </c>
      <c r="V782" s="24" t="str">
        <f t="shared" si="114"/>
        <v/>
      </c>
    </row>
    <row r="783" spans="1:22" x14ac:dyDescent="0.25">
      <c r="A783" s="1" t="str">
        <f t="shared" si="107"/>
        <v/>
      </c>
      <c r="B783" s="1" t="str">
        <f t="shared" si="108"/>
        <v/>
      </c>
      <c r="C783" s="47"/>
      <c r="D783" s="45"/>
      <c r="E783" s="1" t="str">
        <f t="shared" si="110"/>
        <v/>
      </c>
      <c r="F783" s="1" t="str">
        <f t="shared" si="111"/>
        <v/>
      </c>
      <c r="G783" s="1" t="str">
        <f t="shared" si="109"/>
        <v/>
      </c>
      <c r="H783" s="45" t="str">
        <f t="shared" si="106"/>
        <v/>
      </c>
      <c r="I783" s="1" t="str">
        <f t="shared" si="112"/>
        <v/>
      </c>
      <c r="J783"/>
      <c r="U783" s="24" t="str">
        <f t="shared" si="113"/>
        <v/>
      </c>
      <c r="V783" s="24" t="str">
        <f t="shared" si="114"/>
        <v/>
      </c>
    </row>
    <row r="784" spans="1:22" x14ac:dyDescent="0.25">
      <c r="A784" s="1" t="str">
        <f t="shared" si="107"/>
        <v/>
      </c>
      <c r="B784" s="1" t="str">
        <f t="shared" si="108"/>
        <v/>
      </c>
      <c r="C784" s="47"/>
      <c r="D784" s="45"/>
      <c r="E784" s="1" t="str">
        <f t="shared" si="110"/>
        <v/>
      </c>
      <c r="F784" s="1" t="str">
        <f t="shared" si="111"/>
        <v/>
      </c>
      <c r="G784" s="1" t="str">
        <f t="shared" si="109"/>
        <v/>
      </c>
      <c r="H784" s="45" t="str">
        <f t="shared" si="106"/>
        <v/>
      </c>
      <c r="I784" s="1" t="str">
        <f t="shared" si="112"/>
        <v/>
      </c>
      <c r="J784"/>
      <c r="U784" s="24" t="str">
        <f t="shared" si="113"/>
        <v/>
      </c>
      <c r="V784" s="24" t="str">
        <f t="shared" si="114"/>
        <v/>
      </c>
    </row>
    <row r="785" spans="1:22" x14ac:dyDescent="0.25">
      <c r="A785" s="1" t="str">
        <f t="shared" si="107"/>
        <v/>
      </c>
      <c r="B785" s="1" t="str">
        <f t="shared" si="108"/>
        <v/>
      </c>
      <c r="C785" s="47"/>
      <c r="D785" s="45"/>
      <c r="E785" s="1" t="str">
        <f t="shared" si="110"/>
        <v/>
      </c>
      <c r="F785" s="1" t="str">
        <f t="shared" si="111"/>
        <v/>
      </c>
      <c r="G785" s="1" t="str">
        <f t="shared" si="109"/>
        <v/>
      </c>
      <c r="H785" s="45" t="str">
        <f t="shared" si="106"/>
        <v/>
      </c>
      <c r="I785" s="1" t="str">
        <f t="shared" si="112"/>
        <v/>
      </c>
      <c r="J785"/>
      <c r="U785" s="24" t="str">
        <f t="shared" si="113"/>
        <v/>
      </c>
      <c r="V785" s="24" t="str">
        <f t="shared" si="114"/>
        <v/>
      </c>
    </row>
    <row r="786" spans="1:22" x14ac:dyDescent="0.25">
      <c r="A786" s="1" t="str">
        <f t="shared" si="107"/>
        <v/>
      </c>
      <c r="B786" s="1" t="str">
        <f t="shared" si="108"/>
        <v/>
      </c>
      <c r="C786" s="47"/>
      <c r="D786" s="45"/>
      <c r="E786" s="1" t="str">
        <f t="shared" si="110"/>
        <v/>
      </c>
      <c r="F786" s="1" t="str">
        <f t="shared" si="111"/>
        <v/>
      </c>
      <c r="G786" s="1" t="str">
        <f t="shared" si="109"/>
        <v/>
      </c>
      <c r="H786" s="45" t="str">
        <f t="shared" si="106"/>
        <v/>
      </c>
      <c r="I786" s="1" t="str">
        <f t="shared" si="112"/>
        <v/>
      </c>
      <c r="J786"/>
      <c r="U786" s="24" t="str">
        <f t="shared" si="113"/>
        <v/>
      </c>
      <c r="V786" s="24" t="str">
        <f t="shared" si="114"/>
        <v/>
      </c>
    </row>
    <row r="787" spans="1:22" x14ac:dyDescent="0.25">
      <c r="A787" s="1" t="str">
        <f t="shared" si="107"/>
        <v/>
      </c>
      <c r="B787" s="1" t="str">
        <f t="shared" si="108"/>
        <v/>
      </c>
      <c r="C787" s="47"/>
      <c r="D787" s="45"/>
      <c r="E787" s="1" t="str">
        <f t="shared" si="110"/>
        <v/>
      </c>
      <c r="F787" s="1" t="str">
        <f t="shared" si="111"/>
        <v/>
      </c>
      <c r="G787" s="1" t="str">
        <f t="shared" si="109"/>
        <v/>
      </c>
      <c r="H787" s="45" t="str">
        <f t="shared" si="106"/>
        <v/>
      </c>
      <c r="I787" s="1" t="str">
        <f t="shared" si="112"/>
        <v/>
      </c>
      <c r="J787"/>
      <c r="U787" s="24" t="str">
        <f t="shared" si="113"/>
        <v/>
      </c>
      <c r="V787" s="24" t="str">
        <f t="shared" si="114"/>
        <v/>
      </c>
    </row>
    <row r="788" spans="1:22" x14ac:dyDescent="0.25">
      <c r="A788" s="1" t="str">
        <f t="shared" si="107"/>
        <v/>
      </c>
      <c r="B788" s="1" t="str">
        <f t="shared" si="108"/>
        <v/>
      </c>
      <c r="C788" s="47"/>
      <c r="D788" s="45"/>
      <c r="E788" s="1" t="str">
        <f t="shared" si="110"/>
        <v/>
      </c>
      <c r="F788" s="1" t="str">
        <f t="shared" si="111"/>
        <v/>
      </c>
      <c r="G788" s="1" t="str">
        <f t="shared" si="109"/>
        <v/>
      </c>
      <c r="H788" s="45" t="str">
        <f t="shared" si="106"/>
        <v/>
      </c>
      <c r="I788" s="1" t="str">
        <f t="shared" si="112"/>
        <v/>
      </c>
      <c r="J788"/>
      <c r="U788" s="24" t="str">
        <f t="shared" si="113"/>
        <v/>
      </c>
      <c r="V788" s="24" t="str">
        <f t="shared" si="114"/>
        <v/>
      </c>
    </row>
    <row r="789" spans="1:22" x14ac:dyDescent="0.25">
      <c r="A789" s="1" t="str">
        <f t="shared" si="107"/>
        <v/>
      </c>
      <c r="B789" s="1" t="str">
        <f t="shared" si="108"/>
        <v/>
      </c>
      <c r="C789" s="47"/>
      <c r="D789" s="45"/>
      <c r="E789" s="1" t="str">
        <f t="shared" si="110"/>
        <v/>
      </c>
      <c r="F789" s="1" t="str">
        <f t="shared" si="111"/>
        <v/>
      </c>
      <c r="G789" s="1" t="str">
        <f t="shared" si="109"/>
        <v/>
      </c>
      <c r="H789" s="45" t="str">
        <f t="shared" si="106"/>
        <v/>
      </c>
      <c r="I789" s="1" t="str">
        <f t="shared" si="112"/>
        <v/>
      </c>
      <c r="J789"/>
      <c r="U789" s="24" t="str">
        <f t="shared" si="113"/>
        <v/>
      </c>
      <c r="V789" s="24" t="str">
        <f t="shared" si="114"/>
        <v/>
      </c>
    </row>
    <row r="790" spans="1:22" x14ac:dyDescent="0.25">
      <c r="A790" s="1" t="str">
        <f t="shared" si="107"/>
        <v/>
      </c>
      <c r="B790" s="1" t="str">
        <f t="shared" si="108"/>
        <v/>
      </c>
      <c r="C790" s="47"/>
      <c r="D790" s="45"/>
      <c r="E790" s="1" t="str">
        <f t="shared" si="110"/>
        <v/>
      </c>
      <c r="F790" s="1" t="str">
        <f t="shared" si="111"/>
        <v/>
      </c>
      <c r="G790" s="1" t="str">
        <f t="shared" si="109"/>
        <v/>
      </c>
      <c r="H790" s="45" t="str">
        <f t="shared" si="106"/>
        <v/>
      </c>
      <c r="I790" s="1" t="str">
        <f t="shared" si="112"/>
        <v/>
      </c>
      <c r="J790"/>
      <c r="U790" s="24" t="str">
        <f t="shared" si="113"/>
        <v/>
      </c>
      <c r="V790" s="24" t="str">
        <f t="shared" si="114"/>
        <v/>
      </c>
    </row>
    <row r="791" spans="1:22" x14ac:dyDescent="0.25">
      <c r="A791" s="1" t="str">
        <f t="shared" si="107"/>
        <v/>
      </c>
      <c r="B791" s="1" t="str">
        <f t="shared" si="108"/>
        <v/>
      </c>
      <c r="C791" s="47"/>
      <c r="D791" s="45"/>
      <c r="E791" s="1" t="str">
        <f t="shared" si="110"/>
        <v/>
      </c>
      <c r="F791" s="1" t="str">
        <f t="shared" si="111"/>
        <v/>
      </c>
      <c r="G791" s="1" t="str">
        <f t="shared" si="109"/>
        <v/>
      </c>
      <c r="H791" s="45" t="str">
        <f t="shared" si="106"/>
        <v/>
      </c>
      <c r="I791" s="1" t="str">
        <f t="shared" si="112"/>
        <v/>
      </c>
      <c r="J791"/>
      <c r="U791" s="24" t="str">
        <f t="shared" si="113"/>
        <v/>
      </c>
      <c r="V791" s="24" t="str">
        <f t="shared" si="114"/>
        <v/>
      </c>
    </row>
    <row r="792" spans="1:22" x14ac:dyDescent="0.25">
      <c r="A792" s="1" t="str">
        <f t="shared" si="107"/>
        <v/>
      </c>
      <c r="B792" s="1" t="str">
        <f t="shared" si="108"/>
        <v/>
      </c>
      <c r="C792" s="47"/>
      <c r="D792" s="45"/>
      <c r="E792" s="1" t="str">
        <f t="shared" si="110"/>
        <v/>
      </c>
      <c r="F792" s="1" t="str">
        <f t="shared" si="111"/>
        <v/>
      </c>
      <c r="G792" s="1" t="str">
        <f t="shared" si="109"/>
        <v/>
      </c>
      <c r="H792" s="45" t="str">
        <f t="shared" si="106"/>
        <v/>
      </c>
      <c r="I792" s="1" t="str">
        <f t="shared" si="112"/>
        <v/>
      </c>
      <c r="J792"/>
      <c r="U792" s="24" t="str">
        <f t="shared" si="113"/>
        <v/>
      </c>
      <c r="V792" s="24" t="str">
        <f t="shared" si="114"/>
        <v/>
      </c>
    </row>
    <row r="793" spans="1:22" x14ac:dyDescent="0.25">
      <c r="A793" s="1" t="str">
        <f t="shared" si="107"/>
        <v/>
      </c>
      <c r="B793" s="1" t="str">
        <f t="shared" si="108"/>
        <v/>
      </c>
      <c r="C793" s="47"/>
      <c r="D793" s="45"/>
      <c r="E793" s="1" t="str">
        <f t="shared" si="110"/>
        <v/>
      </c>
      <c r="F793" s="1" t="str">
        <f t="shared" si="111"/>
        <v/>
      </c>
      <c r="G793" s="1" t="str">
        <f t="shared" si="109"/>
        <v/>
      </c>
      <c r="H793" s="45" t="str">
        <f t="shared" si="106"/>
        <v/>
      </c>
      <c r="I793" s="1" t="str">
        <f t="shared" si="112"/>
        <v/>
      </c>
      <c r="J793"/>
      <c r="U793" s="24" t="str">
        <f t="shared" si="113"/>
        <v/>
      </c>
      <c r="V793" s="24" t="str">
        <f t="shared" si="114"/>
        <v/>
      </c>
    </row>
    <row r="794" spans="1:22" x14ac:dyDescent="0.25">
      <c r="A794" s="1" t="str">
        <f t="shared" si="107"/>
        <v/>
      </c>
      <c r="B794" s="1" t="str">
        <f t="shared" si="108"/>
        <v/>
      </c>
      <c r="C794" s="47"/>
      <c r="D794" s="45"/>
      <c r="E794" s="1" t="str">
        <f t="shared" si="110"/>
        <v/>
      </c>
      <c r="F794" s="1" t="str">
        <f t="shared" si="111"/>
        <v/>
      </c>
      <c r="G794" s="1" t="str">
        <f t="shared" si="109"/>
        <v/>
      </c>
      <c r="H794" s="45" t="str">
        <f t="shared" si="106"/>
        <v/>
      </c>
      <c r="I794" s="1" t="str">
        <f t="shared" si="112"/>
        <v/>
      </c>
      <c r="J794"/>
      <c r="U794" s="24" t="str">
        <f t="shared" si="113"/>
        <v/>
      </c>
      <c r="V794" s="24" t="str">
        <f t="shared" si="114"/>
        <v/>
      </c>
    </row>
    <row r="795" spans="1:22" x14ac:dyDescent="0.25">
      <c r="A795" s="1" t="str">
        <f t="shared" si="107"/>
        <v/>
      </c>
      <c r="B795" s="1" t="str">
        <f t="shared" si="108"/>
        <v/>
      </c>
      <c r="C795" s="47"/>
      <c r="D795" s="45"/>
      <c r="E795" s="1" t="str">
        <f t="shared" si="110"/>
        <v/>
      </c>
      <c r="F795" s="1" t="str">
        <f t="shared" si="111"/>
        <v/>
      </c>
      <c r="G795" s="1" t="str">
        <f t="shared" si="109"/>
        <v/>
      </c>
      <c r="H795" s="45" t="str">
        <f t="shared" si="106"/>
        <v/>
      </c>
      <c r="I795" s="1" t="str">
        <f t="shared" si="112"/>
        <v/>
      </c>
      <c r="J795"/>
      <c r="U795" s="24" t="str">
        <f t="shared" si="113"/>
        <v/>
      </c>
      <c r="V795" s="24" t="str">
        <f t="shared" si="114"/>
        <v/>
      </c>
    </row>
    <row r="796" spans="1:22" x14ac:dyDescent="0.25">
      <c r="A796" s="1" t="str">
        <f t="shared" si="107"/>
        <v/>
      </c>
      <c r="B796" s="1" t="str">
        <f t="shared" si="108"/>
        <v/>
      </c>
      <c r="C796" s="47"/>
      <c r="D796" s="45"/>
      <c r="E796" s="1" t="str">
        <f t="shared" si="110"/>
        <v/>
      </c>
      <c r="F796" s="1" t="str">
        <f t="shared" si="111"/>
        <v/>
      </c>
      <c r="G796" s="1" t="str">
        <f t="shared" si="109"/>
        <v/>
      </c>
      <c r="H796" s="45" t="str">
        <f t="shared" si="106"/>
        <v/>
      </c>
      <c r="I796" s="1" t="str">
        <f t="shared" si="112"/>
        <v/>
      </c>
      <c r="J796"/>
      <c r="U796" s="24" t="str">
        <f t="shared" si="113"/>
        <v/>
      </c>
      <c r="V796" s="24" t="str">
        <f t="shared" si="114"/>
        <v/>
      </c>
    </row>
    <row r="797" spans="1:22" x14ac:dyDescent="0.25">
      <c r="A797" s="1" t="str">
        <f t="shared" si="107"/>
        <v/>
      </c>
      <c r="B797" s="1" t="str">
        <f t="shared" si="108"/>
        <v/>
      </c>
      <c r="C797" s="47"/>
      <c r="D797" s="45"/>
      <c r="E797" s="1" t="str">
        <f t="shared" si="110"/>
        <v/>
      </c>
      <c r="F797" s="1" t="str">
        <f t="shared" si="111"/>
        <v/>
      </c>
      <c r="G797" s="1" t="str">
        <f t="shared" si="109"/>
        <v/>
      </c>
      <c r="H797" s="45" t="str">
        <f t="shared" ref="H797:H860" si="115">IF(U797&lt;&gt;"","PASSIVE","")</f>
        <v/>
      </c>
      <c r="I797" s="1" t="str">
        <f t="shared" si="112"/>
        <v/>
      </c>
      <c r="J797"/>
      <c r="U797" s="24" t="str">
        <f t="shared" si="113"/>
        <v/>
      </c>
      <c r="V797" s="24" t="str">
        <f t="shared" si="114"/>
        <v/>
      </c>
    </row>
    <row r="798" spans="1:22" x14ac:dyDescent="0.25">
      <c r="A798" s="1" t="str">
        <f t="shared" si="107"/>
        <v/>
      </c>
      <c r="B798" s="1" t="str">
        <f t="shared" si="108"/>
        <v/>
      </c>
      <c r="C798" s="47"/>
      <c r="D798" s="45"/>
      <c r="E798" s="1" t="str">
        <f t="shared" si="110"/>
        <v/>
      </c>
      <c r="F798" s="1" t="str">
        <f t="shared" si="111"/>
        <v/>
      </c>
      <c r="G798" s="1" t="str">
        <f t="shared" si="109"/>
        <v/>
      </c>
      <c r="H798" s="45" t="str">
        <f t="shared" si="115"/>
        <v/>
      </c>
      <c r="I798" s="1" t="str">
        <f t="shared" si="112"/>
        <v/>
      </c>
      <c r="J798"/>
      <c r="U798" s="24" t="str">
        <f t="shared" si="113"/>
        <v/>
      </c>
      <c r="V798" s="24" t="str">
        <f t="shared" si="114"/>
        <v/>
      </c>
    </row>
    <row r="799" spans="1:22" x14ac:dyDescent="0.25">
      <c r="A799" s="1" t="str">
        <f t="shared" si="107"/>
        <v/>
      </c>
      <c r="B799" s="1" t="str">
        <f t="shared" si="108"/>
        <v/>
      </c>
      <c r="C799" s="47"/>
      <c r="D799" s="45"/>
      <c r="E799" s="1" t="str">
        <f t="shared" si="110"/>
        <v/>
      </c>
      <c r="F799" s="1" t="str">
        <f t="shared" si="111"/>
        <v/>
      </c>
      <c r="G799" s="1" t="str">
        <f t="shared" si="109"/>
        <v/>
      </c>
      <c r="H799" s="45" t="str">
        <f t="shared" si="115"/>
        <v/>
      </c>
      <c r="I799" s="1" t="str">
        <f t="shared" si="112"/>
        <v/>
      </c>
      <c r="J799"/>
      <c r="U799" s="24" t="str">
        <f t="shared" si="113"/>
        <v/>
      </c>
      <c r="V799" s="24" t="str">
        <f t="shared" si="114"/>
        <v/>
      </c>
    </row>
    <row r="800" spans="1:22" x14ac:dyDescent="0.25">
      <c r="A800" s="1" t="str">
        <f t="shared" si="107"/>
        <v/>
      </c>
      <c r="B800" s="1" t="str">
        <f t="shared" si="108"/>
        <v/>
      </c>
      <c r="C800" s="47"/>
      <c r="D800" s="45"/>
      <c r="E800" s="1" t="str">
        <f t="shared" si="110"/>
        <v/>
      </c>
      <c r="F800" s="1" t="str">
        <f t="shared" si="111"/>
        <v/>
      </c>
      <c r="G800" s="1" t="str">
        <f t="shared" si="109"/>
        <v/>
      </c>
      <c r="H800" s="45" t="str">
        <f t="shared" si="115"/>
        <v/>
      </c>
      <c r="I800" s="1" t="str">
        <f t="shared" si="112"/>
        <v/>
      </c>
      <c r="J800"/>
      <c r="U800" s="24" t="str">
        <f t="shared" si="113"/>
        <v/>
      </c>
      <c r="V800" s="24" t="str">
        <f t="shared" si="114"/>
        <v/>
      </c>
    </row>
    <row r="801" spans="1:22" x14ac:dyDescent="0.25">
      <c r="A801" s="1" t="str">
        <f t="shared" si="107"/>
        <v/>
      </c>
      <c r="B801" s="1" t="str">
        <f t="shared" si="108"/>
        <v/>
      </c>
      <c r="C801" s="47"/>
      <c r="D801" s="45"/>
      <c r="E801" s="1" t="str">
        <f t="shared" si="110"/>
        <v/>
      </c>
      <c r="F801" s="1" t="str">
        <f t="shared" si="111"/>
        <v/>
      </c>
      <c r="G801" s="1" t="str">
        <f t="shared" si="109"/>
        <v/>
      </c>
      <c r="H801" s="45" t="str">
        <f t="shared" si="115"/>
        <v/>
      </c>
      <c r="I801" s="1" t="str">
        <f t="shared" si="112"/>
        <v/>
      </c>
      <c r="J801"/>
      <c r="U801" s="24" t="str">
        <f t="shared" si="113"/>
        <v/>
      </c>
      <c r="V801" s="24" t="str">
        <f t="shared" si="114"/>
        <v/>
      </c>
    </row>
    <row r="802" spans="1:22" x14ac:dyDescent="0.25">
      <c r="A802" s="1" t="str">
        <f t="shared" si="107"/>
        <v/>
      </c>
      <c r="B802" s="1" t="str">
        <f t="shared" si="108"/>
        <v/>
      </c>
      <c r="C802" s="47"/>
      <c r="D802" s="45"/>
      <c r="E802" s="1" t="str">
        <f t="shared" si="110"/>
        <v/>
      </c>
      <c r="F802" s="1" t="str">
        <f t="shared" si="111"/>
        <v/>
      </c>
      <c r="G802" s="1" t="str">
        <f t="shared" si="109"/>
        <v/>
      </c>
      <c r="H802" s="45" t="str">
        <f t="shared" si="115"/>
        <v/>
      </c>
      <c r="I802" s="1" t="str">
        <f t="shared" si="112"/>
        <v/>
      </c>
      <c r="J802"/>
      <c r="U802" s="24" t="str">
        <f t="shared" si="113"/>
        <v/>
      </c>
      <c r="V802" s="24" t="str">
        <f t="shared" si="114"/>
        <v/>
      </c>
    </row>
    <row r="803" spans="1:22" x14ac:dyDescent="0.25">
      <c r="A803" s="1" t="str">
        <f t="shared" ref="A803:A866" si="116">IF(U803&lt;&gt;"","Pin","")</f>
        <v/>
      </c>
      <c r="B803" s="1" t="str">
        <f t="shared" si="108"/>
        <v/>
      </c>
      <c r="C803" s="47"/>
      <c r="D803" s="45"/>
      <c r="E803" s="1" t="str">
        <f t="shared" si="110"/>
        <v/>
      </c>
      <c r="F803" s="1" t="str">
        <f t="shared" si="111"/>
        <v/>
      </c>
      <c r="G803" s="1" t="str">
        <f t="shared" si="109"/>
        <v/>
      </c>
      <c r="H803" s="45" t="str">
        <f t="shared" si="115"/>
        <v/>
      </c>
      <c r="I803" s="1" t="str">
        <f t="shared" si="112"/>
        <v/>
      </c>
      <c r="J803"/>
      <c r="U803" s="24" t="str">
        <f t="shared" si="113"/>
        <v/>
      </c>
      <c r="V803" s="24" t="str">
        <f t="shared" si="114"/>
        <v/>
      </c>
    </row>
    <row r="804" spans="1:22" x14ac:dyDescent="0.25">
      <c r="A804" s="1" t="str">
        <f t="shared" si="116"/>
        <v/>
      </c>
      <c r="B804" s="1" t="str">
        <f t="shared" si="108"/>
        <v/>
      </c>
      <c r="C804" s="47"/>
      <c r="D804" s="45"/>
      <c r="E804" s="1" t="str">
        <f t="shared" si="110"/>
        <v/>
      </c>
      <c r="F804" s="1" t="str">
        <f t="shared" si="111"/>
        <v/>
      </c>
      <c r="G804" s="1" t="str">
        <f t="shared" si="109"/>
        <v/>
      </c>
      <c r="H804" s="45" t="str">
        <f t="shared" si="115"/>
        <v/>
      </c>
      <c r="I804" s="1" t="str">
        <f t="shared" si="112"/>
        <v/>
      </c>
      <c r="J804"/>
      <c r="U804" s="24" t="str">
        <f t="shared" si="113"/>
        <v/>
      </c>
      <c r="V804" s="24" t="str">
        <f t="shared" si="114"/>
        <v/>
      </c>
    </row>
    <row r="805" spans="1:22" x14ac:dyDescent="0.25">
      <c r="A805" s="1" t="str">
        <f t="shared" si="116"/>
        <v/>
      </c>
      <c r="B805" s="1" t="str">
        <f t="shared" si="108"/>
        <v/>
      </c>
      <c r="C805" s="47"/>
      <c r="D805" s="45"/>
      <c r="E805" s="1" t="str">
        <f t="shared" si="110"/>
        <v/>
      </c>
      <c r="F805" s="1" t="str">
        <f t="shared" si="111"/>
        <v/>
      </c>
      <c r="G805" s="1" t="str">
        <f t="shared" si="109"/>
        <v/>
      </c>
      <c r="H805" s="45" t="str">
        <f t="shared" si="115"/>
        <v/>
      </c>
      <c r="I805" s="1" t="str">
        <f t="shared" si="112"/>
        <v/>
      </c>
      <c r="J805"/>
      <c r="U805" s="24" t="str">
        <f t="shared" si="113"/>
        <v/>
      </c>
      <c r="V805" s="24" t="str">
        <f t="shared" si="114"/>
        <v/>
      </c>
    </row>
    <row r="806" spans="1:22" x14ac:dyDescent="0.25">
      <c r="A806" s="1" t="str">
        <f t="shared" si="116"/>
        <v/>
      </c>
      <c r="B806" s="1" t="str">
        <f t="shared" si="108"/>
        <v/>
      </c>
      <c r="C806" s="47"/>
      <c r="D806" s="45"/>
      <c r="E806" s="1" t="str">
        <f t="shared" si="110"/>
        <v/>
      </c>
      <c r="F806" s="1" t="str">
        <f t="shared" si="111"/>
        <v/>
      </c>
      <c r="G806" s="1" t="str">
        <f t="shared" si="109"/>
        <v/>
      </c>
      <c r="H806" s="45" t="str">
        <f t="shared" si="115"/>
        <v/>
      </c>
      <c r="I806" s="1" t="str">
        <f t="shared" si="112"/>
        <v/>
      </c>
      <c r="J806"/>
      <c r="U806" s="24" t="str">
        <f t="shared" si="113"/>
        <v/>
      </c>
      <c r="V806" s="24" t="str">
        <f t="shared" si="114"/>
        <v/>
      </c>
    </row>
    <row r="807" spans="1:22" x14ac:dyDescent="0.25">
      <c r="A807" s="1" t="str">
        <f t="shared" si="116"/>
        <v/>
      </c>
      <c r="B807" s="1" t="str">
        <f t="shared" si="108"/>
        <v/>
      </c>
      <c r="C807" s="47"/>
      <c r="D807" s="45"/>
      <c r="E807" s="1" t="str">
        <f t="shared" si="110"/>
        <v/>
      </c>
      <c r="F807" s="1" t="str">
        <f t="shared" si="111"/>
        <v/>
      </c>
      <c r="G807" s="1" t="str">
        <f t="shared" si="109"/>
        <v/>
      </c>
      <c r="H807" s="45" t="str">
        <f t="shared" si="115"/>
        <v/>
      </c>
      <c r="I807" s="1" t="str">
        <f t="shared" si="112"/>
        <v/>
      </c>
      <c r="J807"/>
      <c r="U807" s="24" t="str">
        <f t="shared" si="113"/>
        <v/>
      </c>
      <c r="V807" s="24" t="str">
        <f t="shared" si="114"/>
        <v/>
      </c>
    </row>
    <row r="808" spans="1:22" x14ac:dyDescent="0.25">
      <c r="A808" s="1" t="str">
        <f t="shared" si="116"/>
        <v/>
      </c>
      <c r="B808" s="1" t="str">
        <f t="shared" si="108"/>
        <v/>
      </c>
      <c r="C808" s="47"/>
      <c r="D808" s="45"/>
      <c r="E808" s="1" t="str">
        <f t="shared" si="110"/>
        <v/>
      </c>
      <c r="F808" s="1" t="str">
        <f t="shared" si="111"/>
        <v/>
      </c>
      <c r="G808" s="1" t="str">
        <f t="shared" si="109"/>
        <v/>
      </c>
      <c r="H808" s="45" t="str">
        <f t="shared" si="115"/>
        <v/>
      </c>
      <c r="I808" s="1" t="str">
        <f t="shared" si="112"/>
        <v/>
      </c>
      <c r="J808"/>
      <c r="U808" s="24" t="str">
        <f t="shared" si="113"/>
        <v/>
      </c>
      <c r="V808" s="24" t="str">
        <f t="shared" si="114"/>
        <v/>
      </c>
    </row>
    <row r="809" spans="1:22" x14ac:dyDescent="0.25">
      <c r="A809" s="1" t="str">
        <f t="shared" si="116"/>
        <v/>
      </c>
      <c r="B809" s="1" t="str">
        <f t="shared" si="108"/>
        <v/>
      </c>
      <c r="C809" s="47"/>
      <c r="D809" s="45"/>
      <c r="E809" s="1" t="str">
        <f t="shared" si="110"/>
        <v/>
      </c>
      <c r="F809" s="1" t="str">
        <f t="shared" si="111"/>
        <v/>
      </c>
      <c r="G809" s="1" t="str">
        <f t="shared" si="109"/>
        <v/>
      </c>
      <c r="H809" s="45" t="str">
        <f t="shared" si="115"/>
        <v/>
      </c>
      <c r="I809" s="1" t="str">
        <f t="shared" si="112"/>
        <v/>
      </c>
      <c r="J809"/>
      <c r="U809" s="24" t="str">
        <f t="shared" si="113"/>
        <v/>
      </c>
      <c r="V809" s="24" t="str">
        <f t="shared" si="114"/>
        <v/>
      </c>
    </row>
    <row r="810" spans="1:22" x14ac:dyDescent="0.25">
      <c r="A810" s="1" t="str">
        <f t="shared" si="116"/>
        <v/>
      </c>
      <c r="B810" s="1" t="str">
        <f t="shared" si="108"/>
        <v/>
      </c>
      <c r="C810" s="47"/>
      <c r="D810" s="45"/>
      <c r="E810" s="1" t="str">
        <f t="shared" si="110"/>
        <v/>
      </c>
      <c r="F810" s="1" t="str">
        <f t="shared" si="111"/>
        <v/>
      </c>
      <c r="G810" s="1" t="str">
        <f t="shared" si="109"/>
        <v/>
      </c>
      <c r="H810" s="45" t="str">
        <f t="shared" si="115"/>
        <v/>
      </c>
      <c r="I810" s="1" t="str">
        <f t="shared" si="112"/>
        <v/>
      </c>
      <c r="J810"/>
      <c r="U810" s="24" t="str">
        <f t="shared" si="113"/>
        <v/>
      </c>
      <c r="V810" s="24" t="str">
        <f t="shared" si="114"/>
        <v/>
      </c>
    </row>
    <row r="811" spans="1:22" x14ac:dyDescent="0.25">
      <c r="A811" s="1" t="str">
        <f t="shared" si="116"/>
        <v/>
      </c>
      <c r="B811" s="1" t="str">
        <f t="shared" si="108"/>
        <v/>
      </c>
      <c r="C811" s="47"/>
      <c r="D811" s="45"/>
      <c r="E811" s="1" t="str">
        <f t="shared" si="110"/>
        <v/>
      </c>
      <c r="F811" s="1" t="str">
        <f t="shared" si="111"/>
        <v/>
      </c>
      <c r="G811" s="1" t="str">
        <f t="shared" si="109"/>
        <v/>
      </c>
      <c r="H811" s="45" t="str">
        <f t="shared" si="115"/>
        <v/>
      </c>
      <c r="I811" s="1" t="str">
        <f t="shared" si="112"/>
        <v/>
      </c>
      <c r="J811"/>
      <c r="U811" s="24" t="str">
        <f t="shared" si="113"/>
        <v/>
      </c>
      <c r="V811" s="24" t="str">
        <f t="shared" si="114"/>
        <v/>
      </c>
    </row>
    <row r="812" spans="1:22" x14ac:dyDescent="0.25">
      <c r="A812" s="1" t="str">
        <f t="shared" si="116"/>
        <v/>
      </c>
      <c r="B812" s="1" t="str">
        <f t="shared" si="108"/>
        <v/>
      </c>
      <c r="C812" s="47"/>
      <c r="D812" s="45"/>
      <c r="E812" s="1" t="str">
        <f t="shared" si="110"/>
        <v/>
      </c>
      <c r="F812" s="1" t="str">
        <f t="shared" si="111"/>
        <v/>
      </c>
      <c r="G812" s="1" t="str">
        <f t="shared" si="109"/>
        <v/>
      </c>
      <c r="H812" s="45" t="str">
        <f t="shared" si="115"/>
        <v/>
      </c>
      <c r="I812" s="1" t="str">
        <f t="shared" si="112"/>
        <v/>
      </c>
      <c r="J812"/>
      <c r="U812" s="24" t="str">
        <f t="shared" si="113"/>
        <v/>
      </c>
      <c r="V812" s="24" t="str">
        <f t="shared" si="114"/>
        <v/>
      </c>
    </row>
    <row r="813" spans="1:22" x14ac:dyDescent="0.25">
      <c r="A813" s="1" t="str">
        <f t="shared" si="116"/>
        <v/>
      </c>
      <c r="B813" s="1" t="str">
        <f t="shared" si="108"/>
        <v/>
      </c>
      <c r="C813" s="47"/>
      <c r="D813" s="45"/>
      <c r="E813" s="1" t="str">
        <f t="shared" si="110"/>
        <v/>
      </c>
      <c r="F813" s="1" t="str">
        <f t="shared" si="111"/>
        <v/>
      </c>
      <c r="G813" s="1" t="str">
        <f t="shared" si="109"/>
        <v/>
      </c>
      <c r="H813" s="45" t="str">
        <f t="shared" si="115"/>
        <v/>
      </c>
      <c r="I813" s="1" t="str">
        <f t="shared" si="112"/>
        <v/>
      </c>
      <c r="J813"/>
      <c r="U813" s="24" t="str">
        <f t="shared" si="113"/>
        <v/>
      </c>
      <c r="V813" s="24" t="str">
        <f t="shared" si="114"/>
        <v/>
      </c>
    </row>
    <row r="814" spans="1:22" x14ac:dyDescent="0.25">
      <c r="A814" s="1" t="str">
        <f t="shared" si="116"/>
        <v/>
      </c>
      <c r="B814" s="1" t="str">
        <f t="shared" si="108"/>
        <v/>
      </c>
      <c r="C814" s="47"/>
      <c r="D814" s="45"/>
      <c r="E814" s="1" t="str">
        <f t="shared" si="110"/>
        <v/>
      </c>
      <c r="F814" s="1" t="str">
        <f t="shared" si="111"/>
        <v/>
      </c>
      <c r="G814" s="1" t="str">
        <f t="shared" si="109"/>
        <v/>
      </c>
      <c r="H814" s="45" t="str">
        <f t="shared" si="115"/>
        <v/>
      </c>
      <c r="I814" s="1" t="str">
        <f t="shared" si="112"/>
        <v/>
      </c>
      <c r="J814"/>
      <c r="U814" s="24" t="str">
        <f t="shared" si="113"/>
        <v/>
      </c>
      <c r="V814" s="24" t="str">
        <f t="shared" si="114"/>
        <v/>
      </c>
    </row>
    <row r="815" spans="1:22" x14ac:dyDescent="0.25">
      <c r="A815" s="1" t="str">
        <f t="shared" si="116"/>
        <v/>
      </c>
      <c r="B815" s="1" t="str">
        <f t="shared" si="108"/>
        <v/>
      </c>
      <c r="C815" s="47"/>
      <c r="D815" s="45"/>
      <c r="E815" s="1" t="str">
        <f t="shared" si="110"/>
        <v/>
      </c>
      <c r="F815" s="1" t="str">
        <f t="shared" si="111"/>
        <v/>
      </c>
      <c r="G815" s="1" t="str">
        <f t="shared" si="109"/>
        <v/>
      </c>
      <c r="H815" s="45" t="str">
        <f t="shared" si="115"/>
        <v/>
      </c>
      <c r="I815" s="1" t="str">
        <f t="shared" si="112"/>
        <v/>
      </c>
      <c r="J815"/>
      <c r="U815" s="24" t="str">
        <f t="shared" si="113"/>
        <v/>
      </c>
      <c r="V815" s="24" t="str">
        <f t="shared" si="114"/>
        <v/>
      </c>
    </row>
    <row r="816" spans="1:22" x14ac:dyDescent="0.25">
      <c r="A816" s="1" t="str">
        <f t="shared" si="116"/>
        <v/>
      </c>
      <c r="B816" s="1" t="str">
        <f t="shared" si="108"/>
        <v/>
      </c>
      <c r="C816" s="47"/>
      <c r="D816" s="45"/>
      <c r="E816" s="1" t="str">
        <f t="shared" si="110"/>
        <v/>
      </c>
      <c r="F816" s="1" t="str">
        <f t="shared" si="111"/>
        <v/>
      </c>
      <c r="G816" s="1" t="str">
        <f t="shared" si="109"/>
        <v/>
      </c>
      <c r="H816" s="45" t="str">
        <f t="shared" si="115"/>
        <v/>
      </c>
      <c r="I816" s="1" t="str">
        <f t="shared" si="112"/>
        <v/>
      </c>
      <c r="J816"/>
      <c r="U816" s="24" t="str">
        <f t="shared" si="113"/>
        <v/>
      </c>
      <c r="V816" s="24" t="str">
        <f t="shared" si="114"/>
        <v/>
      </c>
    </row>
    <row r="817" spans="1:22" x14ac:dyDescent="0.25">
      <c r="A817" s="1" t="str">
        <f t="shared" si="116"/>
        <v/>
      </c>
      <c r="B817" s="1" t="str">
        <f t="shared" si="108"/>
        <v/>
      </c>
      <c r="C817" s="47"/>
      <c r="D817" s="45"/>
      <c r="E817" s="1" t="str">
        <f t="shared" si="110"/>
        <v/>
      </c>
      <c r="F817" s="1" t="str">
        <f t="shared" si="111"/>
        <v/>
      </c>
      <c r="G817" s="1" t="str">
        <f t="shared" si="109"/>
        <v/>
      </c>
      <c r="H817" s="45" t="str">
        <f t="shared" si="115"/>
        <v/>
      </c>
      <c r="I817" s="1" t="str">
        <f t="shared" si="112"/>
        <v/>
      </c>
      <c r="J817"/>
      <c r="U817" s="24" t="str">
        <f t="shared" si="113"/>
        <v/>
      </c>
      <c r="V817" s="24" t="str">
        <f t="shared" si="114"/>
        <v/>
      </c>
    </row>
    <row r="818" spans="1:22" x14ac:dyDescent="0.25">
      <c r="A818" s="1" t="str">
        <f t="shared" si="116"/>
        <v/>
      </c>
      <c r="B818" s="1" t="str">
        <f t="shared" si="108"/>
        <v/>
      </c>
      <c r="C818" s="47"/>
      <c r="D818" s="45"/>
      <c r="E818" s="1" t="str">
        <f t="shared" si="110"/>
        <v/>
      </c>
      <c r="F818" s="1" t="str">
        <f t="shared" si="111"/>
        <v/>
      </c>
      <c r="G818" s="1" t="str">
        <f t="shared" si="109"/>
        <v/>
      </c>
      <c r="H818" s="45" t="str">
        <f t="shared" si="115"/>
        <v/>
      </c>
      <c r="I818" s="1" t="str">
        <f t="shared" si="112"/>
        <v/>
      </c>
      <c r="J818"/>
      <c r="U818" s="24" t="str">
        <f t="shared" si="113"/>
        <v/>
      </c>
      <c r="V818" s="24" t="str">
        <f t="shared" si="114"/>
        <v/>
      </c>
    </row>
    <row r="819" spans="1:22" x14ac:dyDescent="0.25">
      <c r="A819" s="1" t="str">
        <f t="shared" si="116"/>
        <v/>
      </c>
      <c r="B819" s="1" t="str">
        <f t="shared" si="108"/>
        <v/>
      </c>
      <c r="C819" s="47"/>
      <c r="D819" s="45"/>
      <c r="E819" s="1" t="str">
        <f t="shared" si="110"/>
        <v/>
      </c>
      <c r="F819" s="1" t="str">
        <f t="shared" si="111"/>
        <v/>
      </c>
      <c r="G819" s="1" t="str">
        <f t="shared" si="109"/>
        <v/>
      </c>
      <c r="H819" s="45" t="str">
        <f t="shared" si="115"/>
        <v/>
      </c>
      <c r="I819" s="1" t="str">
        <f t="shared" si="112"/>
        <v/>
      </c>
      <c r="J819"/>
      <c r="U819" s="24" t="str">
        <f t="shared" si="113"/>
        <v/>
      </c>
      <c r="V819" s="24" t="str">
        <f t="shared" si="114"/>
        <v/>
      </c>
    </row>
    <row r="820" spans="1:22" x14ac:dyDescent="0.25">
      <c r="A820" s="1" t="str">
        <f t="shared" si="116"/>
        <v/>
      </c>
      <c r="B820" s="1" t="str">
        <f t="shared" ref="B820:B883" si="117">IF(U820="","",IF(PACKAGETYPE=ISBGA,CONCATENATE(IF(INT((U820-1)/BGACOLUMNS)+1 &gt;20,"A",""),MID(BGALETTERS,INT((U820-1)/BGACOLUMNS)+1,1),MOD(U820-1,BGACOLUMNS)+1),U820))</f>
        <v/>
      </c>
      <c r="C820" s="47"/>
      <c r="D820" s="45"/>
      <c r="E820" s="1" t="str">
        <f t="shared" si="110"/>
        <v/>
      </c>
      <c r="F820" s="1" t="str">
        <f t="shared" si="111"/>
        <v/>
      </c>
      <c r="G820" s="1" t="str">
        <f t="shared" si="109"/>
        <v/>
      </c>
      <c r="H820" s="45" t="str">
        <f t="shared" si="115"/>
        <v/>
      </c>
      <c r="I820" s="1" t="str">
        <f t="shared" si="112"/>
        <v/>
      </c>
      <c r="J820"/>
      <c r="U820" s="24" t="str">
        <f t="shared" si="113"/>
        <v/>
      </c>
      <c r="V820" s="24" t="str">
        <f t="shared" si="114"/>
        <v/>
      </c>
    </row>
    <row r="821" spans="1:22" x14ac:dyDescent="0.25">
      <c r="A821" s="1" t="str">
        <f t="shared" si="116"/>
        <v/>
      </c>
      <c r="B821" s="1" t="str">
        <f t="shared" si="117"/>
        <v/>
      </c>
      <c r="C821" s="47"/>
      <c r="D821" s="45"/>
      <c r="E821" s="1" t="str">
        <f t="shared" si="110"/>
        <v/>
      </c>
      <c r="F821" s="1" t="str">
        <f t="shared" si="111"/>
        <v/>
      </c>
      <c r="G821" s="1" t="str">
        <f t="shared" si="109"/>
        <v/>
      </c>
      <c r="H821" s="45" t="str">
        <f t="shared" si="115"/>
        <v/>
      </c>
      <c r="I821" s="1" t="str">
        <f t="shared" si="112"/>
        <v/>
      </c>
      <c r="J821"/>
      <c r="U821" s="24" t="str">
        <f t="shared" si="113"/>
        <v/>
      </c>
      <c r="V821" s="24" t="str">
        <f t="shared" si="114"/>
        <v/>
      </c>
    </row>
    <row r="822" spans="1:22" x14ac:dyDescent="0.25">
      <c r="A822" s="1" t="str">
        <f t="shared" si="116"/>
        <v/>
      </c>
      <c r="B822" s="1" t="str">
        <f t="shared" si="117"/>
        <v/>
      </c>
      <c r="C822" s="47"/>
      <c r="D822" s="45"/>
      <c r="E822" s="1" t="str">
        <f t="shared" si="110"/>
        <v/>
      </c>
      <c r="F822" s="1" t="str">
        <f t="shared" si="111"/>
        <v/>
      </c>
      <c r="G822" s="1" t="str">
        <f t="shared" si="109"/>
        <v/>
      </c>
      <c r="H822" s="45" t="str">
        <f t="shared" si="115"/>
        <v/>
      </c>
      <c r="I822" s="1" t="str">
        <f t="shared" si="112"/>
        <v/>
      </c>
      <c r="J822"/>
      <c r="U822" s="24" t="str">
        <f t="shared" si="113"/>
        <v/>
      </c>
      <c r="V822" s="24" t="str">
        <f t="shared" si="114"/>
        <v/>
      </c>
    </row>
    <row r="823" spans="1:22" x14ac:dyDescent="0.25">
      <c r="A823" s="1" t="str">
        <f t="shared" si="116"/>
        <v/>
      </c>
      <c r="B823" s="1" t="str">
        <f t="shared" si="117"/>
        <v/>
      </c>
      <c r="C823" s="47"/>
      <c r="D823" s="45"/>
      <c r="E823" s="1" t="str">
        <f t="shared" si="110"/>
        <v/>
      </c>
      <c r="F823" s="1" t="str">
        <f t="shared" si="111"/>
        <v/>
      </c>
      <c r="G823" s="1" t="str">
        <f t="shared" si="109"/>
        <v/>
      </c>
      <c r="H823" s="45" t="str">
        <f t="shared" si="115"/>
        <v/>
      </c>
      <c r="I823" s="1" t="str">
        <f t="shared" si="112"/>
        <v/>
      </c>
      <c r="J823"/>
      <c r="U823" s="24" t="str">
        <f t="shared" si="113"/>
        <v/>
      </c>
      <c r="V823" s="24" t="str">
        <f t="shared" si="114"/>
        <v/>
      </c>
    </row>
    <row r="824" spans="1:22" x14ac:dyDescent="0.25">
      <c r="A824" s="1" t="str">
        <f t="shared" si="116"/>
        <v/>
      </c>
      <c r="B824" s="1" t="str">
        <f t="shared" si="117"/>
        <v/>
      </c>
      <c r="C824" s="47"/>
      <c r="D824" s="45"/>
      <c r="E824" s="1" t="str">
        <f t="shared" si="110"/>
        <v/>
      </c>
      <c r="F824" s="1" t="str">
        <f t="shared" si="111"/>
        <v/>
      </c>
      <c r="G824" s="1" t="str">
        <f t="shared" si="109"/>
        <v/>
      </c>
      <c r="H824" s="45" t="str">
        <f t="shared" si="115"/>
        <v/>
      </c>
      <c r="I824" s="1" t="str">
        <f t="shared" si="112"/>
        <v/>
      </c>
      <c r="J824"/>
      <c r="U824" s="24" t="str">
        <f t="shared" si="113"/>
        <v/>
      </c>
      <c r="V824" s="24" t="str">
        <f t="shared" si="114"/>
        <v/>
      </c>
    </row>
    <row r="825" spans="1:22" x14ac:dyDescent="0.25">
      <c r="A825" s="1" t="str">
        <f t="shared" si="116"/>
        <v/>
      </c>
      <c r="B825" s="1" t="str">
        <f t="shared" si="117"/>
        <v/>
      </c>
      <c r="C825" s="47"/>
      <c r="D825" s="45"/>
      <c r="E825" s="1" t="str">
        <f t="shared" si="110"/>
        <v/>
      </c>
      <c r="F825" s="1" t="str">
        <f t="shared" si="111"/>
        <v/>
      </c>
      <c r="G825" s="1" t="str">
        <f t="shared" si="109"/>
        <v/>
      </c>
      <c r="H825" s="45" t="str">
        <f t="shared" si="115"/>
        <v/>
      </c>
      <c r="I825" s="1" t="str">
        <f t="shared" si="112"/>
        <v/>
      </c>
      <c r="J825"/>
      <c r="U825" s="24" t="str">
        <f t="shared" si="113"/>
        <v/>
      </c>
      <c r="V825" s="24" t="str">
        <f t="shared" si="114"/>
        <v/>
      </c>
    </row>
    <row r="826" spans="1:22" x14ac:dyDescent="0.25">
      <c r="A826" s="1" t="str">
        <f t="shared" si="116"/>
        <v/>
      </c>
      <c r="B826" s="1" t="str">
        <f t="shared" si="117"/>
        <v/>
      </c>
      <c r="C826" s="47"/>
      <c r="D826" s="45"/>
      <c r="E826" s="1" t="str">
        <f t="shared" si="110"/>
        <v/>
      </c>
      <c r="F826" s="1" t="str">
        <f t="shared" si="111"/>
        <v/>
      </c>
      <c r="G826" s="1" t="str">
        <f t="shared" si="109"/>
        <v/>
      </c>
      <c r="H826" s="45" t="str">
        <f t="shared" si="115"/>
        <v/>
      </c>
      <c r="I826" s="1" t="str">
        <f t="shared" si="112"/>
        <v/>
      </c>
      <c r="J826"/>
      <c r="U826" s="24" t="str">
        <f t="shared" si="113"/>
        <v/>
      </c>
      <c r="V826" s="24" t="str">
        <f t="shared" si="114"/>
        <v/>
      </c>
    </row>
    <row r="827" spans="1:22" x14ac:dyDescent="0.25">
      <c r="A827" s="1" t="str">
        <f t="shared" si="116"/>
        <v/>
      </c>
      <c r="B827" s="1" t="str">
        <f t="shared" si="117"/>
        <v/>
      </c>
      <c r="C827" s="47"/>
      <c r="D827" s="45"/>
      <c r="E827" s="1" t="str">
        <f t="shared" si="110"/>
        <v/>
      </c>
      <c r="F827" s="1" t="str">
        <f t="shared" si="111"/>
        <v/>
      </c>
      <c r="G827" s="1" t="str">
        <f t="shared" si="109"/>
        <v/>
      </c>
      <c r="H827" s="45" t="str">
        <f t="shared" si="115"/>
        <v/>
      </c>
      <c r="I827" s="1" t="str">
        <f t="shared" si="112"/>
        <v/>
      </c>
      <c r="J827"/>
      <c r="U827" s="24" t="str">
        <f t="shared" si="113"/>
        <v/>
      </c>
      <c r="V827" s="24" t="str">
        <f t="shared" si="114"/>
        <v/>
      </c>
    </row>
    <row r="828" spans="1:22" x14ac:dyDescent="0.25">
      <c r="A828" s="1" t="str">
        <f t="shared" si="116"/>
        <v/>
      </c>
      <c r="B828" s="1" t="str">
        <f t="shared" si="117"/>
        <v/>
      </c>
      <c r="C828" s="47"/>
      <c r="D828" s="45"/>
      <c r="E828" s="1" t="str">
        <f t="shared" si="110"/>
        <v/>
      </c>
      <c r="F828" s="1" t="str">
        <f t="shared" si="111"/>
        <v/>
      </c>
      <c r="G828" s="1" t="str">
        <f t="shared" si="109"/>
        <v/>
      </c>
      <c r="H828" s="45" t="str">
        <f t="shared" si="115"/>
        <v/>
      </c>
      <c r="I828" s="1" t="str">
        <f t="shared" si="112"/>
        <v/>
      </c>
      <c r="J828"/>
      <c r="U828" s="24" t="str">
        <f t="shared" si="113"/>
        <v/>
      </c>
      <c r="V828" s="24" t="str">
        <f t="shared" si="114"/>
        <v/>
      </c>
    </row>
    <row r="829" spans="1:22" x14ac:dyDescent="0.25">
      <c r="A829" s="1" t="str">
        <f t="shared" si="116"/>
        <v/>
      </c>
      <c r="B829" s="1" t="str">
        <f t="shared" si="117"/>
        <v/>
      </c>
      <c r="C829" s="47"/>
      <c r="D829" s="45"/>
      <c r="E829" s="1" t="str">
        <f t="shared" si="110"/>
        <v/>
      </c>
      <c r="F829" s="1" t="str">
        <f t="shared" si="111"/>
        <v/>
      </c>
      <c r="G829" s="1" t="str">
        <f t="shared" si="109"/>
        <v/>
      </c>
      <c r="H829" s="45" t="str">
        <f t="shared" si="115"/>
        <v/>
      </c>
      <c r="I829" s="1" t="str">
        <f t="shared" si="112"/>
        <v/>
      </c>
      <c r="J829"/>
      <c r="U829" s="24" t="str">
        <f t="shared" si="113"/>
        <v/>
      </c>
      <c r="V829" s="24" t="str">
        <f t="shared" si="114"/>
        <v/>
      </c>
    </row>
    <row r="830" spans="1:22" x14ac:dyDescent="0.25">
      <c r="A830" s="1" t="str">
        <f t="shared" si="116"/>
        <v/>
      </c>
      <c r="B830" s="1" t="str">
        <f t="shared" si="117"/>
        <v/>
      </c>
      <c r="C830" s="47"/>
      <c r="D830" s="45"/>
      <c r="E830" s="1" t="str">
        <f t="shared" si="110"/>
        <v/>
      </c>
      <c r="F830" s="1" t="str">
        <f t="shared" si="111"/>
        <v/>
      </c>
      <c r="G830" s="1" t="str">
        <f t="shared" si="109"/>
        <v/>
      </c>
      <c r="H830" s="45" t="str">
        <f t="shared" si="115"/>
        <v/>
      </c>
      <c r="I830" s="1" t="str">
        <f t="shared" si="112"/>
        <v/>
      </c>
      <c r="J830"/>
      <c r="U830" s="24" t="str">
        <f t="shared" si="113"/>
        <v/>
      </c>
      <c r="V830" s="24" t="str">
        <f t="shared" si="114"/>
        <v/>
      </c>
    </row>
    <row r="831" spans="1:22" x14ac:dyDescent="0.25">
      <c r="A831" s="1" t="str">
        <f t="shared" si="116"/>
        <v/>
      </c>
      <c r="B831" s="1" t="str">
        <f t="shared" si="117"/>
        <v/>
      </c>
      <c r="C831" s="47"/>
      <c r="D831" s="45"/>
      <c r="E831" s="1" t="str">
        <f t="shared" si="110"/>
        <v/>
      </c>
      <c r="F831" s="1" t="str">
        <f t="shared" si="111"/>
        <v/>
      </c>
      <c r="G831" s="1" t="str">
        <f t="shared" si="109"/>
        <v/>
      </c>
      <c r="H831" s="45" t="str">
        <f t="shared" si="115"/>
        <v/>
      </c>
      <c r="I831" s="1" t="str">
        <f t="shared" si="112"/>
        <v/>
      </c>
      <c r="J831"/>
      <c r="U831" s="24" t="str">
        <f t="shared" si="113"/>
        <v/>
      </c>
      <c r="V831" s="24" t="str">
        <f t="shared" si="114"/>
        <v/>
      </c>
    </row>
    <row r="832" spans="1:22" x14ac:dyDescent="0.25">
      <c r="A832" s="1" t="str">
        <f t="shared" si="116"/>
        <v/>
      </c>
      <c r="B832" s="1" t="str">
        <f t="shared" si="117"/>
        <v/>
      </c>
      <c r="C832" s="47"/>
      <c r="D832" s="45"/>
      <c r="E832" s="1" t="str">
        <f t="shared" si="110"/>
        <v/>
      </c>
      <c r="F832" s="1" t="str">
        <f t="shared" si="111"/>
        <v/>
      </c>
      <c r="G832" s="1" t="str">
        <f t="shared" si="109"/>
        <v/>
      </c>
      <c r="H832" s="45" t="str">
        <f t="shared" si="115"/>
        <v/>
      </c>
      <c r="I832" s="1" t="str">
        <f t="shared" si="112"/>
        <v/>
      </c>
      <c r="J832"/>
      <c r="U832" s="24" t="str">
        <f t="shared" si="113"/>
        <v/>
      </c>
      <c r="V832" s="24" t="str">
        <f t="shared" si="114"/>
        <v/>
      </c>
    </row>
    <row r="833" spans="1:22" x14ac:dyDescent="0.25">
      <c r="A833" s="1" t="str">
        <f t="shared" si="116"/>
        <v/>
      </c>
      <c r="B833" s="1" t="str">
        <f t="shared" si="117"/>
        <v/>
      </c>
      <c r="C833" s="47"/>
      <c r="D833" s="45"/>
      <c r="E833" s="1" t="str">
        <f t="shared" si="110"/>
        <v/>
      </c>
      <c r="F833" s="1" t="str">
        <f t="shared" si="111"/>
        <v/>
      </c>
      <c r="G833" s="1" t="str">
        <f t="shared" si="109"/>
        <v/>
      </c>
      <c r="H833" s="45" t="str">
        <f t="shared" si="115"/>
        <v/>
      </c>
      <c r="I833" s="1" t="str">
        <f t="shared" si="112"/>
        <v/>
      </c>
      <c r="J833"/>
      <c r="U833" s="24" t="str">
        <f t="shared" si="113"/>
        <v/>
      </c>
      <c r="V833" s="24" t="str">
        <f t="shared" si="114"/>
        <v/>
      </c>
    </row>
    <row r="834" spans="1:22" x14ac:dyDescent="0.25">
      <c r="A834" s="1" t="str">
        <f t="shared" si="116"/>
        <v/>
      </c>
      <c r="B834" s="1" t="str">
        <f t="shared" si="117"/>
        <v/>
      </c>
      <c r="C834" s="47"/>
      <c r="D834" s="45"/>
      <c r="E834" s="1" t="str">
        <f t="shared" si="110"/>
        <v/>
      </c>
      <c r="F834" s="1" t="str">
        <f t="shared" si="111"/>
        <v/>
      </c>
      <c r="G834" s="1" t="str">
        <f t="shared" ref="G834:G897" si="118">IF(V834="","",IF(V834="LEFTSIDE",PINLEFT,IF(V834="BOTTOMSIDE",PINDOWN,IF(V834="RIGHTSIDE",PINRIGHT,PINUP))))</f>
        <v/>
      </c>
      <c r="H834" s="45" t="str">
        <f t="shared" si="115"/>
        <v/>
      </c>
      <c r="I834" s="1" t="str">
        <f t="shared" si="112"/>
        <v/>
      </c>
      <c r="J834"/>
      <c r="U834" s="24" t="str">
        <f t="shared" si="113"/>
        <v/>
      </c>
      <c r="V834" s="24" t="str">
        <f t="shared" si="114"/>
        <v/>
      </c>
    </row>
    <row r="835" spans="1:22" x14ac:dyDescent="0.25">
      <c r="A835" s="1" t="str">
        <f t="shared" si="116"/>
        <v/>
      </c>
      <c r="B835" s="1" t="str">
        <f t="shared" si="117"/>
        <v/>
      </c>
      <c r="C835" s="47"/>
      <c r="D835" s="45"/>
      <c r="E835" s="1" t="str">
        <f t="shared" ref="E835:E898" si="119">IF($U835="","",IF(PINORIENTATIONS=ONESIDED,PINLENGTH,IF($G835=PINLEFT,-BOXWIDTH/2,IF($G835=PINRIGHT,BOXWIDTH/2,IF($G835=PINDOWN,IF($G834=PINDOWN,MID($E834,1,LEN($E834)-3)+VERTSPACING,(INT(PINSPERSIDE/2)*-VERTSPACING)),IF($G834=PINUP,MID($E834,1,LEN($E834)-3)-VERTSPACING,(INT(PINSPERSIDE/2)*VERTSPACING)-IF(MOD(PINSPERSIDE,2),0,VERTSPACING))))))&amp;IF(UNITS=IMPERIALUNITS,"mil",IF(UNITS=METRICUNITS,"mm","")))</f>
        <v/>
      </c>
      <c r="F835" s="1" t="str">
        <f t="shared" ref="F835:F898" si="120">IF($U835="","",IF(PINORIENTATIONS=ONESIDED,(INT(PINSPERSIDE/2)*VERTSPACING)-MOD($U835-1,PINSPERSIDE)*VERTSPACING,IF($G835=PINLEFT,IF($G834=PINLEFT,MID($F834,1,LEN($F834)-3)-VERTSPACING,(INT(PINSPERSIDE/2)*VERTSPACING)),IF($G835=PINRIGHT,IF($G834=PINRIGHT,MID($F834,1,LEN($F834)-3)+VERTSPACING,(INT(PINSPERSIDE/2)*-VERTSPACING)+IF(MOD(PINSPERSIDE,2),0,VERTSPACING)),IF($G835=PINDOWN,IF(MOD(PINSPERSIDE,2),-BOXWIDTH/2,-BOXWIDTH/2+VERTSPACING),BOXWIDTH/2))))&amp;IF(UNITS=IMPERIALUNITS,"mil",IF(UNITS=METRICUNITS,"mm","")))</f>
        <v/>
      </c>
      <c r="G835" s="1" t="str">
        <f t="shared" si="118"/>
        <v/>
      </c>
      <c r="H835" s="45" t="str">
        <f t="shared" si="115"/>
        <v/>
      </c>
      <c r="I835" s="1" t="str">
        <f t="shared" ref="I835:I898" si="121">IF($U835&lt;&gt;"",PINLENGTH&amp;IF(UNITS=IMPERIALUNITS,"mil",IF(UNITS=METRICUNITS,"mm","")),"")</f>
        <v/>
      </c>
      <c r="J835"/>
      <c r="U835" s="24" t="str">
        <f t="shared" ref="U835:U898" si="122">IF(U834&lt;$L$6,U834+1,"")</f>
        <v/>
      </c>
      <c r="V835" s="24" t="str">
        <f t="shared" ref="V835:V898" si="123">IF($U835="","",IF(PINORIENTATIONS=ONESIDED,"LEFTSIDE",IF(PINORIENTATIONS=TWOSIDED,IF($U835&lt;=PINSPERSIDE,"LEFTSIDE","RIGHTSIDE"),IF($U835&lt;=PINSPERSIDE,"LEFTSIDE",IF($U835&lt;=PINSPERSIDE*2,"BOTTOMSIDE",IF($U835&lt;=PINSPERSIDE*3,"RIGHTSIDE","TOPSIDE"))))))</f>
        <v/>
      </c>
    </row>
    <row r="836" spans="1:22" x14ac:dyDescent="0.25">
      <c r="A836" s="1" t="str">
        <f t="shared" si="116"/>
        <v/>
      </c>
      <c r="B836" s="1" t="str">
        <f t="shared" si="117"/>
        <v/>
      </c>
      <c r="C836" s="47"/>
      <c r="D836" s="45"/>
      <c r="E836" s="1" t="str">
        <f t="shared" si="119"/>
        <v/>
      </c>
      <c r="F836" s="1" t="str">
        <f t="shared" si="120"/>
        <v/>
      </c>
      <c r="G836" s="1" t="str">
        <f t="shared" si="118"/>
        <v/>
      </c>
      <c r="H836" s="45" t="str">
        <f t="shared" si="115"/>
        <v/>
      </c>
      <c r="I836" s="1" t="str">
        <f t="shared" si="121"/>
        <v/>
      </c>
      <c r="J836"/>
      <c r="U836" s="24" t="str">
        <f t="shared" si="122"/>
        <v/>
      </c>
      <c r="V836" s="24" t="str">
        <f t="shared" si="123"/>
        <v/>
      </c>
    </row>
    <row r="837" spans="1:22" x14ac:dyDescent="0.25">
      <c r="A837" s="1" t="str">
        <f t="shared" si="116"/>
        <v/>
      </c>
      <c r="B837" s="1" t="str">
        <f t="shared" si="117"/>
        <v/>
      </c>
      <c r="C837" s="47"/>
      <c r="D837" s="45"/>
      <c r="E837" s="1" t="str">
        <f t="shared" si="119"/>
        <v/>
      </c>
      <c r="F837" s="1" t="str">
        <f t="shared" si="120"/>
        <v/>
      </c>
      <c r="G837" s="1" t="str">
        <f t="shared" si="118"/>
        <v/>
      </c>
      <c r="H837" s="45" t="str">
        <f t="shared" si="115"/>
        <v/>
      </c>
      <c r="I837" s="1" t="str">
        <f t="shared" si="121"/>
        <v/>
      </c>
      <c r="J837"/>
      <c r="U837" s="24" t="str">
        <f t="shared" si="122"/>
        <v/>
      </c>
      <c r="V837" s="24" t="str">
        <f t="shared" si="123"/>
        <v/>
      </c>
    </row>
    <row r="838" spans="1:22" x14ac:dyDescent="0.25">
      <c r="A838" s="1" t="str">
        <f t="shared" si="116"/>
        <v/>
      </c>
      <c r="B838" s="1" t="str">
        <f t="shared" si="117"/>
        <v/>
      </c>
      <c r="C838" s="47"/>
      <c r="D838" s="45"/>
      <c r="E838" s="1" t="str">
        <f t="shared" si="119"/>
        <v/>
      </c>
      <c r="F838" s="1" t="str">
        <f t="shared" si="120"/>
        <v/>
      </c>
      <c r="G838" s="1" t="str">
        <f t="shared" si="118"/>
        <v/>
      </c>
      <c r="H838" s="45" t="str">
        <f t="shared" si="115"/>
        <v/>
      </c>
      <c r="I838" s="1" t="str">
        <f t="shared" si="121"/>
        <v/>
      </c>
      <c r="J838"/>
      <c r="U838" s="24" t="str">
        <f t="shared" si="122"/>
        <v/>
      </c>
      <c r="V838" s="24" t="str">
        <f t="shared" si="123"/>
        <v/>
      </c>
    </row>
    <row r="839" spans="1:22" x14ac:dyDescent="0.25">
      <c r="A839" s="1" t="str">
        <f t="shared" si="116"/>
        <v/>
      </c>
      <c r="B839" s="1" t="str">
        <f t="shared" si="117"/>
        <v/>
      </c>
      <c r="C839" s="47"/>
      <c r="D839" s="45"/>
      <c r="E839" s="1" t="str">
        <f t="shared" si="119"/>
        <v/>
      </c>
      <c r="F839" s="1" t="str">
        <f t="shared" si="120"/>
        <v/>
      </c>
      <c r="G839" s="1" t="str">
        <f t="shared" si="118"/>
        <v/>
      </c>
      <c r="H839" s="45" t="str">
        <f t="shared" si="115"/>
        <v/>
      </c>
      <c r="I839" s="1" t="str">
        <f t="shared" si="121"/>
        <v/>
      </c>
      <c r="J839"/>
      <c r="U839" s="24" t="str">
        <f t="shared" si="122"/>
        <v/>
      </c>
      <c r="V839" s="24" t="str">
        <f t="shared" si="123"/>
        <v/>
      </c>
    </row>
    <row r="840" spans="1:22" x14ac:dyDescent="0.25">
      <c r="A840" s="1" t="str">
        <f t="shared" si="116"/>
        <v/>
      </c>
      <c r="B840" s="1" t="str">
        <f t="shared" si="117"/>
        <v/>
      </c>
      <c r="C840" s="47"/>
      <c r="D840" s="45"/>
      <c r="E840" s="1" t="str">
        <f t="shared" si="119"/>
        <v/>
      </c>
      <c r="F840" s="1" t="str">
        <f t="shared" si="120"/>
        <v/>
      </c>
      <c r="G840" s="1" t="str">
        <f t="shared" si="118"/>
        <v/>
      </c>
      <c r="H840" s="45" t="str">
        <f t="shared" si="115"/>
        <v/>
      </c>
      <c r="I840" s="1" t="str">
        <f t="shared" si="121"/>
        <v/>
      </c>
      <c r="J840"/>
      <c r="U840" s="24" t="str">
        <f t="shared" si="122"/>
        <v/>
      </c>
      <c r="V840" s="24" t="str">
        <f t="shared" si="123"/>
        <v/>
      </c>
    </row>
    <row r="841" spans="1:22" x14ac:dyDescent="0.25">
      <c r="A841" s="1" t="str">
        <f t="shared" si="116"/>
        <v/>
      </c>
      <c r="B841" s="1" t="str">
        <f t="shared" si="117"/>
        <v/>
      </c>
      <c r="C841" s="47"/>
      <c r="D841" s="45"/>
      <c r="E841" s="1" t="str">
        <f t="shared" si="119"/>
        <v/>
      </c>
      <c r="F841" s="1" t="str">
        <f t="shared" si="120"/>
        <v/>
      </c>
      <c r="G841" s="1" t="str">
        <f t="shared" si="118"/>
        <v/>
      </c>
      <c r="H841" s="45" t="str">
        <f t="shared" si="115"/>
        <v/>
      </c>
      <c r="I841" s="1" t="str">
        <f t="shared" si="121"/>
        <v/>
      </c>
      <c r="J841"/>
      <c r="U841" s="24" t="str">
        <f t="shared" si="122"/>
        <v/>
      </c>
      <c r="V841" s="24" t="str">
        <f t="shared" si="123"/>
        <v/>
      </c>
    </row>
    <row r="842" spans="1:22" x14ac:dyDescent="0.25">
      <c r="A842" s="1" t="str">
        <f t="shared" si="116"/>
        <v/>
      </c>
      <c r="B842" s="1" t="str">
        <f t="shared" si="117"/>
        <v/>
      </c>
      <c r="C842" s="47"/>
      <c r="D842" s="45"/>
      <c r="E842" s="1" t="str">
        <f t="shared" si="119"/>
        <v/>
      </c>
      <c r="F842" s="1" t="str">
        <f t="shared" si="120"/>
        <v/>
      </c>
      <c r="G842" s="1" t="str">
        <f t="shared" si="118"/>
        <v/>
      </c>
      <c r="H842" s="45" t="str">
        <f t="shared" si="115"/>
        <v/>
      </c>
      <c r="I842" s="1" t="str">
        <f t="shared" si="121"/>
        <v/>
      </c>
      <c r="J842"/>
      <c r="U842" s="24" t="str">
        <f t="shared" si="122"/>
        <v/>
      </c>
      <c r="V842" s="24" t="str">
        <f t="shared" si="123"/>
        <v/>
      </c>
    </row>
    <row r="843" spans="1:22" x14ac:dyDescent="0.25">
      <c r="A843" s="1" t="str">
        <f t="shared" si="116"/>
        <v/>
      </c>
      <c r="B843" s="1" t="str">
        <f t="shared" si="117"/>
        <v/>
      </c>
      <c r="C843" s="47"/>
      <c r="D843" s="45"/>
      <c r="E843" s="1" t="str">
        <f t="shared" si="119"/>
        <v/>
      </c>
      <c r="F843" s="1" t="str">
        <f t="shared" si="120"/>
        <v/>
      </c>
      <c r="G843" s="1" t="str">
        <f t="shared" si="118"/>
        <v/>
      </c>
      <c r="H843" s="45" t="str">
        <f t="shared" si="115"/>
        <v/>
      </c>
      <c r="I843" s="1" t="str">
        <f t="shared" si="121"/>
        <v/>
      </c>
      <c r="J843"/>
      <c r="U843" s="24" t="str">
        <f t="shared" si="122"/>
        <v/>
      </c>
      <c r="V843" s="24" t="str">
        <f t="shared" si="123"/>
        <v/>
      </c>
    </row>
    <row r="844" spans="1:22" x14ac:dyDescent="0.25">
      <c r="A844" s="1" t="str">
        <f t="shared" si="116"/>
        <v/>
      </c>
      <c r="B844" s="1" t="str">
        <f t="shared" si="117"/>
        <v/>
      </c>
      <c r="C844" s="47"/>
      <c r="D844" s="45"/>
      <c r="E844" s="1" t="str">
        <f t="shared" si="119"/>
        <v/>
      </c>
      <c r="F844" s="1" t="str">
        <f t="shared" si="120"/>
        <v/>
      </c>
      <c r="G844" s="1" t="str">
        <f t="shared" si="118"/>
        <v/>
      </c>
      <c r="H844" s="45" t="str">
        <f t="shared" si="115"/>
        <v/>
      </c>
      <c r="I844" s="1" t="str">
        <f t="shared" si="121"/>
        <v/>
      </c>
      <c r="J844"/>
      <c r="U844" s="24" t="str">
        <f t="shared" si="122"/>
        <v/>
      </c>
      <c r="V844" s="24" t="str">
        <f t="shared" si="123"/>
        <v/>
      </c>
    </row>
    <row r="845" spans="1:22" x14ac:dyDescent="0.25">
      <c r="A845" s="1" t="str">
        <f t="shared" si="116"/>
        <v/>
      </c>
      <c r="B845" s="1" t="str">
        <f t="shared" si="117"/>
        <v/>
      </c>
      <c r="C845" s="47"/>
      <c r="D845" s="45"/>
      <c r="E845" s="1" t="str">
        <f t="shared" si="119"/>
        <v/>
      </c>
      <c r="F845" s="1" t="str">
        <f t="shared" si="120"/>
        <v/>
      </c>
      <c r="G845" s="1" t="str">
        <f t="shared" si="118"/>
        <v/>
      </c>
      <c r="H845" s="45" t="str">
        <f t="shared" si="115"/>
        <v/>
      </c>
      <c r="I845" s="1" t="str">
        <f t="shared" si="121"/>
        <v/>
      </c>
      <c r="J845"/>
      <c r="U845" s="24" t="str">
        <f t="shared" si="122"/>
        <v/>
      </c>
      <c r="V845" s="24" t="str">
        <f t="shared" si="123"/>
        <v/>
      </c>
    </row>
    <row r="846" spans="1:22" x14ac:dyDescent="0.25">
      <c r="A846" s="1" t="str">
        <f t="shared" si="116"/>
        <v/>
      </c>
      <c r="B846" s="1" t="str">
        <f t="shared" si="117"/>
        <v/>
      </c>
      <c r="C846" s="47"/>
      <c r="D846" s="45"/>
      <c r="E846" s="1" t="str">
        <f t="shared" si="119"/>
        <v/>
      </c>
      <c r="F846" s="1" t="str">
        <f t="shared" si="120"/>
        <v/>
      </c>
      <c r="G846" s="1" t="str">
        <f t="shared" si="118"/>
        <v/>
      </c>
      <c r="H846" s="45" t="str">
        <f t="shared" si="115"/>
        <v/>
      </c>
      <c r="I846" s="1" t="str">
        <f t="shared" si="121"/>
        <v/>
      </c>
      <c r="J846"/>
      <c r="U846" s="24" t="str">
        <f t="shared" si="122"/>
        <v/>
      </c>
      <c r="V846" s="24" t="str">
        <f t="shared" si="123"/>
        <v/>
      </c>
    </row>
    <row r="847" spans="1:22" x14ac:dyDescent="0.25">
      <c r="A847" s="1" t="str">
        <f t="shared" si="116"/>
        <v/>
      </c>
      <c r="B847" s="1" t="str">
        <f t="shared" si="117"/>
        <v/>
      </c>
      <c r="C847" s="47"/>
      <c r="D847" s="45"/>
      <c r="E847" s="1" t="str">
        <f t="shared" si="119"/>
        <v/>
      </c>
      <c r="F847" s="1" t="str">
        <f t="shared" si="120"/>
        <v/>
      </c>
      <c r="G847" s="1" t="str">
        <f t="shared" si="118"/>
        <v/>
      </c>
      <c r="H847" s="45" t="str">
        <f t="shared" si="115"/>
        <v/>
      </c>
      <c r="I847" s="1" t="str">
        <f t="shared" si="121"/>
        <v/>
      </c>
      <c r="J847"/>
      <c r="U847" s="24" t="str">
        <f t="shared" si="122"/>
        <v/>
      </c>
      <c r="V847" s="24" t="str">
        <f t="shared" si="123"/>
        <v/>
      </c>
    </row>
    <row r="848" spans="1:22" x14ac:dyDescent="0.25">
      <c r="A848" s="1" t="str">
        <f t="shared" si="116"/>
        <v/>
      </c>
      <c r="B848" s="1" t="str">
        <f t="shared" si="117"/>
        <v/>
      </c>
      <c r="C848" s="47"/>
      <c r="D848" s="45"/>
      <c r="E848" s="1" t="str">
        <f t="shared" si="119"/>
        <v/>
      </c>
      <c r="F848" s="1" t="str">
        <f t="shared" si="120"/>
        <v/>
      </c>
      <c r="G848" s="1" t="str">
        <f t="shared" si="118"/>
        <v/>
      </c>
      <c r="H848" s="45" t="str">
        <f t="shared" si="115"/>
        <v/>
      </c>
      <c r="I848" s="1" t="str">
        <f t="shared" si="121"/>
        <v/>
      </c>
      <c r="J848"/>
      <c r="U848" s="24" t="str">
        <f t="shared" si="122"/>
        <v/>
      </c>
      <c r="V848" s="24" t="str">
        <f t="shared" si="123"/>
        <v/>
      </c>
    </row>
    <row r="849" spans="1:22" x14ac:dyDescent="0.25">
      <c r="A849" s="1" t="str">
        <f t="shared" si="116"/>
        <v/>
      </c>
      <c r="B849" s="1" t="str">
        <f t="shared" si="117"/>
        <v/>
      </c>
      <c r="C849" s="47"/>
      <c r="D849" s="45"/>
      <c r="E849" s="1" t="str">
        <f t="shared" si="119"/>
        <v/>
      </c>
      <c r="F849" s="1" t="str">
        <f t="shared" si="120"/>
        <v/>
      </c>
      <c r="G849" s="1" t="str">
        <f t="shared" si="118"/>
        <v/>
      </c>
      <c r="H849" s="45" t="str">
        <f t="shared" si="115"/>
        <v/>
      </c>
      <c r="I849" s="1" t="str">
        <f t="shared" si="121"/>
        <v/>
      </c>
      <c r="J849"/>
      <c r="U849" s="24" t="str">
        <f t="shared" si="122"/>
        <v/>
      </c>
      <c r="V849" s="24" t="str">
        <f t="shared" si="123"/>
        <v/>
      </c>
    </row>
    <row r="850" spans="1:22" x14ac:dyDescent="0.25">
      <c r="A850" s="1" t="str">
        <f t="shared" si="116"/>
        <v/>
      </c>
      <c r="B850" s="1" t="str">
        <f t="shared" si="117"/>
        <v/>
      </c>
      <c r="C850" s="47"/>
      <c r="D850" s="45"/>
      <c r="E850" s="1" t="str">
        <f t="shared" si="119"/>
        <v/>
      </c>
      <c r="F850" s="1" t="str">
        <f t="shared" si="120"/>
        <v/>
      </c>
      <c r="G850" s="1" t="str">
        <f t="shared" si="118"/>
        <v/>
      </c>
      <c r="H850" s="45" t="str">
        <f t="shared" si="115"/>
        <v/>
      </c>
      <c r="I850" s="1" t="str">
        <f t="shared" si="121"/>
        <v/>
      </c>
      <c r="J850"/>
      <c r="U850" s="24" t="str">
        <f t="shared" si="122"/>
        <v/>
      </c>
      <c r="V850" s="24" t="str">
        <f t="shared" si="123"/>
        <v/>
      </c>
    </row>
    <row r="851" spans="1:22" x14ac:dyDescent="0.25">
      <c r="A851" s="1" t="str">
        <f t="shared" si="116"/>
        <v/>
      </c>
      <c r="B851" s="1" t="str">
        <f t="shared" si="117"/>
        <v/>
      </c>
      <c r="C851" s="47"/>
      <c r="D851" s="45"/>
      <c r="E851" s="1" t="str">
        <f t="shared" si="119"/>
        <v/>
      </c>
      <c r="F851" s="1" t="str">
        <f t="shared" si="120"/>
        <v/>
      </c>
      <c r="G851" s="1" t="str">
        <f t="shared" si="118"/>
        <v/>
      </c>
      <c r="H851" s="45" t="str">
        <f t="shared" si="115"/>
        <v/>
      </c>
      <c r="I851" s="1" t="str">
        <f t="shared" si="121"/>
        <v/>
      </c>
      <c r="J851"/>
      <c r="U851" s="24" t="str">
        <f t="shared" si="122"/>
        <v/>
      </c>
      <c r="V851" s="24" t="str">
        <f t="shared" si="123"/>
        <v/>
      </c>
    </row>
    <row r="852" spans="1:22" x14ac:dyDescent="0.25">
      <c r="A852" s="1" t="str">
        <f t="shared" si="116"/>
        <v/>
      </c>
      <c r="B852" s="1" t="str">
        <f t="shared" si="117"/>
        <v/>
      </c>
      <c r="C852" s="47"/>
      <c r="D852" s="45"/>
      <c r="E852" s="1" t="str">
        <f t="shared" si="119"/>
        <v/>
      </c>
      <c r="F852" s="1" t="str">
        <f t="shared" si="120"/>
        <v/>
      </c>
      <c r="G852" s="1" t="str">
        <f t="shared" si="118"/>
        <v/>
      </c>
      <c r="H852" s="45" t="str">
        <f t="shared" si="115"/>
        <v/>
      </c>
      <c r="I852" s="1" t="str">
        <f t="shared" si="121"/>
        <v/>
      </c>
      <c r="J852"/>
      <c r="U852" s="24" t="str">
        <f t="shared" si="122"/>
        <v/>
      </c>
      <c r="V852" s="24" t="str">
        <f t="shared" si="123"/>
        <v/>
      </c>
    </row>
    <row r="853" spans="1:22" x14ac:dyDescent="0.25">
      <c r="A853" s="1" t="str">
        <f t="shared" si="116"/>
        <v/>
      </c>
      <c r="B853" s="1" t="str">
        <f t="shared" si="117"/>
        <v/>
      </c>
      <c r="C853" s="47"/>
      <c r="D853" s="45"/>
      <c r="E853" s="1" t="str">
        <f t="shared" si="119"/>
        <v/>
      </c>
      <c r="F853" s="1" t="str">
        <f t="shared" si="120"/>
        <v/>
      </c>
      <c r="G853" s="1" t="str">
        <f t="shared" si="118"/>
        <v/>
      </c>
      <c r="H853" s="45" t="str">
        <f t="shared" si="115"/>
        <v/>
      </c>
      <c r="I853" s="1" t="str">
        <f t="shared" si="121"/>
        <v/>
      </c>
      <c r="J853"/>
      <c r="U853" s="24" t="str">
        <f t="shared" si="122"/>
        <v/>
      </c>
      <c r="V853" s="24" t="str">
        <f t="shared" si="123"/>
        <v/>
      </c>
    </row>
    <row r="854" spans="1:22" x14ac:dyDescent="0.25">
      <c r="A854" s="1" t="str">
        <f t="shared" si="116"/>
        <v/>
      </c>
      <c r="B854" s="1" t="str">
        <f t="shared" si="117"/>
        <v/>
      </c>
      <c r="C854" s="47"/>
      <c r="D854" s="45"/>
      <c r="E854" s="1" t="str">
        <f t="shared" si="119"/>
        <v/>
      </c>
      <c r="F854" s="1" t="str">
        <f t="shared" si="120"/>
        <v/>
      </c>
      <c r="G854" s="1" t="str">
        <f t="shared" si="118"/>
        <v/>
      </c>
      <c r="H854" s="45" t="str">
        <f t="shared" si="115"/>
        <v/>
      </c>
      <c r="I854" s="1" t="str">
        <f t="shared" si="121"/>
        <v/>
      </c>
      <c r="J854"/>
      <c r="U854" s="24" t="str">
        <f t="shared" si="122"/>
        <v/>
      </c>
      <c r="V854" s="24" t="str">
        <f t="shared" si="123"/>
        <v/>
      </c>
    </row>
    <row r="855" spans="1:22" x14ac:dyDescent="0.25">
      <c r="A855" s="1" t="str">
        <f t="shared" si="116"/>
        <v/>
      </c>
      <c r="B855" s="1" t="str">
        <f t="shared" si="117"/>
        <v/>
      </c>
      <c r="C855" s="47"/>
      <c r="D855" s="45"/>
      <c r="E855" s="1" t="str">
        <f t="shared" si="119"/>
        <v/>
      </c>
      <c r="F855" s="1" t="str">
        <f t="shared" si="120"/>
        <v/>
      </c>
      <c r="G855" s="1" t="str">
        <f t="shared" si="118"/>
        <v/>
      </c>
      <c r="H855" s="45" t="str">
        <f t="shared" si="115"/>
        <v/>
      </c>
      <c r="I855" s="1" t="str">
        <f t="shared" si="121"/>
        <v/>
      </c>
      <c r="J855"/>
      <c r="U855" s="24" t="str">
        <f t="shared" si="122"/>
        <v/>
      </c>
      <c r="V855" s="24" t="str">
        <f t="shared" si="123"/>
        <v/>
      </c>
    </row>
    <row r="856" spans="1:22" x14ac:dyDescent="0.25">
      <c r="A856" s="1" t="str">
        <f t="shared" si="116"/>
        <v/>
      </c>
      <c r="B856" s="1" t="str">
        <f t="shared" si="117"/>
        <v/>
      </c>
      <c r="C856" s="47"/>
      <c r="D856" s="45"/>
      <c r="E856" s="1" t="str">
        <f t="shared" si="119"/>
        <v/>
      </c>
      <c r="F856" s="1" t="str">
        <f t="shared" si="120"/>
        <v/>
      </c>
      <c r="G856" s="1" t="str">
        <f t="shared" si="118"/>
        <v/>
      </c>
      <c r="H856" s="45" t="str">
        <f t="shared" si="115"/>
        <v/>
      </c>
      <c r="I856" s="1" t="str">
        <f t="shared" si="121"/>
        <v/>
      </c>
      <c r="J856"/>
      <c r="U856" s="24" t="str">
        <f t="shared" si="122"/>
        <v/>
      </c>
      <c r="V856" s="24" t="str">
        <f t="shared" si="123"/>
        <v/>
      </c>
    </row>
    <row r="857" spans="1:22" x14ac:dyDescent="0.25">
      <c r="A857" s="1" t="str">
        <f t="shared" si="116"/>
        <v/>
      </c>
      <c r="B857" s="1" t="str">
        <f t="shared" si="117"/>
        <v/>
      </c>
      <c r="C857" s="47"/>
      <c r="D857" s="45"/>
      <c r="E857" s="1" t="str">
        <f t="shared" si="119"/>
        <v/>
      </c>
      <c r="F857" s="1" t="str">
        <f t="shared" si="120"/>
        <v/>
      </c>
      <c r="G857" s="1" t="str">
        <f t="shared" si="118"/>
        <v/>
      </c>
      <c r="H857" s="45" t="str">
        <f t="shared" si="115"/>
        <v/>
      </c>
      <c r="I857" s="1" t="str">
        <f t="shared" si="121"/>
        <v/>
      </c>
      <c r="J857"/>
      <c r="U857" s="24" t="str">
        <f t="shared" si="122"/>
        <v/>
      </c>
      <c r="V857" s="24" t="str">
        <f t="shared" si="123"/>
        <v/>
      </c>
    </row>
    <row r="858" spans="1:22" x14ac:dyDescent="0.25">
      <c r="A858" s="1" t="str">
        <f t="shared" si="116"/>
        <v/>
      </c>
      <c r="B858" s="1" t="str">
        <f t="shared" si="117"/>
        <v/>
      </c>
      <c r="C858" s="47"/>
      <c r="D858" s="45"/>
      <c r="E858" s="1" t="str">
        <f t="shared" si="119"/>
        <v/>
      </c>
      <c r="F858" s="1" t="str">
        <f t="shared" si="120"/>
        <v/>
      </c>
      <c r="G858" s="1" t="str">
        <f t="shared" si="118"/>
        <v/>
      </c>
      <c r="H858" s="45" t="str">
        <f t="shared" si="115"/>
        <v/>
      </c>
      <c r="I858" s="1" t="str">
        <f t="shared" si="121"/>
        <v/>
      </c>
      <c r="J858"/>
      <c r="U858" s="24" t="str">
        <f t="shared" si="122"/>
        <v/>
      </c>
      <c r="V858" s="24" t="str">
        <f t="shared" si="123"/>
        <v/>
      </c>
    </row>
    <row r="859" spans="1:22" x14ac:dyDescent="0.25">
      <c r="A859" s="1" t="str">
        <f t="shared" si="116"/>
        <v/>
      </c>
      <c r="B859" s="1" t="str">
        <f t="shared" si="117"/>
        <v/>
      </c>
      <c r="C859" s="47"/>
      <c r="D859" s="45"/>
      <c r="E859" s="1" t="str">
        <f t="shared" si="119"/>
        <v/>
      </c>
      <c r="F859" s="1" t="str">
        <f t="shared" si="120"/>
        <v/>
      </c>
      <c r="G859" s="1" t="str">
        <f t="shared" si="118"/>
        <v/>
      </c>
      <c r="H859" s="45" t="str">
        <f t="shared" si="115"/>
        <v/>
      </c>
      <c r="I859" s="1" t="str">
        <f t="shared" si="121"/>
        <v/>
      </c>
      <c r="J859"/>
      <c r="U859" s="24" t="str">
        <f t="shared" si="122"/>
        <v/>
      </c>
      <c r="V859" s="24" t="str">
        <f t="shared" si="123"/>
        <v/>
      </c>
    </row>
    <row r="860" spans="1:22" x14ac:dyDescent="0.25">
      <c r="A860" s="1" t="str">
        <f t="shared" si="116"/>
        <v/>
      </c>
      <c r="B860" s="1" t="str">
        <f t="shared" si="117"/>
        <v/>
      </c>
      <c r="C860" s="47"/>
      <c r="D860" s="45"/>
      <c r="E860" s="1" t="str">
        <f t="shared" si="119"/>
        <v/>
      </c>
      <c r="F860" s="1" t="str">
        <f t="shared" si="120"/>
        <v/>
      </c>
      <c r="G860" s="1" t="str">
        <f t="shared" si="118"/>
        <v/>
      </c>
      <c r="H860" s="45" t="str">
        <f t="shared" si="115"/>
        <v/>
      </c>
      <c r="I860" s="1" t="str">
        <f t="shared" si="121"/>
        <v/>
      </c>
      <c r="J860"/>
      <c r="U860" s="24" t="str">
        <f t="shared" si="122"/>
        <v/>
      </c>
      <c r="V860" s="24" t="str">
        <f t="shared" si="123"/>
        <v/>
      </c>
    </row>
    <row r="861" spans="1:22" x14ac:dyDescent="0.25">
      <c r="A861" s="1" t="str">
        <f t="shared" si="116"/>
        <v/>
      </c>
      <c r="B861" s="1" t="str">
        <f t="shared" si="117"/>
        <v/>
      </c>
      <c r="C861" s="47"/>
      <c r="D861" s="45"/>
      <c r="E861" s="1" t="str">
        <f t="shared" si="119"/>
        <v/>
      </c>
      <c r="F861" s="1" t="str">
        <f t="shared" si="120"/>
        <v/>
      </c>
      <c r="G861" s="1" t="str">
        <f t="shared" si="118"/>
        <v/>
      </c>
      <c r="H861" s="45" t="str">
        <f t="shared" ref="H861:H924" si="124">IF(U861&lt;&gt;"","PASSIVE","")</f>
        <v/>
      </c>
      <c r="I861" s="1" t="str">
        <f t="shared" si="121"/>
        <v/>
      </c>
      <c r="J861"/>
      <c r="U861" s="24" t="str">
        <f t="shared" si="122"/>
        <v/>
      </c>
      <c r="V861" s="24" t="str">
        <f t="shared" si="123"/>
        <v/>
      </c>
    </row>
    <row r="862" spans="1:22" x14ac:dyDescent="0.25">
      <c r="A862" s="1" t="str">
        <f t="shared" si="116"/>
        <v/>
      </c>
      <c r="B862" s="1" t="str">
        <f t="shared" si="117"/>
        <v/>
      </c>
      <c r="C862" s="47"/>
      <c r="D862" s="45"/>
      <c r="E862" s="1" t="str">
        <f t="shared" si="119"/>
        <v/>
      </c>
      <c r="F862" s="1" t="str">
        <f t="shared" si="120"/>
        <v/>
      </c>
      <c r="G862" s="1" t="str">
        <f t="shared" si="118"/>
        <v/>
      </c>
      <c r="H862" s="45" t="str">
        <f t="shared" si="124"/>
        <v/>
      </c>
      <c r="I862" s="1" t="str">
        <f t="shared" si="121"/>
        <v/>
      </c>
      <c r="J862"/>
      <c r="U862" s="24" t="str">
        <f t="shared" si="122"/>
        <v/>
      </c>
      <c r="V862" s="24" t="str">
        <f t="shared" si="123"/>
        <v/>
      </c>
    </row>
    <row r="863" spans="1:22" x14ac:dyDescent="0.25">
      <c r="A863" s="1" t="str">
        <f t="shared" si="116"/>
        <v/>
      </c>
      <c r="B863" s="1" t="str">
        <f t="shared" si="117"/>
        <v/>
      </c>
      <c r="C863" s="47"/>
      <c r="D863" s="45"/>
      <c r="E863" s="1" t="str">
        <f t="shared" si="119"/>
        <v/>
      </c>
      <c r="F863" s="1" t="str">
        <f t="shared" si="120"/>
        <v/>
      </c>
      <c r="G863" s="1" t="str">
        <f t="shared" si="118"/>
        <v/>
      </c>
      <c r="H863" s="45" t="str">
        <f t="shared" si="124"/>
        <v/>
      </c>
      <c r="I863" s="1" t="str">
        <f t="shared" si="121"/>
        <v/>
      </c>
      <c r="J863"/>
      <c r="U863" s="24" t="str">
        <f t="shared" si="122"/>
        <v/>
      </c>
      <c r="V863" s="24" t="str">
        <f t="shared" si="123"/>
        <v/>
      </c>
    </row>
    <row r="864" spans="1:22" x14ac:dyDescent="0.25">
      <c r="A864" s="1" t="str">
        <f t="shared" si="116"/>
        <v/>
      </c>
      <c r="B864" s="1" t="str">
        <f t="shared" si="117"/>
        <v/>
      </c>
      <c r="C864" s="47"/>
      <c r="D864" s="45"/>
      <c r="E864" s="1" t="str">
        <f t="shared" si="119"/>
        <v/>
      </c>
      <c r="F864" s="1" t="str">
        <f t="shared" si="120"/>
        <v/>
      </c>
      <c r="G864" s="1" t="str">
        <f t="shared" si="118"/>
        <v/>
      </c>
      <c r="H864" s="45" t="str">
        <f t="shared" si="124"/>
        <v/>
      </c>
      <c r="I864" s="1" t="str">
        <f t="shared" si="121"/>
        <v/>
      </c>
      <c r="J864"/>
      <c r="U864" s="24" t="str">
        <f t="shared" si="122"/>
        <v/>
      </c>
      <c r="V864" s="24" t="str">
        <f t="shared" si="123"/>
        <v/>
      </c>
    </row>
    <row r="865" spans="1:22" x14ac:dyDescent="0.25">
      <c r="A865" s="1" t="str">
        <f t="shared" si="116"/>
        <v/>
      </c>
      <c r="B865" s="1" t="str">
        <f t="shared" si="117"/>
        <v/>
      </c>
      <c r="C865" s="47"/>
      <c r="D865" s="45"/>
      <c r="E865" s="1" t="str">
        <f t="shared" si="119"/>
        <v/>
      </c>
      <c r="F865" s="1" t="str">
        <f t="shared" si="120"/>
        <v/>
      </c>
      <c r="G865" s="1" t="str">
        <f t="shared" si="118"/>
        <v/>
      </c>
      <c r="H865" s="45" t="str">
        <f t="shared" si="124"/>
        <v/>
      </c>
      <c r="I865" s="1" t="str">
        <f t="shared" si="121"/>
        <v/>
      </c>
      <c r="J865"/>
      <c r="U865" s="24" t="str">
        <f t="shared" si="122"/>
        <v/>
      </c>
      <c r="V865" s="24" t="str">
        <f t="shared" si="123"/>
        <v/>
      </c>
    </row>
    <row r="866" spans="1:22" x14ac:dyDescent="0.25">
      <c r="A866" s="1" t="str">
        <f t="shared" si="116"/>
        <v/>
      </c>
      <c r="B866" s="1" t="str">
        <f t="shared" si="117"/>
        <v/>
      </c>
      <c r="C866" s="47"/>
      <c r="D866" s="45"/>
      <c r="E866" s="1" t="str">
        <f t="shared" si="119"/>
        <v/>
      </c>
      <c r="F866" s="1" t="str">
        <f t="shared" si="120"/>
        <v/>
      </c>
      <c r="G866" s="1" t="str">
        <f t="shared" si="118"/>
        <v/>
      </c>
      <c r="H866" s="45" t="str">
        <f t="shared" si="124"/>
        <v/>
      </c>
      <c r="I866" s="1" t="str">
        <f t="shared" si="121"/>
        <v/>
      </c>
      <c r="J866"/>
      <c r="U866" s="24" t="str">
        <f t="shared" si="122"/>
        <v/>
      </c>
      <c r="V866" s="24" t="str">
        <f t="shared" si="123"/>
        <v/>
      </c>
    </row>
    <row r="867" spans="1:22" x14ac:dyDescent="0.25">
      <c r="A867" s="1" t="str">
        <f t="shared" ref="A867:A930" si="125">IF(U867&lt;&gt;"","Pin","")</f>
        <v/>
      </c>
      <c r="B867" s="1" t="str">
        <f t="shared" si="117"/>
        <v/>
      </c>
      <c r="C867" s="47"/>
      <c r="D867" s="45"/>
      <c r="E867" s="1" t="str">
        <f t="shared" si="119"/>
        <v/>
      </c>
      <c r="F867" s="1" t="str">
        <f t="shared" si="120"/>
        <v/>
      </c>
      <c r="G867" s="1" t="str">
        <f t="shared" si="118"/>
        <v/>
      </c>
      <c r="H867" s="45" t="str">
        <f t="shared" si="124"/>
        <v/>
      </c>
      <c r="I867" s="1" t="str">
        <f t="shared" si="121"/>
        <v/>
      </c>
      <c r="J867"/>
      <c r="U867" s="24" t="str">
        <f t="shared" si="122"/>
        <v/>
      </c>
      <c r="V867" s="24" t="str">
        <f t="shared" si="123"/>
        <v/>
      </c>
    </row>
    <row r="868" spans="1:22" x14ac:dyDescent="0.25">
      <c r="A868" s="1" t="str">
        <f t="shared" si="125"/>
        <v/>
      </c>
      <c r="B868" s="1" t="str">
        <f t="shared" si="117"/>
        <v/>
      </c>
      <c r="C868" s="47"/>
      <c r="D868" s="45"/>
      <c r="E868" s="1" t="str">
        <f t="shared" si="119"/>
        <v/>
      </c>
      <c r="F868" s="1" t="str">
        <f t="shared" si="120"/>
        <v/>
      </c>
      <c r="G868" s="1" t="str">
        <f t="shared" si="118"/>
        <v/>
      </c>
      <c r="H868" s="45" t="str">
        <f t="shared" si="124"/>
        <v/>
      </c>
      <c r="I868" s="1" t="str">
        <f t="shared" si="121"/>
        <v/>
      </c>
      <c r="J868"/>
      <c r="U868" s="24" t="str">
        <f t="shared" si="122"/>
        <v/>
      </c>
      <c r="V868" s="24" t="str">
        <f t="shared" si="123"/>
        <v/>
      </c>
    </row>
    <row r="869" spans="1:22" x14ac:dyDescent="0.25">
      <c r="A869" s="1" t="str">
        <f t="shared" si="125"/>
        <v/>
      </c>
      <c r="B869" s="1" t="str">
        <f t="shared" si="117"/>
        <v/>
      </c>
      <c r="C869" s="47"/>
      <c r="D869" s="45"/>
      <c r="E869" s="1" t="str">
        <f t="shared" si="119"/>
        <v/>
      </c>
      <c r="F869" s="1" t="str">
        <f t="shared" si="120"/>
        <v/>
      </c>
      <c r="G869" s="1" t="str">
        <f t="shared" si="118"/>
        <v/>
      </c>
      <c r="H869" s="45" t="str">
        <f t="shared" si="124"/>
        <v/>
      </c>
      <c r="I869" s="1" t="str">
        <f t="shared" si="121"/>
        <v/>
      </c>
      <c r="J869"/>
      <c r="U869" s="24" t="str">
        <f t="shared" si="122"/>
        <v/>
      </c>
      <c r="V869" s="24" t="str">
        <f t="shared" si="123"/>
        <v/>
      </c>
    </row>
    <row r="870" spans="1:22" x14ac:dyDescent="0.25">
      <c r="A870" s="1" t="str">
        <f t="shared" si="125"/>
        <v/>
      </c>
      <c r="B870" s="1" t="str">
        <f t="shared" si="117"/>
        <v/>
      </c>
      <c r="C870" s="47"/>
      <c r="D870" s="45"/>
      <c r="E870" s="1" t="str">
        <f t="shared" si="119"/>
        <v/>
      </c>
      <c r="F870" s="1" t="str">
        <f t="shared" si="120"/>
        <v/>
      </c>
      <c r="G870" s="1" t="str">
        <f t="shared" si="118"/>
        <v/>
      </c>
      <c r="H870" s="45" t="str">
        <f t="shared" si="124"/>
        <v/>
      </c>
      <c r="I870" s="1" t="str">
        <f t="shared" si="121"/>
        <v/>
      </c>
      <c r="J870"/>
      <c r="U870" s="24" t="str">
        <f t="shared" si="122"/>
        <v/>
      </c>
      <c r="V870" s="24" t="str">
        <f t="shared" si="123"/>
        <v/>
      </c>
    </row>
    <row r="871" spans="1:22" x14ac:dyDescent="0.25">
      <c r="A871" s="1" t="str">
        <f t="shared" si="125"/>
        <v/>
      </c>
      <c r="B871" s="1" t="str">
        <f t="shared" si="117"/>
        <v/>
      </c>
      <c r="C871" s="47"/>
      <c r="D871" s="45"/>
      <c r="E871" s="1" t="str">
        <f t="shared" si="119"/>
        <v/>
      </c>
      <c r="F871" s="1" t="str">
        <f t="shared" si="120"/>
        <v/>
      </c>
      <c r="G871" s="1" t="str">
        <f t="shared" si="118"/>
        <v/>
      </c>
      <c r="H871" s="45" t="str">
        <f t="shared" si="124"/>
        <v/>
      </c>
      <c r="I871" s="1" t="str">
        <f t="shared" si="121"/>
        <v/>
      </c>
      <c r="J871"/>
      <c r="U871" s="24" t="str">
        <f t="shared" si="122"/>
        <v/>
      </c>
      <c r="V871" s="24" t="str">
        <f t="shared" si="123"/>
        <v/>
      </c>
    </row>
    <row r="872" spans="1:22" x14ac:dyDescent="0.25">
      <c r="A872" s="1" t="str">
        <f t="shared" si="125"/>
        <v/>
      </c>
      <c r="B872" s="1" t="str">
        <f t="shared" si="117"/>
        <v/>
      </c>
      <c r="C872" s="47"/>
      <c r="D872" s="45"/>
      <c r="E872" s="1" t="str">
        <f t="shared" si="119"/>
        <v/>
      </c>
      <c r="F872" s="1" t="str">
        <f t="shared" si="120"/>
        <v/>
      </c>
      <c r="G872" s="1" t="str">
        <f t="shared" si="118"/>
        <v/>
      </c>
      <c r="H872" s="45" t="str">
        <f t="shared" si="124"/>
        <v/>
      </c>
      <c r="I872" s="1" t="str">
        <f t="shared" si="121"/>
        <v/>
      </c>
      <c r="J872"/>
      <c r="U872" s="24" t="str">
        <f t="shared" si="122"/>
        <v/>
      </c>
      <c r="V872" s="24" t="str">
        <f t="shared" si="123"/>
        <v/>
      </c>
    </row>
    <row r="873" spans="1:22" x14ac:dyDescent="0.25">
      <c r="A873" s="1" t="str">
        <f t="shared" si="125"/>
        <v/>
      </c>
      <c r="B873" s="1" t="str">
        <f t="shared" si="117"/>
        <v/>
      </c>
      <c r="C873" s="47"/>
      <c r="D873" s="45"/>
      <c r="E873" s="1" t="str">
        <f t="shared" si="119"/>
        <v/>
      </c>
      <c r="F873" s="1" t="str">
        <f t="shared" si="120"/>
        <v/>
      </c>
      <c r="G873" s="1" t="str">
        <f t="shared" si="118"/>
        <v/>
      </c>
      <c r="H873" s="45" t="str">
        <f t="shared" si="124"/>
        <v/>
      </c>
      <c r="I873" s="1" t="str">
        <f t="shared" si="121"/>
        <v/>
      </c>
      <c r="J873"/>
      <c r="U873" s="24" t="str">
        <f t="shared" si="122"/>
        <v/>
      </c>
      <c r="V873" s="24" t="str">
        <f t="shared" si="123"/>
        <v/>
      </c>
    </row>
    <row r="874" spans="1:22" x14ac:dyDescent="0.25">
      <c r="A874" s="1" t="str">
        <f t="shared" si="125"/>
        <v/>
      </c>
      <c r="B874" s="1" t="str">
        <f t="shared" si="117"/>
        <v/>
      </c>
      <c r="C874" s="47"/>
      <c r="D874" s="45"/>
      <c r="E874" s="1" t="str">
        <f t="shared" si="119"/>
        <v/>
      </c>
      <c r="F874" s="1" t="str">
        <f t="shared" si="120"/>
        <v/>
      </c>
      <c r="G874" s="1" t="str">
        <f t="shared" si="118"/>
        <v/>
      </c>
      <c r="H874" s="45" t="str">
        <f t="shared" si="124"/>
        <v/>
      </c>
      <c r="I874" s="1" t="str">
        <f t="shared" si="121"/>
        <v/>
      </c>
      <c r="J874"/>
      <c r="U874" s="24" t="str">
        <f t="shared" si="122"/>
        <v/>
      </c>
      <c r="V874" s="24" t="str">
        <f t="shared" si="123"/>
        <v/>
      </c>
    </row>
    <row r="875" spans="1:22" x14ac:dyDescent="0.25">
      <c r="A875" s="1" t="str">
        <f t="shared" si="125"/>
        <v/>
      </c>
      <c r="B875" s="1" t="str">
        <f t="shared" si="117"/>
        <v/>
      </c>
      <c r="C875" s="47"/>
      <c r="D875" s="45"/>
      <c r="E875" s="1" t="str">
        <f t="shared" si="119"/>
        <v/>
      </c>
      <c r="F875" s="1" t="str">
        <f t="shared" si="120"/>
        <v/>
      </c>
      <c r="G875" s="1" t="str">
        <f t="shared" si="118"/>
        <v/>
      </c>
      <c r="H875" s="45" t="str">
        <f t="shared" si="124"/>
        <v/>
      </c>
      <c r="I875" s="1" t="str">
        <f t="shared" si="121"/>
        <v/>
      </c>
      <c r="J875"/>
      <c r="U875" s="24" t="str">
        <f t="shared" si="122"/>
        <v/>
      </c>
      <c r="V875" s="24" t="str">
        <f t="shared" si="123"/>
        <v/>
      </c>
    </row>
    <row r="876" spans="1:22" x14ac:dyDescent="0.25">
      <c r="A876" s="1" t="str">
        <f t="shared" si="125"/>
        <v/>
      </c>
      <c r="B876" s="1" t="str">
        <f t="shared" si="117"/>
        <v/>
      </c>
      <c r="C876" s="47"/>
      <c r="D876" s="45"/>
      <c r="E876" s="1" t="str">
        <f t="shared" si="119"/>
        <v/>
      </c>
      <c r="F876" s="1" t="str">
        <f t="shared" si="120"/>
        <v/>
      </c>
      <c r="G876" s="1" t="str">
        <f t="shared" si="118"/>
        <v/>
      </c>
      <c r="H876" s="45" t="str">
        <f t="shared" si="124"/>
        <v/>
      </c>
      <c r="I876" s="1" t="str">
        <f t="shared" si="121"/>
        <v/>
      </c>
      <c r="J876"/>
      <c r="U876" s="24" t="str">
        <f t="shared" si="122"/>
        <v/>
      </c>
      <c r="V876" s="24" t="str">
        <f t="shared" si="123"/>
        <v/>
      </c>
    </row>
    <row r="877" spans="1:22" x14ac:dyDescent="0.25">
      <c r="A877" s="1" t="str">
        <f t="shared" si="125"/>
        <v/>
      </c>
      <c r="B877" s="1" t="str">
        <f t="shared" si="117"/>
        <v/>
      </c>
      <c r="C877" s="47"/>
      <c r="D877" s="45"/>
      <c r="E877" s="1" t="str">
        <f t="shared" si="119"/>
        <v/>
      </c>
      <c r="F877" s="1" t="str">
        <f t="shared" si="120"/>
        <v/>
      </c>
      <c r="G877" s="1" t="str">
        <f t="shared" si="118"/>
        <v/>
      </c>
      <c r="H877" s="45" t="str">
        <f t="shared" si="124"/>
        <v/>
      </c>
      <c r="I877" s="1" t="str">
        <f t="shared" si="121"/>
        <v/>
      </c>
      <c r="J877"/>
      <c r="U877" s="24" t="str">
        <f t="shared" si="122"/>
        <v/>
      </c>
      <c r="V877" s="24" t="str">
        <f t="shared" si="123"/>
        <v/>
      </c>
    </row>
    <row r="878" spans="1:22" x14ac:dyDescent="0.25">
      <c r="A878" s="1" t="str">
        <f t="shared" si="125"/>
        <v/>
      </c>
      <c r="B878" s="1" t="str">
        <f t="shared" si="117"/>
        <v/>
      </c>
      <c r="C878" s="47"/>
      <c r="D878" s="45"/>
      <c r="E878" s="1" t="str">
        <f t="shared" si="119"/>
        <v/>
      </c>
      <c r="F878" s="1" t="str">
        <f t="shared" si="120"/>
        <v/>
      </c>
      <c r="G878" s="1" t="str">
        <f t="shared" si="118"/>
        <v/>
      </c>
      <c r="H878" s="45" t="str">
        <f t="shared" si="124"/>
        <v/>
      </c>
      <c r="I878" s="1" t="str">
        <f t="shared" si="121"/>
        <v/>
      </c>
      <c r="J878"/>
      <c r="U878" s="24" t="str">
        <f t="shared" si="122"/>
        <v/>
      </c>
      <c r="V878" s="24" t="str">
        <f t="shared" si="123"/>
        <v/>
      </c>
    </row>
    <row r="879" spans="1:22" x14ac:dyDescent="0.25">
      <c r="A879" s="1" t="str">
        <f t="shared" si="125"/>
        <v/>
      </c>
      <c r="B879" s="1" t="str">
        <f t="shared" si="117"/>
        <v/>
      </c>
      <c r="C879" s="47"/>
      <c r="D879" s="45"/>
      <c r="E879" s="1" t="str">
        <f t="shared" si="119"/>
        <v/>
      </c>
      <c r="F879" s="1" t="str">
        <f t="shared" si="120"/>
        <v/>
      </c>
      <c r="G879" s="1" t="str">
        <f t="shared" si="118"/>
        <v/>
      </c>
      <c r="H879" s="45" t="str">
        <f t="shared" si="124"/>
        <v/>
      </c>
      <c r="I879" s="1" t="str">
        <f t="shared" si="121"/>
        <v/>
      </c>
      <c r="J879"/>
      <c r="U879" s="24" t="str">
        <f t="shared" si="122"/>
        <v/>
      </c>
      <c r="V879" s="24" t="str">
        <f t="shared" si="123"/>
        <v/>
      </c>
    </row>
    <row r="880" spans="1:22" x14ac:dyDescent="0.25">
      <c r="A880" s="1" t="str">
        <f t="shared" si="125"/>
        <v/>
      </c>
      <c r="B880" s="1" t="str">
        <f t="shared" si="117"/>
        <v/>
      </c>
      <c r="C880" s="47"/>
      <c r="D880" s="45"/>
      <c r="E880" s="1" t="str">
        <f t="shared" si="119"/>
        <v/>
      </c>
      <c r="F880" s="1" t="str">
        <f t="shared" si="120"/>
        <v/>
      </c>
      <c r="G880" s="1" t="str">
        <f t="shared" si="118"/>
        <v/>
      </c>
      <c r="H880" s="45" t="str">
        <f t="shared" si="124"/>
        <v/>
      </c>
      <c r="I880" s="1" t="str">
        <f t="shared" si="121"/>
        <v/>
      </c>
      <c r="J880"/>
      <c r="U880" s="24" t="str">
        <f t="shared" si="122"/>
        <v/>
      </c>
      <c r="V880" s="24" t="str">
        <f t="shared" si="123"/>
        <v/>
      </c>
    </row>
    <row r="881" spans="1:22" x14ac:dyDescent="0.25">
      <c r="A881" s="1" t="str">
        <f t="shared" si="125"/>
        <v/>
      </c>
      <c r="B881" s="1" t="str">
        <f t="shared" si="117"/>
        <v/>
      </c>
      <c r="C881" s="47"/>
      <c r="D881" s="45"/>
      <c r="E881" s="1" t="str">
        <f t="shared" si="119"/>
        <v/>
      </c>
      <c r="F881" s="1" t="str">
        <f t="shared" si="120"/>
        <v/>
      </c>
      <c r="G881" s="1" t="str">
        <f t="shared" si="118"/>
        <v/>
      </c>
      <c r="H881" s="45" t="str">
        <f t="shared" si="124"/>
        <v/>
      </c>
      <c r="I881" s="1" t="str">
        <f t="shared" si="121"/>
        <v/>
      </c>
      <c r="J881"/>
      <c r="U881" s="24" t="str">
        <f t="shared" si="122"/>
        <v/>
      </c>
      <c r="V881" s="24" t="str">
        <f t="shared" si="123"/>
        <v/>
      </c>
    </row>
    <row r="882" spans="1:22" x14ac:dyDescent="0.25">
      <c r="A882" s="1" t="str">
        <f t="shared" si="125"/>
        <v/>
      </c>
      <c r="B882" s="1" t="str">
        <f t="shared" si="117"/>
        <v/>
      </c>
      <c r="C882" s="47"/>
      <c r="D882" s="45"/>
      <c r="E882" s="1" t="str">
        <f t="shared" si="119"/>
        <v/>
      </c>
      <c r="F882" s="1" t="str">
        <f t="shared" si="120"/>
        <v/>
      </c>
      <c r="G882" s="1" t="str">
        <f t="shared" si="118"/>
        <v/>
      </c>
      <c r="H882" s="45" t="str">
        <f t="shared" si="124"/>
        <v/>
      </c>
      <c r="I882" s="1" t="str">
        <f t="shared" si="121"/>
        <v/>
      </c>
      <c r="J882"/>
      <c r="U882" s="24" t="str">
        <f t="shared" si="122"/>
        <v/>
      </c>
      <c r="V882" s="24" t="str">
        <f t="shared" si="123"/>
        <v/>
      </c>
    </row>
    <row r="883" spans="1:22" x14ac:dyDescent="0.25">
      <c r="A883" s="1" t="str">
        <f t="shared" si="125"/>
        <v/>
      </c>
      <c r="B883" s="1" t="str">
        <f t="shared" si="117"/>
        <v/>
      </c>
      <c r="C883" s="47"/>
      <c r="D883" s="45"/>
      <c r="E883" s="1" t="str">
        <f t="shared" si="119"/>
        <v/>
      </c>
      <c r="F883" s="1" t="str">
        <f t="shared" si="120"/>
        <v/>
      </c>
      <c r="G883" s="1" t="str">
        <f t="shared" si="118"/>
        <v/>
      </c>
      <c r="H883" s="45" t="str">
        <f t="shared" si="124"/>
        <v/>
      </c>
      <c r="I883" s="1" t="str">
        <f t="shared" si="121"/>
        <v/>
      </c>
      <c r="J883"/>
      <c r="U883" s="24" t="str">
        <f t="shared" si="122"/>
        <v/>
      </c>
      <c r="V883" s="24" t="str">
        <f t="shared" si="123"/>
        <v/>
      </c>
    </row>
    <row r="884" spans="1:22" x14ac:dyDescent="0.25">
      <c r="A884" s="1" t="str">
        <f t="shared" si="125"/>
        <v/>
      </c>
      <c r="B884" s="1" t="str">
        <f t="shared" ref="B884:B947" si="126">IF(U884="","",IF(PACKAGETYPE=ISBGA,CONCATENATE(IF(INT((U884-1)/BGACOLUMNS)+1 &gt;20,"A",""),MID(BGALETTERS,INT((U884-1)/BGACOLUMNS)+1,1),MOD(U884-1,BGACOLUMNS)+1),U884))</f>
        <v/>
      </c>
      <c r="C884" s="47"/>
      <c r="D884" s="45"/>
      <c r="E884" s="1" t="str">
        <f t="shared" si="119"/>
        <v/>
      </c>
      <c r="F884" s="1" t="str">
        <f t="shared" si="120"/>
        <v/>
      </c>
      <c r="G884" s="1" t="str">
        <f t="shared" si="118"/>
        <v/>
      </c>
      <c r="H884" s="45" t="str">
        <f t="shared" si="124"/>
        <v/>
      </c>
      <c r="I884" s="1" t="str">
        <f t="shared" si="121"/>
        <v/>
      </c>
      <c r="J884"/>
      <c r="U884" s="24" t="str">
        <f t="shared" si="122"/>
        <v/>
      </c>
      <c r="V884" s="24" t="str">
        <f t="shared" si="123"/>
        <v/>
      </c>
    </row>
    <row r="885" spans="1:22" x14ac:dyDescent="0.25">
      <c r="A885" s="1" t="str">
        <f t="shared" si="125"/>
        <v/>
      </c>
      <c r="B885" s="1" t="str">
        <f t="shared" si="126"/>
        <v/>
      </c>
      <c r="C885" s="47"/>
      <c r="D885" s="45"/>
      <c r="E885" s="1" t="str">
        <f t="shared" si="119"/>
        <v/>
      </c>
      <c r="F885" s="1" t="str">
        <f t="shared" si="120"/>
        <v/>
      </c>
      <c r="G885" s="1" t="str">
        <f t="shared" si="118"/>
        <v/>
      </c>
      <c r="H885" s="45" t="str">
        <f t="shared" si="124"/>
        <v/>
      </c>
      <c r="I885" s="1" t="str">
        <f t="shared" si="121"/>
        <v/>
      </c>
      <c r="J885"/>
      <c r="U885" s="24" t="str">
        <f t="shared" si="122"/>
        <v/>
      </c>
      <c r="V885" s="24" t="str">
        <f t="shared" si="123"/>
        <v/>
      </c>
    </row>
    <row r="886" spans="1:22" x14ac:dyDescent="0.25">
      <c r="A886" s="1" t="str">
        <f t="shared" si="125"/>
        <v/>
      </c>
      <c r="B886" s="1" t="str">
        <f t="shared" si="126"/>
        <v/>
      </c>
      <c r="C886" s="47"/>
      <c r="D886" s="45"/>
      <c r="E886" s="1" t="str">
        <f t="shared" si="119"/>
        <v/>
      </c>
      <c r="F886" s="1" t="str">
        <f t="shared" si="120"/>
        <v/>
      </c>
      <c r="G886" s="1" t="str">
        <f t="shared" si="118"/>
        <v/>
      </c>
      <c r="H886" s="45" t="str">
        <f t="shared" si="124"/>
        <v/>
      </c>
      <c r="I886" s="1" t="str">
        <f t="shared" si="121"/>
        <v/>
      </c>
      <c r="J886"/>
      <c r="U886" s="24" t="str">
        <f t="shared" si="122"/>
        <v/>
      </c>
      <c r="V886" s="24" t="str">
        <f t="shared" si="123"/>
        <v/>
      </c>
    </row>
    <row r="887" spans="1:22" x14ac:dyDescent="0.25">
      <c r="A887" s="1" t="str">
        <f t="shared" si="125"/>
        <v/>
      </c>
      <c r="B887" s="1" t="str">
        <f t="shared" si="126"/>
        <v/>
      </c>
      <c r="C887" s="47"/>
      <c r="D887" s="45"/>
      <c r="E887" s="1" t="str">
        <f t="shared" si="119"/>
        <v/>
      </c>
      <c r="F887" s="1" t="str">
        <f t="shared" si="120"/>
        <v/>
      </c>
      <c r="G887" s="1" t="str">
        <f t="shared" si="118"/>
        <v/>
      </c>
      <c r="H887" s="45" t="str">
        <f t="shared" si="124"/>
        <v/>
      </c>
      <c r="I887" s="1" t="str">
        <f t="shared" si="121"/>
        <v/>
      </c>
      <c r="J887"/>
      <c r="U887" s="24" t="str">
        <f t="shared" si="122"/>
        <v/>
      </c>
      <c r="V887" s="24" t="str">
        <f t="shared" si="123"/>
        <v/>
      </c>
    </row>
    <row r="888" spans="1:22" x14ac:dyDescent="0.25">
      <c r="A888" s="1" t="str">
        <f t="shared" si="125"/>
        <v/>
      </c>
      <c r="B888" s="1" t="str">
        <f t="shared" si="126"/>
        <v/>
      </c>
      <c r="C888" s="47"/>
      <c r="D888" s="45"/>
      <c r="E888" s="1" t="str">
        <f t="shared" si="119"/>
        <v/>
      </c>
      <c r="F888" s="1" t="str">
        <f t="shared" si="120"/>
        <v/>
      </c>
      <c r="G888" s="1" t="str">
        <f t="shared" si="118"/>
        <v/>
      </c>
      <c r="H888" s="45" t="str">
        <f t="shared" si="124"/>
        <v/>
      </c>
      <c r="I888" s="1" t="str">
        <f t="shared" si="121"/>
        <v/>
      </c>
      <c r="J888"/>
      <c r="U888" s="24" t="str">
        <f t="shared" si="122"/>
        <v/>
      </c>
      <c r="V888" s="24" t="str">
        <f t="shared" si="123"/>
        <v/>
      </c>
    </row>
    <row r="889" spans="1:22" x14ac:dyDescent="0.25">
      <c r="A889" s="1" t="str">
        <f t="shared" si="125"/>
        <v/>
      </c>
      <c r="B889" s="1" t="str">
        <f t="shared" si="126"/>
        <v/>
      </c>
      <c r="C889" s="47"/>
      <c r="D889" s="45"/>
      <c r="E889" s="1" t="str">
        <f t="shared" si="119"/>
        <v/>
      </c>
      <c r="F889" s="1" t="str">
        <f t="shared" si="120"/>
        <v/>
      </c>
      <c r="G889" s="1" t="str">
        <f t="shared" si="118"/>
        <v/>
      </c>
      <c r="H889" s="45" t="str">
        <f t="shared" si="124"/>
        <v/>
      </c>
      <c r="I889" s="1" t="str">
        <f t="shared" si="121"/>
        <v/>
      </c>
      <c r="J889"/>
      <c r="U889" s="24" t="str">
        <f t="shared" si="122"/>
        <v/>
      </c>
      <c r="V889" s="24" t="str">
        <f t="shared" si="123"/>
        <v/>
      </c>
    </row>
    <row r="890" spans="1:22" x14ac:dyDescent="0.25">
      <c r="A890" s="1" t="str">
        <f t="shared" si="125"/>
        <v/>
      </c>
      <c r="B890" s="1" t="str">
        <f t="shared" si="126"/>
        <v/>
      </c>
      <c r="C890" s="47"/>
      <c r="D890" s="45"/>
      <c r="E890" s="1" t="str">
        <f t="shared" si="119"/>
        <v/>
      </c>
      <c r="F890" s="1" t="str">
        <f t="shared" si="120"/>
        <v/>
      </c>
      <c r="G890" s="1" t="str">
        <f t="shared" si="118"/>
        <v/>
      </c>
      <c r="H890" s="45" t="str">
        <f t="shared" si="124"/>
        <v/>
      </c>
      <c r="I890" s="1" t="str">
        <f t="shared" si="121"/>
        <v/>
      </c>
      <c r="J890"/>
      <c r="U890" s="24" t="str">
        <f t="shared" si="122"/>
        <v/>
      </c>
      <c r="V890" s="24" t="str">
        <f t="shared" si="123"/>
        <v/>
      </c>
    </row>
    <row r="891" spans="1:22" x14ac:dyDescent="0.25">
      <c r="A891" s="1" t="str">
        <f t="shared" si="125"/>
        <v/>
      </c>
      <c r="B891" s="1" t="str">
        <f t="shared" si="126"/>
        <v/>
      </c>
      <c r="C891" s="47"/>
      <c r="D891" s="45"/>
      <c r="E891" s="1" t="str">
        <f t="shared" si="119"/>
        <v/>
      </c>
      <c r="F891" s="1" t="str">
        <f t="shared" si="120"/>
        <v/>
      </c>
      <c r="G891" s="1" t="str">
        <f t="shared" si="118"/>
        <v/>
      </c>
      <c r="H891" s="45" t="str">
        <f t="shared" si="124"/>
        <v/>
      </c>
      <c r="I891" s="1" t="str">
        <f t="shared" si="121"/>
        <v/>
      </c>
      <c r="J891"/>
      <c r="U891" s="24" t="str">
        <f t="shared" si="122"/>
        <v/>
      </c>
      <c r="V891" s="24" t="str">
        <f t="shared" si="123"/>
        <v/>
      </c>
    </row>
    <row r="892" spans="1:22" x14ac:dyDescent="0.25">
      <c r="A892" s="1" t="str">
        <f t="shared" si="125"/>
        <v/>
      </c>
      <c r="B892" s="1" t="str">
        <f t="shared" si="126"/>
        <v/>
      </c>
      <c r="C892" s="47"/>
      <c r="D892" s="45"/>
      <c r="E892" s="1" t="str">
        <f t="shared" si="119"/>
        <v/>
      </c>
      <c r="F892" s="1" t="str">
        <f t="shared" si="120"/>
        <v/>
      </c>
      <c r="G892" s="1" t="str">
        <f t="shared" si="118"/>
        <v/>
      </c>
      <c r="H892" s="45" t="str">
        <f t="shared" si="124"/>
        <v/>
      </c>
      <c r="I892" s="1" t="str">
        <f t="shared" si="121"/>
        <v/>
      </c>
      <c r="J892"/>
      <c r="U892" s="24" t="str">
        <f t="shared" si="122"/>
        <v/>
      </c>
      <c r="V892" s="24" t="str">
        <f t="shared" si="123"/>
        <v/>
      </c>
    </row>
    <row r="893" spans="1:22" x14ac:dyDescent="0.25">
      <c r="A893" s="1" t="str">
        <f t="shared" si="125"/>
        <v/>
      </c>
      <c r="B893" s="1" t="str">
        <f t="shared" si="126"/>
        <v/>
      </c>
      <c r="C893" s="47"/>
      <c r="D893" s="45"/>
      <c r="E893" s="1" t="str">
        <f t="shared" si="119"/>
        <v/>
      </c>
      <c r="F893" s="1" t="str">
        <f t="shared" si="120"/>
        <v/>
      </c>
      <c r="G893" s="1" t="str">
        <f t="shared" si="118"/>
        <v/>
      </c>
      <c r="H893" s="45" t="str">
        <f t="shared" si="124"/>
        <v/>
      </c>
      <c r="I893" s="1" t="str">
        <f t="shared" si="121"/>
        <v/>
      </c>
      <c r="J893"/>
      <c r="U893" s="24" t="str">
        <f t="shared" si="122"/>
        <v/>
      </c>
      <c r="V893" s="24" t="str">
        <f t="shared" si="123"/>
        <v/>
      </c>
    </row>
    <row r="894" spans="1:22" x14ac:dyDescent="0.25">
      <c r="A894" s="1" t="str">
        <f t="shared" si="125"/>
        <v/>
      </c>
      <c r="B894" s="1" t="str">
        <f t="shared" si="126"/>
        <v/>
      </c>
      <c r="C894" s="47"/>
      <c r="D894" s="45"/>
      <c r="E894" s="1" t="str">
        <f t="shared" si="119"/>
        <v/>
      </c>
      <c r="F894" s="1" t="str">
        <f t="shared" si="120"/>
        <v/>
      </c>
      <c r="G894" s="1" t="str">
        <f t="shared" si="118"/>
        <v/>
      </c>
      <c r="H894" s="45" t="str">
        <f t="shared" si="124"/>
        <v/>
      </c>
      <c r="I894" s="1" t="str">
        <f t="shared" si="121"/>
        <v/>
      </c>
      <c r="J894"/>
      <c r="U894" s="24" t="str">
        <f t="shared" si="122"/>
        <v/>
      </c>
      <c r="V894" s="24" t="str">
        <f t="shared" si="123"/>
        <v/>
      </c>
    </row>
    <row r="895" spans="1:22" x14ac:dyDescent="0.25">
      <c r="A895" s="1" t="str">
        <f t="shared" si="125"/>
        <v/>
      </c>
      <c r="B895" s="1" t="str">
        <f t="shared" si="126"/>
        <v/>
      </c>
      <c r="C895" s="47"/>
      <c r="D895" s="45"/>
      <c r="E895" s="1" t="str">
        <f t="shared" si="119"/>
        <v/>
      </c>
      <c r="F895" s="1" t="str">
        <f t="shared" si="120"/>
        <v/>
      </c>
      <c r="G895" s="1" t="str">
        <f t="shared" si="118"/>
        <v/>
      </c>
      <c r="H895" s="45" t="str">
        <f t="shared" si="124"/>
        <v/>
      </c>
      <c r="I895" s="1" t="str">
        <f t="shared" si="121"/>
        <v/>
      </c>
      <c r="J895"/>
      <c r="U895" s="24" t="str">
        <f t="shared" si="122"/>
        <v/>
      </c>
      <c r="V895" s="24" t="str">
        <f t="shared" si="123"/>
        <v/>
      </c>
    </row>
    <row r="896" spans="1:22" x14ac:dyDescent="0.25">
      <c r="A896" s="1" t="str">
        <f t="shared" si="125"/>
        <v/>
      </c>
      <c r="B896" s="1" t="str">
        <f t="shared" si="126"/>
        <v/>
      </c>
      <c r="C896" s="47"/>
      <c r="D896" s="45"/>
      <c r="E896" s="1" t="str">
        <f t="shared" si="119"/>
        <v/>
      </c>
      <c r="F896" s="1" t="str">
        <f t="shared" si="120"/>
        <v/>
      </c>
      <c r="G896" s="1" t="str">
        <f t="shared" si="118"/>
        <v/>
      </c>
      <c r="H896" s="45" t="str">
        <f t="shared" si="124"/>
        <v/>
      </c>
      <c r="I896" s="1" t="str">
        <f t="shared" si="121"/>
        <v/>
      </c>
      <c r="J896"/>
      <c r="U896" s="24" t="str">
        <f t="shared" si="122"/>
        <v/>
      </c>
      <c r="V896" s="24" t="str">
        <f t="shared" si="123"/>
        <v/>
      </c>
    </row>
    <row r="897" spans="1:22" x14ac:dyDescent="0.25">
      <c r="A897" s="1" t="str">
        <f t="shared" si="125"/>
        <v/>
      </c>
      <c r="B897" s="1" t="str">
        <f t="shared" si="126"/>
        <v/>
      </c>
      <c r="C897" s="47"/>
      <c r="D897" s="45"/>
      <c r="E897" s="1" t="str">
        <f t="shared" si="119"/>
        <v/>
      </c>
      <c r="F897" s="1" t="str">
        <f t="shared" si="120"/>
        <v/>
      </c>
      <c r="G897" s="1" t="str">
        <f t="shared" si="118"/>
        <v/>
      </c>
      <c r="H897" s="45" t="str">
        <f t="shared" si="124"/>
        <v/>
      </c>
      <c r="I897" s="1" t="str">
        <f t="shared" si="121"/>
        <v/>
      </c>
      <c r="J897"/>
      <c r="U897" s="24" t="str">
        <f t="shared" si="122"/>
        <v/>
      </c>
      <c r="V897" s="24" t="str">
        <f t="shared" si="123"/>
        <v/>
      </c>
    </row>
    <row r="898" spans="1:22" x14ac:dyDescent="0.25">
      <c r="A898" s="1" t="str">
        <f t="shared" si="125"/>
        <v/>
      </c>
      <c r="B898" s="1" t="str">
        <f t="shared" si="126"/>
        <v/>
      </c>
      <c r="C898" s="47"/>
      <c r="D898" s="45"/>
      <c r="E898" s="1" t="str">
        <f t="shared" si="119"/>
        <v/>
      </c>
      <c r="F898" s="1" t="str">
        <f t="shared" si="120"/>
        <v/>
      </c>
      <c r="G898" s="1" t="str">
        <f t="shared" ref="G898:G961" si="127">IF(V898="","",IF(V898="LEFTSIDE",PINLEFT,IF(V898="BOTTOMSIDE",PINDOWN,IF(V898="RIGHTSIDE",PINRIGHT,PINUP))))</f>
        <v/>
      </c>
      <c r="H898" s="45" t="str">
        <f t="shared" si="124"/>
        <v/>
      </c>
      <c r="I898" s="1" t="str">
        <f t="shared" si="121"/>
        <v/>
      </c>
      <c r="J898"/>
      <c r="U898" s="24" t="str">
        <f t="shared" si="122"/>
        <v/>
      </c>
      <c r="V898" s="24" t="str">
        <f t="shared" si="123"/>
        <v/>
      </c>
    </row>
    <row r="899" spans="1:22" x14ac:dyDescent="0.25">
      <c r="A899" s="1" t="str">
        <f t="shared" si="125"/>
        <v/>
      </c>
      <c r="B899" s="1" t="str">
        <f t="shared" si="126"/>
        <v/>
      </c>
      <c r="C899" s="47"/>
      <c r="D899" s="45"/>
      <c r="E899" s="1" t="str">
        <f t="shared" ref="E899:E962" si="128">IF($U899="","",IF(PINORIENTATIONS=ONESIDED,PINLENGTH,IF($G899=PINLEFT,-BOXWIDTH/2,IF($G899=PINRIGHT,BOXWIDTH/2,IF($G899=PINDOWN,IF($G898=PINDOWN,MID($E898,1,LEN($E898)-3)+VERTSPACING,(INT(PINSPERSIDE/2)*-VERTSPACING)),IF($G898=PINUP,MID($E898,1,LEN($E898)-3)-VERTSPACING,(INT(PINSPERSIDE/2)*VERTSPACING)-IF(MOD(PINSPERSIDE,2),0,VERTSPACING))))))&amp;IF(UNITS=IMPERIALUNITS,"mil",IF(UNITS=METRICUNITS,"mm","")))</f>
        <v/>
      </c>
      <c r="F899" s="1" t="str">
        <f t="shared" ref="F899:F962" si="129">IF($U899="","",IF(PINORIENTATIONS=ONESIDED,(INT(PINSPERSIDE/2)*VERTSPACING)-MOD($U899-1,PINSPERSIDE)*VERTSPACING,IF($G899=PINLEFT,IF($G898=PINLEFT,MID($F898,1,LEN($F898)-3)-VERTSPACING,(INT(PINSPERSIDE/2)*VERTSPACING)),IF($G899=PINRIGHT,IF($G898=PINRIGHT,MID($F898,1,LEN($F898)-3)+VERTSPACING,(INT(PINSPERSIDE/2)*-VERTSPACING)+IF(MOD(PINSPERSIDE,2),0,VERTSPACING)),IF($G899=PINDOWN,IF(MOD(PINSPERSIDE,2),-BOXWIDTH/2,-BOXWIDTH/2+VERTSPACING),BOXWIDTH/2))))&amp;IF(UNITS=IMPERIALUNITS,"mil",IF(UNITS=METRICUNITS,"mm","")))</f>
        <v/>
      </c>
      <c r="G899" s="1" t="str">
        <f t="shared" si="127"/>
        <v/>
      </c>
      <c r="H899" s="45" t="str">
        <f t="shared" si="124"/>
        <v/>
      </c>
      <c r="I899" s="1" t="str">
        <f t="shared" ref="I899:I962" si="130">IF($U899&lt;&gt;"",PINLENGTH&amp;IF(UNITS=IMPERIALUNITS,"mil",IF(UNITS=METRICUNITS,"mm","")),"")</f>
        <v/>
      </c>
      <c r="J899"/>
      <c r="U899" s="24" t="str">
        <f t="shared" ref="U899:U962" si="131">IF(U898&lt;$L$6,U898+1,"")</f>
        <v/>
      </c>
      <c r="V899" s="24" t="str">
        <f t="shared" ref="V899:V962" si="132">IF($U899="","",IF(PINORIENTATIONS=ONESIDED,"LEFTSIDE",IF(PINORIENTATIONS=TWOSIDED,IF($U899&lt;=PINSPERSIDE,"LEFTSIDE","RIGHTSIDE"),IF($U899&lt;=PINSPERSIDE,"LEFTSIDE",IF($U899&lt;=PINSPERSIDE*2,"BOTTOMSIDE",IF($U899&lt;=PINSPERSIDE*3,"RIGHTSIDE","TOPSIDE"))))))</f>
        <v/>
      </c>
    </row>
    <row r="900" spans="1:22" x14ac:dyDescent="0.25">
      <c r="A900" s="1" t="str">
        <f t="shared" si="125"/>
        <v/>
      </c>
      <c r="B900" s="1" t="str">
        <f t="shared" si="126"/>
        <v/>
      </c>
      <c r="C900" s="47"/>
      <c r="D900" s="45"/>
      <c r="E900" s="1" t="str">
        <f t="shared" si="128"/>
        <v/>
      </c>
      <c r="F900" s="1" t="str">
        <f t="shared" si="129"/>
        <v/>
      </c>
      <c r="G900" s="1" t="str">
        <f t="shared" si="127"/>
        <v/>
      </c>
      <c r="H900" s="45" t="str">
        <f t="shared" si="124"/>
        <v/>
      </c>
      <c r="I900" s="1" t="str">
        <f t="shared" si="130"/>
        <v/>
      </c>
      <c r="J900"/>
      <c r="U900" s="24" t="str">
        <f t="shared" si="131"/>
        <v/>
      </c>
      <c r="V900" s="24" t="str">
        <f t="shared" si="132"/>
        <v/>
      </c>
    </row>
    <row r="901" spans="1:22" x14ac:dyDescent="0.25">
      <c r="A901" s="1" t="str">
        <f t="shared" si="125"/>
        <v/>
      </c>
      <c r="B901" s="1" t="str">
        <f t="shared" si="126"/>
        <v/>
      </c>
      <c r="C901" s="47"/>
      <c r="D901" s="45"/>
      <c r="E901" s="1" t="str">
        <f t="shared" si="128"/>
        <v/>
      </c>
      <c r="F901" s="1" t="str">
        <f t="shared" si="129"/>
        <v/>
      </c>
      <c r="G901" s="1" t="str">
        <f t="shared" si="127"/>
        <v/>
      </c>
      <c r="H901" s="45" t="str">
        <f t="shared" si="124"/>
        <v/>
      </c>
      <c r="I901" s="1" t="str">
        <f t="shared" si="130"/>
        <v/>
      </c>
      <c r="J901"/>
      <c r="U901" s="24" t="str">
        <f t="shared" si="131"/>
        <v/>
      </c>
      <c r="V901" s="24" t="str">
        <f t="shared" si="132"/>
        <v/>
      </c>
    </row>
    <row r="902" spans="1:22" x14ac:dyDescent="0.25">
      <c r="A902" s="1" t="str">
        <f t="shared" si="125"/>
        <v/>
      </c>
      <c r="B902" s="1" t="str">
        <f t="shared" si="126"/>
        <v/>
      </c>
      <c r="C902" s="47"/>
      <c r="D902" s="45"/>
      <c r="E902" s="1" t="str">
        <f t="shared" si="128"/>
        <v/>
      </c>
      <c r="F902" s="1" t="str">
        <f t="shared" si="129"/>
        <v/>
      </c>
      <c r="G902" s="1" t="str">
        <f t="shared" si="127"/>
        <v/>
      </c>
      <c r="H902" s="45" t="str">
        <f t="shared" si="124"/>
        <v/>
      </c>
      <c r="I902" s="1" t="str">
        <f t="shared" si="130"/>
        <v/>
      </c>
      <c r="J902"/>
      <c r="U902" s="24" t="str">
        <f t="shared" si="131"/>
        <v/>
      </c>
      <c r="V902" s="24" t="str">
        <f t="shared" si="132"/>
        <v/>
      </c>
    </row>
    <row r="903" spans="1:22" x14ac:dyDescent="0.25">
      <c r="A903" s="1" t="str">
        <f t="shared" si="125"/>
        <v/>
      </c>
      <c r="B903" s="1" t="str">
        <f t="shared" si="126"/>
        <v/>
      </c>
      <c r="C903" s="47"/>
      <c r="D903" s="45"/>
      <c r="E903" s="1" t="str">
        <f t="shared" si="128"/>
        <v/>
      </c>
      <c r="F903" s="1" t="str">
        <f t="shared" si="129"/>
        <v/>
      </c>
      <c r="G903" s="1" t="str">
        <f t="shared" si="127"/>
        <v/>
      </c>
      <c r="H903" s="45" t="str">
        <f t="shared" si="124"/>
        <v/>
      </c>
      <c r="I903" s="1" t="str">
        <f t="shared" si="130"/>
        <v/>
      </c>
      <c r="J903"/>
      <c r="U903" s="24" t="str">
        <f t="shared" si="131"/>
        <v/>
      </c>
      <c r="V903" s="24" t="str">
        <f t="shared" si="132"/>
        <v/>
      </c>
    </row>
    <row r="904" spans="1:22" x14ac:dyDescent="0.25">
      <c r="A904" s="1" t="str">
        <f t="shared" si="125"/>
        <v/>
      </c>
      <c r="B904" s="1" t="str">
        <f t="shared" si="126"/>
        <v/>
      </c>
      <c r="C904" s="47"/>
      <c r="D904" s="45"/>
      <c r="E904" s="1" t="str">
        <f t="shared" si="128"/>
        <v/>
      </c>
      <c r="F904" s="1" t="str">
        <f t="shared" si="129"/>
        <v/>
      </c>
      <c r="G904" s="1" t="str">
        <f t="shared" si="127"/>
        <v/>
      </c>
      <c r="H904" s="45" t="str">
        <f t="shared" si="124"/>
        <v/>
      </c>
      <c r="I904" s="1" t="str">
        <f t="shared" si="130"/>
        <v/>
      </c>
      <c r="J904"/>
      <c r="U904" s="24" t="str">
        <f t="shared" si="131"/>
        <v/>
      </c>
      <c r="V904" s="24" t="str">
        <f t="shared" si="132"/>
        <v/>
      </c>
    </row>
    <row r="905" spans="1:22" x14ac:dyDescent="0.25">
      <c r="A905" s="1" t="str">
        <f t="shared" si="125"/>
        <v/>
      </c>
      <c r="B905" s="1" t="str">
        <f t="shared" si="126"/>
        <v/>
      </c>
      <c r="C905" s="47"/>
      <c r="D905" s="45"/>
      <c r="E905" s="1" t="str">
        <f t="shared" si="128"/>
        <v/>
      </c>
      <c r="F905" s="1" t="str">
        <f t="shared" si="129"/>
        <v/>
      </c>
      <c r="G905" s="1" t="str">
        <f t="shared" si="127"/>
        <v/>
      </c>
      <c r="H905" s="45" t="str">
        <f t="shared" si="124"/>
        <v/>
      </c>
      <c r="I905" s="1" t="str">
        <f t="shared" si="130"/>
        <v/>
      </c>
      <c r="J905"/>
      <c r="U905" s="24" t="str">
        <f t="shared" si="131"/>
        <v/>
      </c>
      <c r="V905" s="24" t="str">
        <f t="shared" si="132"/>
        <v/>
      </c>
    </row>
    <row r="906" spans="1:22" x14ac:dyDescent="0.25">
      <c r="A906" s="1" t="str">
        <f t="shared" si="125"/>
        <v/>
      </c>
      <c r="B906" s="1" t="str">
        <f t="shared" si="126"/>
        <v/>
      </c>
      <c r="C906" s="47"/>
      <c r="D906" s="45"/>
      <c r="E906" s="1" t="str">
        <f t="shared" si="128"/>
        <v/>
      </c>
      <c r="F906" s="1" t="str">
        <f t="shared" si="129"/>
        <v/>
      </c>
      <c r="G906" s="1" t="str">
        <f t="shared" si="127"/>
        <v/>
      </c>
      <c r="H906" s="45" t="str">
        <f t="shared" si="124"/>
        <v/>
      </c>
      <c r="I906" s="1" t="str">
        <f t="shared" si="130"/>
        <v/>
      </c>
      <c r="J906"/>
      <c r="U906" s="24" t="str">
        <f t="shared" si="131"/>
        <v/>
      </c>
      <c r="V906" s="24" t="str">
        <f t="shared" si="132"/>
        <v/>
      </c>
    </row>
    <row r="907" spans="1:22" x14ac:dyDescent="0.25">
      <c r="A907" s="1" t="str">
        <f t="shared" si="125"/>
        <v/>
      </c>
      <c r="B907" s="1" t="str">
        <f t="shared" si="126"/>
        <v/>
      </c>
      <c r="C907" s="47"/>
      <c r="D907" s="45"/>
      <c r="E907" s="1" t="str">
        <f t="shared" si="128"/>
        <v/>
      </c>
      <c r="F907" s="1" t="str">
        <f t="shared" si="129"/>
        <v/>
      </c>
      <c r="G907" s="1" t="str">
        <f t="shared" si="127"/>
        <v/>
      </c>
      <c r="H907" s="45" t="str">
        <f t="shared" si="124"/>
        <v/>
      </c>
      <c r="I907" s="1" t="str">
        <f t="shared" si="130"/>
        <v/>
      </c>
      <c r="J907"/>
      <c r="U907" s="24" t="str">
        <f t="shared" si="131"/>
        <v/>
      </c>
      <c r="V907" s="24" t="str">
        <f t="shared" si="132"/>
        <v/>
      </c>
    </row>
    <row r="908" spans="1:22" x14ac:dyDescent="0.25">
      <c r="A908" s="1" t="str">
        <f t="shared" si="125"/>
        <v/>
      </c>
      <c r="B908" s="1" t="str">
        <f t="shared" si="126"/>
        <v/>
      </c>
      <c r="C908" s="47"/>
      <c r="D908" s="45"/>
      <c r="E908" s="1" t="str">
        <f t="shared" si="128"/>
        <v/>
      </c>
      <c r="F908" s="1" t="str">
        <f t="shared" si="129"/>
        <v/>
      </c>
      <c r="G908" s="1" t="str">
        <f t="shared" si="127"/>
        <v/>
      </c>
      <c r="H908" s="45" t="str">
        <f t="shared" si="124"/>
        <v/>
      </c>
      <c r="I908" s="1" t="str">
        <f t="shared" si="130"/>
        <v/>
      </c>
      <c r="J908"/>
      <c r="U908" s="24" t="str">
        <f t="shared" si="131"/>
        <v/>
      </c>
      <c r="V908" s="24" t="str">
        <f t="shared" si="132"/>
        <v/>
      </c>
    </row>
    <row r="909" spans="1:22" x14ac:dyDescent="0.25">
      <c r="A909" s="1" t="str">
        <f t="shared" si="125"/>
        <v/>
      </c>
      <c r="B909" s="1" t="str">
        <f t="shared" si="126"/>
        <v/>
      </c>
      <c r="C909" s="47"/>
      <c r="D909" s="45"/>
      <c r="E909" s="1" t="str">
        <f t="shared" si="128"/>
        <v/>
      </c>
      <c r="F909" s="1" t="str">
        <f t="shared" si="129"/>
        <v/>
      </c>
      <c r="G909" s="1" t="str">
        <f t="shared" si="127"/>
        <v/>
      </c>
      <c r="H909" s="45" t="str">
        <f t="shared" si="124"/>
        <v/>
      </c>
      <c r="I909" s="1" t="str">
        <f t="shared" si="130"/>
        <v/>
      </c>
      <c r="J909"/>
      <c r="U909" s="24" t="str">
        <f t="shared" si="131"/>
        <v/>
      </c>
      <c r="V909" s="24" t="str">
        <f t="shared" si="132"/>
        <v/>
      </c>
    </row>
    <row r="910" spans="1:22" x14ac:dyDescent="0.25">
      <c r="A910" s="1" t="str">
        <f t="shared" si="125"/>
        <v/>
      </c>
      <c r="B910" s="1" t="str">
        <f t="shared" si="126"/>
        <v/>
      </c>
      <c r="C910" s="47"/>
      <c r="D910" s="45"/>
      <c r="E910" s="1" t="str">
        <f t="shared" si="128"/>
        <v/>
      </c>
      <c r="F910" s="1" t="str">
        <f t="shared" si="129"/>
        <v/>
      </c>
      <c r="G910" s="1" t="str">
        <f t="shared" si="127"/>
        <v/>
      </c>
      <c r="H910" s="45" t="str">
        <f t="shared" si="124"/>
        <v/>
      </c>
      <c r="I910" s="1" t="str">
        <f t="shared" si="130"/>
        <v/>
      </c>
      <c r="J910"/>
      <c r="U910" s="24" t="str">
        <f t="shared" si="131"/>
        <v/>
      </c>
      <c r="V910" s="24" t="str">
        <f t="shared" si="132"/>
        <v/>
      </c>
    </row>
    <row r="911" spans="1:22" x14ac:dyDescent="0.25">
      <c r="A911" s="1" t="str">
        <f t="shared" si="125"/>
        <v/>
      </c>
      <c r="B911" s="1" t="str">
        <f t="shared" si="126"/>
        <v/>
      </c>
      <c r="C911" s="47"/>
      <c r="D911" s="45"/>
      <c r="E911" s="1" t="str">
        <f t="shared" si="128"/>
        <v/>
      </c>
      <c r="F911" s="1" t="str">
        <f t="shared" si="129"/>
        <v/>
      </c>
      <c r="G911" s="1" t="str">
        <f t="shared" si="127"/>
        <v/>
      </c>
      <c r="H911" s="45" t="str">
        <f t="shared" si="124"/>
        <v/>
      </c>
      <c r="I911" s="1" t="str">
        <f t="shared" si="130"/>
        <v/>
      </c>
      <c r="J911"/>
      <c r="U911" s="24" t="str">
        <f t="shared" si="131"/>
        <v/>
      </c>
      <c r="V911" s="24" t="str">
        <f t="shared" si="132"/>
        <v/>
      </c>
    </row>
    <row r="912" spans="1:22" x14ac:dyDescent="0.25">
      <c r="A912" s="1" t="str">
        <f t="shared" si="125"/>
        <v/>
      </c>
      <c r="B912" s="1" t="str">
        <f t="shared" si="126"/>
        <v/>
      </c>
      <c r="C912" s="47"/>
      <c r="D912" s="45"/>
      <c r="E912" s="1" t="str">
        <f t="shared" si="128"/>
        <v/>
      </c>
      <c r="F912" s="1" t="str">
        <f t="shared" si="129"/>
        <v/>
      </c>
      <c r="G912" s="1" t="str">
        <f t="shared" si="127"/>
        <v/>
      </c>
      <c r="H912" s="45" t="str">
        <f t="shared" si="124"/>
        <v/>
      </c>
      <c r="I912" s="1" t="str">
        <f t="shared" si="130"/>
        <v/>
      </c>
      <c r="J912"/>
      <c r="U912" s="24" t="str">
        <f t="shared" si="131"/>
        <v/>
      </c>
      <c r="V912" s="24" t="str">
        <f t="shared" si="132"/>
        <v/>
      </c>
    </row>
    <row r="913" spans="1:22" x14ac:dyDescent="0.25">
      <c r="A913" s="1" t="str">
        <f t="shared" si="125"/>
        <v/>
      </c>
      <c r="B913" s="1" t="str">
        <f t="shared" si="126"/>
        <v/>
      </c>
      <c r="C913" s="47"/>
      <c r="D913" s="45"/>
      <c r="E913" s="1" t="str">
        <f t="shared" si="128"/>
        <v/>
      </c>
      <c r="F913" s="1" t="str">
        <f t="shared" si="129"/>
        <v/>
      </c>
      <c r="G913" s="1" t="str">
        <f t="shared" si="127"/>
        <v/>
      </c>
      <c r="H913" s="45" t="str">
        <f t="shared" si="124"/>
        <v/>
      </c>
      <c r="I913" s="1" t="str">
        <f t="shared" si="130"/>
        <v/>
      </c>
      <c r="J913"/>
      <c r="U913" s="24" t="str">
        <f t="shared" si="131"/>
        <v/>
      </c>
      <c r="V913" s="24" t="str">
        <f t="shared" si="132"/>
        <v/>
      </c>
    </row>
    <row r="914" spans="1:22" x14ac:dyDescent="0.25">
      <c r="A914" s="1" t="str">
        <f t="shared" si="125"/>
        <v/>
      </c>
      <c r="B914" s="1" t="str">
        <f t="shared" si="126"/>
        <v/>
      </c>
      <c r="C914" s="47"/>
      <c r="D914" s="45"/>
      <c r="E914" s="1" t="str">
        <f t="shared" si="128"/>
        <v/>
      </c>
      <c r="F914" s="1" t="str">
        <f t="shared" si="129"/>
        <v/>
      </c>
      <c r="G914" s="1" t="str">
        <f t="shared" si="127"/>
        <v/>
      </c>
      <c r="H914" s="45" t="str">
        <f t="shared" si="124"/>
        <v/>
      </c>
      <c r="I914" s="1" t="str">
        <f t="shared" si="130"/>
        <v/>
      </c>
      <c r="J914"/>
      <c r="U914" s="24" t="str">
        <f t="shared" si="131"/>
        <v/>
      </c>
      <c r="V914" s="24" t="str">
        <f t="shared" si="132"/>
        <v/>
      </c>
    </row>
    <row r="915" spans="1:22" x14ac:dyDescent="0.25">
      <c r="A915" s="1" t="str">
        <f t="shared" si="125"/>
        <v/>
      </c>
      <c r="B915" s="1" t="str">
        <f t="shared" si="126"/>
        <v/>
      </c>
      <c r="C915" s="47"/>
      <c r="D915" s="45"/>
      <c r="E915" s="1" t="str">
        <f t="shared" si="128"/>
        <v/>
      </c>
      <c r="F915" s="1" t="str">
        <f t="shared" si="129"/>
        <v/>
      </c>
      <c r="G915" s="1" t="str">
        <f t="shared" si="127"/>
        <v/>
      </c>
      <c r="H915" s="45" t="str">
        <f t="shared" si="124"/>
        <v/>
      </c>
      <c r="I915" s="1" t="str">
        <f t="shared" si="130"/>
        <v/>
      </c>
      <c r="J915"/>
      <c r="U915" s="24" t="str">
        <f t="shared" si="131"/>
        <v/>
      </c>
      <c r="V915" s="24" t="str">
        <f t="shared" si="132"/>
        <v/>
      </c>
    </row>
    <row r="916" spans="1:22" x14ac:dyDescent="0.25">
      <c r="A916" s="1" t="str">
        <f t="shared" si="125"/>
        <v/>
      </c>
      <c r="B916" s="1" t="str">
        <f t="shared" si="126"/>
        <v/>
      </c>
      <c r="C916" s="47"/>
      <c r="D916" s="45"/>
      <c r="E916" s="1" t="str">
        <f t="shared" si="128"/>
        <v/>
      </c>
      <c r="F916" s="1" t="str">
        <f t="shared" si="129"/>
        <v/>
      </c>
      <c r="G916" s="1" t="str">
        <f t="shared" si="127"/>
        <v/>
      </c>
      <c r="H916" s="45" t="str">
        <f t="shared" si="124"/>
        <v/>
      </c>
      <c r="I916" s="1" t="str">
        <f t="shared" si="130"/>
        <v/>
      </c>
      <c r="J916"/>
      <c r="U916" s="24" t="str">
        <f t="shared" si="131"/>
        <v/>
      </c>
      <c r="V916" s="24" t="str">
        <f t="shared" si="132"/>
        <v/>
      </c>
    </row>
    <row r="917" spans="1:22" x14ac:dyDescent="0.25">
      <c r="A917" s="1" t="str">
        <f t="shared" si="125"/>
        <v/>
      </c>
      <c r="B917" s="1" t="str">
        <f t="shared" si="126"/>
        <v/>
      </c>
      <c r="C917" s="47"/>
      <c r="D917" s="45"/>
      <c r="E917" s="1" t="str">
        <f t="shared" si="128"/>
        <v/>
      </c>
      <c r="F917" s="1" t="str">
        <f t="shared" si="129"/>
        <v/>
      </c>
      <c r="G917" s="1" t="str">
        <f t="shared" si="127"/>
        <v/>
      </c>
      <c r="H917" s="45" t="str">
        <f t="shared" si="124"/>
        <v/>
      </c>
      <c r="I917" s="1" t="str">
        <f t="shared" si="130"/>
        <v/>
      </c>
      <c r="J917"/>
      <c r="U917" s="24" t="str">
        <f t="shared" si="131"/>
        <v/>
      </c>
      <c r="V917" s="24" t="str">
        <f t="shared" si="132"/>
        <v/>
      </c>
    </row>
    <row r="918" spans="1:22" x14ac:dyDescent="0.25">
      <c r="A918" s="1" t="str">
        <f t="shared" si="125"/>
        <v/>
      </c>
      <c r="B918" s="1" t="str">
        <f t="shared" si="126"/>
        <v/>
      </c>
      <c r="C918" s="47"/>
      <c r="D918" s="45"/>
      <c r="E918" s="1" t="str">
        <f t="shared" si="128"/>
        <v/>
      </c>
      <c r="F918" s="1" t="str">
        <f t="shared" si="129"/>
        <v/>
      </c>
      <c r="G918" s="1" t="str">
        <f t="shared" si="127"/>
        <v/>
      </c>
      <c r="H918" s="45" t="str">
        <f t="shared" si="124"/>
        <v/>
      </c>
      <c r="I918" s="1" t="str">
        <f t="shared" si="130"/>
        <v/>
      </c>
      <c r="J918"/>
      <c r="U918" s="24" t="str">
        <f t="shared" si="131"/>
        <v/>
      </c>
      <c r="V918" s="24" t="str">
        <f t="shared" si="132"/>
        <v/>
      </c>
    </row>
    <row r="919" spans="1:22" x14ac:dyDescent="0.25">
      <c r="A919" s="1" t="str">
        <f t="shared" si="125"/>
        <v/>
      </c>
      <c r="B919" s="1" t="str">
        <f t="shared" si="126"/>
        <v/>
      </c>
      <c r="C919" s="47"/>
      <c r="D919" s="45"/>
      <c r="E919" s="1" t="str">
        <f t="shared" si="128"/>
        <v/>
      </c>
      <c r="F919" s="1" t="str">
        <f t="shared" si="129"/>
        <v/>
      </c>
      <c r="G919" s="1" t="str">
        <f t="shared" si="127"/>
        <v/>
      </c>
      <c r="H919" s="45" t="str">
        <f t="shared" si="124"/>
        <v/>
      </c>
      <c r="I919" s="1" t="str">
        <f t="shared" si="130"/>
        <v/>
      </c>
      <c r="J919"/>
      <c r="U919" s="24" t="str">
        <f t="shared" si="131"/>
        <v/>
      </c>
      <c r="V919" s="24" t="str">
        <f t="shared" si="132"/>
        <v/>
      </c>
    </row>
    <row r="920" spans="1:22" x14ac:dyDescent="0.25">
      <c r="A920" s="1" t="str">
        <f t="shared" si="125"/>
        <v/>
      </c>
      <c r="B920" s="1" t="str">
        <f t="shared" si="126"/>
        <v/>
      </c>
      <c r="C920" s="47"/>
      <c r="D920" s="45"/>
      <c r="E920" s="1" t="str">
        <f t="shared" si="128"/>
        <v/>
      </c>
      <c r="F920" s="1" t="str">
        <f t="shared" si="129"/>
        <v/>
      </c>
      <c r="G920" s="1" t="str">
        <f t="shared" si="127"/>
        <v/>
      </c>
      <c r="H920" s="45" t="str">
        <f t="shared" si="124"/>
        <v/>
      </c>
      <c r="I920" s="1" t="str">
        <f t="shared" si="130"/>
        <v/>
      </c>
      <c r="J920"/>
      <c r="U920" s="24" t="str">
        <f t="shared" si="131"/>
        <v/>
      </c>
      <c r="V920" s="24" t="str">
        <f t="shared" si="132"/>
        <v/>
      </c>
    </row>
    <row r="921" spans="1:22" x14ac:dyDescent="0.25">
      <c r="A921" s="1" t="str">
        <f t="shared" si="125"/>
        <v/>
      </c>
      <c r="B921" s="1" t="str">
        <f t="shared" si="126"/>
        <v/>
      </c>
      <c r="C921" s="47"/>
      <c r="D921" s="45"/>
      <c r="E921" s="1" t="str">
        <f t="shared" si="128"/>
        <v/>
      </c>
      <c r="F921" s="1" t="str">
        <f t="shared" si="129"/>
        <v/>
      </c>
      <c r="G921" s="1" t="str">
        <f t="shared" si="127"/>
        <v/>
      </c>
      <c r="H921" s="45" t="str">
        <f t="shared" si="124"/>
        <v/>
      </c>
      <c r="I921" s="1" t="str">
        <f t="shared" si="130"/>
        <v/>
      </c>
      <c r="J921"/>
      <c r="U921" s="24" t="str">
        <f t="shared" si="131"/>
        <v/>
      </c>
      <c r="V921" s="24" t="str">
        <f t="shared" si="132"/>
        <v/>
      </c>
    </row>
    <row r="922" spans="1:22" x14ac:dyDescent="0.25">
      <c r="A922" s="1" t="str">
        <f t="shared" si="125"/>
        <v/>
      </c>
      <c r="B922" s="1" t="str">
        <f t="shared" si="126"/>
        <v/>
      </c>
      <c r="C922" s="47"/>
      <c r="D922" s="45"/>
      <c r="E922" s="1" t="str">
        <f t="shared" si="128"/>
        <v/>
      </c>
      <c r="F922" s="1" t="str">
        <f t="shared" si="129"/>
        <v/>
      </c>
      <c r="G922" s="1" t="str">
        <f t="shared" si="127"/>
        <v/>
      </c>
      <c r="H922" s="45" t="str">
        <f t="shared" si="124"/>
        <v/>
      </c>
      <c r="I922" s="1" t="str">
        <f t="shared" si="130"/>
        <v/>
      </c>
      <c r="J922"/>
      <c r="U922" s="24" t="str">
        <f t="shared" si="131"/>
        <v/>
      </c>
      <c r="V922" s="24" t="str">
        <f t="shared" si="132"/>
        <v/>
      </c>
    </row>
    <row r="923" spans="1:22" x14ac:dyDescent="0.25">
      <c r="A923" s="1" t="str">
        <f t="shared" si="125"/>
        <v/>
      </c>
      <c r="B923" s="1" t="str">
        <f t="shared" si="126"/>
        <v/>
      </c>
      <c r="C923" s="47"/>
      <c r="D923" s="45"/>
      <c r="E923" s="1" t="str">
        <f t="shared" si="128"/>
        <v/>
      </c>
      <c r="F923" s="1" t="str">
        <f t="shared" si="129"/>
        <v/>
      </c>
      <c r="G923" s="1" t="str">
        <f t="shared" si="127"/>
        <v/>
      </c>
      <c r="H923" s="45" t="str">
        <f t="shared" si="124"/>
        <v/>
      </c>
      <c r="I923" s="1" t="str">
        <f t="shared" si="130"/>
        <v/>
      </c>
      <c r="J923"/>
      <c r="U923" s="24" t="str">
        <f t="shared" si="131"/>
        <v/>
      </c>
      <c r="V923" s="24" t="str">
        <f t="shared" si="132"/>
        <v/>
      </c>
    </row>
    <row r="924" spans="1:22" x14ac:dyDescent="0.25">
      <c r="A924" s="1" t="str">
        <f t="shared" si="125"/>
        <v/>
      </c>
      <c r="B924" s="1" t="str">
        <f t="shared" si="126"/>
        <v/>
      </c>
      <c r="C924" s="47"/>
      <c r="D924" s="45"/>
      <c r="E924" s="1" t="str">
        <f t="shared" si="128"/>
        <v/>
      </c>
      <c r="F924" s="1" t="str">
        <f t="shared" si="129"/>
        <v/>
      </c>
      <c r="G924" s="1" t="str">
        <f t="shared" si="127"/>
        <v/>
      </c>
      <c r="H924" s="45" t="str">
        <f t="shared" si="124"/>
        <v/>
      </c>
      <c r="I924" s="1" t="str">
        <f t="shared" si="130"/>
        <v/>
      </c>
      <c r="J924"/>
      <c r="U924" s="24" t="str">
        <f t="shared" si="131"/>
        <v/>
      </c>
      <c r="V924" s="24" t="str">
        <f t="shared" si="132"/>
        <v/>
      </c>
    </row>
    <row r="925" spans="1:22" x14ac:dyDescent="0.25">
      <c r="A925" s="1" t="str">
        <f t="shared" si="125"/>
        <v/>
      </c>
      <c r="B925" s="1" t="str">
        <f t="shared" si="126"/>
        <v/>
      </c>
      <c r="C925" s="47"/>
      <c r="D925" s="45"/>
      <c r="E925" s="1" t="str">
        <f t="shared" si="128"/>
        <v/>
      </c>
      <c r="F925" s="1" t="str">
        <f t="shared" si="129"/>
        <v/>
      </c>
      <c r="G925" s="1" t="str">
        <f t="shared" si="127"/>
        <v/>
      </c>
      <c r="H925" s="45" t="str">
        <f t="shared" ref="H925:H988" si="133">IF(U925&lt;&gt;"","PASSIVE","")</f>
        <v/>
      </c>
      <c r="I925" s="1" t="str">
        <f t="shared" si="130"/>
        <v/>
      </c>
      <c r="J925"/>
      <c r="U925" s="24" t="str">
        <f t="shared" si="131"/>
        <v/>
      </c>
      <c r="V925" s="24" t="str">
        <f t="shared" si="132"/>
        <v/>
      </c>
    </row>
    <row r="926" spans="1:22" x14ac:dyDescent="0.25">
      <c r="A926" s="1" t="str">
        <f t="shared" si="125"/>
        <v/>
      </c>
      <c r="B926" s="1" t="str">
        <f t="shared" si="126"/>
        <v/>
      </c>
      <c r="C926" s="47"/>
      <c r="D926" s="45"/>
      <c r="E926" s="1" t="str">
        <f t="shared" si="128"/>
        <v/>
      </c>
      <c r="F926" s="1" t="str">
        <f t="shared" si="129"/>
        <v/>
      </c>
      <c r="G926" s="1" t="str">
        <f t="shared" si="127"/>
        <v/>
      </c>
      <c r="H926" s="45" t="str">
        <f t="shared" si="133"/>
        <v/>
      </c>
      <c r="I926" s="1" t="str">
        <f t="shared" si="130"/>
        <v/>
      </c>
      <c r="J926"/>
      <c r="U926" s="24" t="str">
        <f t="shared" si="131"/>
        <v/>
      </c>
      <c r="V926" s="24" t="str">
        <f t="shared" si="132"/>
        <v/>
      </c>
    </row>
    <row r="927" spans="1:22" x14ac:dyDescent="0.25">
      <c r="A927" s="1" t="str">
        <f t="shared" si="125"/>
        <v/>
      </c>
      <c r="B927" s="1" t="str">
        <f t="shared" si="126"/>
        <v/>
      </c>
      <c r="C927" s="47"/>
      <c r="D927" s="45"/>
      <c r="E927" s="1" t="str">
        <f t="shared" si="128"/>
        <v/>
      </c>
      <c r="F927" s="1" t="str">
        <f t="shared" si="129"/>
        <v/>
      </c>
      <c r="G927" s="1" t="str">
        <f t="shared" si="127"/>
        <v/>
      </c>
      <c r="H927" s="45" t="str">
        <f t="shared" si="133"/>
        <v/>
      </c>
      <c r="I927" s="1" t="str">
        <f t="shared" si="130"/>
        <v/>
      </c>
      <c r="J927"/>
      <c r="U927" s="24" t="str">
        <f t="shared" si="131"/>
        <v/>
      </c>
      <c r="V927" s="24" t="str">
        <f t="shared" si="132"/>
        <v/>
      </c>
    </row>
    <row r="928" spans="1:22" x14ac:dyDescent="0.25">
      <c r="A928" s="1" t="str">
        <f t="shared" si="125"/>
        <v/>
      </c>
      <c r="B928" s="1" t="str">
        <f t="shared" si="126"/>
        <v/>
      </c>
      <c r="C928" s="47"/>
      <c r="D928" s="45"/>
      <c r="E928" s="1" t="str">
        <f t="shared" si="128"/>
        <v/>
      </c>
      <c r="F928" s="1" t="str">
        <f t="shared" si="129"/>
        <v/>
      </c>
      <c r="G928" s="1" t="str">
        <f t="shared" si="127"/>
        <v/>
      </c>
      <c r="H928" s="45" t="str">
        <f t="shared" si="133"/>
        <v/>
      </c>
      <c r="I928" s="1" t="str">
        <f t="shared" si="130"/>
        <v/>
      </c>
      <c r="J928"/>
      <c r="U928" s="24" t="str">
        <f t="shared" si="131"/>
        <v/>
      </c>
      <c r="V928" s="24" t="str">
        <f t="shared" si="132"/>
        <v/>
      </c>
    </row>
    <row r="929" spans="1:22" x14ac:dyDescent="0.25">
      <c r="A929" s="1" t="str">
        <f t="shared" si="125"/>
        <v/>
      </c>
      <c r="B929" s="1" t="str">
        <f t="shared" si="126"/>
        <v/>
      </c>
      <c r="C929" s="47"/>
      <c r="D929" s="45"/>
      <c r="E929" s="1" t="str">
        <f t="shared" si="128"/>
        <v/>
      </c>
      <c r="F929" s="1" t="str">
        <f t="shared" si="129"/>
        <v/>
      </c>
      <c r="G929" s="1" t="str">
        <f t="shared" si="127"/>
        <v/>
      </c>
      <c r="H929" s="45" t="str">
        <f t="shared" si="133"/>
        <v/>
      </c>
      <c r="I929" s="1" t="str">
        <f t="shared" si="130"/>
        <v/>
      </c>
      <c r="J929"/>
      <c r="U929" s="24" t="str">
        <f t="shared" si="131"/>
        <v/>
      </c>
      <c r="V929" s="24" t="str">
        <f t="shared" si="132"/>
        <v/>
      </c>
    </row>
    <row r="930" spans="1:22" x14ac:dyDescent="0.25">
      <c r="A930" s="1" t="str">
        <f t="shared" si="125"/>
        <v/>
      </c>
      <c r="B930" s="1" t="str">
        <f t="shared" si="126"/>
        <v/>
      </c>
      <c r="C930" s="47"/>
      <c r="D930" s="45"/>
      <c r="E930" s="1" t="str">
        <f t="shared" si="128"/>
        <v/>
      </c>
      <c r="F930" s="1" t="str">
        <f t="shared" si="129"/>
        <v/>
      </c>
      <c r="G930" s="1" t="str">
        <f t="shared" si="127"/>
        <v/>
      </c>
      <c r="H930" s="45" t="str">
        <f t="shared" si="133"/>
        <v/>
      </c>
      <c r="I930" s="1" t="str">
        <f t="shared" si="130"/>
        <v/>
      </c>
      <c r="J930"/>
      <c r="U930" s="24" t="str">
        <f t="shared" si="131"/>
        <v/>
      </c>
      <c r="V930" s="24" t="str">
        <f t="shared" si="132"/>
        <v/>
      </c>
    </row>
    <row r="931" spans="1:22" x14ac:dyDescent="0.25">
      <c r="A931" s="1" t="str">
        <f t="shared" ref="A931:A994" si="134">IF(U931&lt;&gt;"","Pin","")</f>
        <v/>
      </c>
      <c r="B931" s="1" t="str">
        <f t="shared" si="126"/>
        <v/>
      </c>
      <c r="C931" s="47"/>
      <c r="D931" s="45"/>
      <c r="E931" s="1" t="str">
        <f t="shared" si="128"/>
        <v/>
      </c>
      <c r="F931" s="1" t="str">
        <f t="shared" si="129"/>
        <v/>
      </c>
      <c r="G931" s="1" t="str">
        <f t="shared" si="127"/>
        <v/>
      </c>
      <c r="H931" s="45" t="str">
        <f t="shared" si="133"/>
        <v/>
      </c>
      <c r="I931" s="1" t="str">
        <f t="shared" si="130"/>
        <v/>
      </c>
      <c r="J931"/>
      <c r="U931" s="24" t="str">
        <f t="shared" si="131"/>
        <v/>
      </c>
      <c r="V931" s="24" t="str">
        <f t="shared" si="132"/>
        <v/>
      </c>
    </row>
    <row r="932" spans="1:22" x14ac:dyDescent="0.25">
      <c r="A932" s="1" t="str">
        <f t="shared" si="134"/>
        <v/>
      </c>
      <c r="B932" s="1" t="str">
        <f t="shared" si="126"/>
        <v/>
      </c>
      <c r="C932" s="47"/>
      <c r="D932" s="45"/>
      <c r="E932" s="1" t="str">
        <f t="shared" si="128"/>
        <v/>
      </c>
      <c r="F932" s="1" t="str">
        <f t="shared" si="129"/>
        <v/>
      </c>
      <c r="G932" s="1" t="str">
        <f t="shared" si="127"/>
        <v/>
      </c>
      <c r="H932" s="45" t="str">
        <f t="shared" si="133"/>
        <v/>
      </c>
      <c r="I932" s="1" t="str">
        <f t="shared" si="130"/>
        <v/>
      </c>
      <c r="J932"/>
      <c r="U932" s="24" t="str">
        <f t="shared" si="131"/>
        <v/>
      </c>
      <c r="V932" s="24" t="str">
        <f t="shared" si="132"/>
        <v/>
      </c>
    </row>
    <row r="933" spans="1:22" x14ac:dyDescent="0.25">
      <c r="A933" s="1" t="str">
        <f t="shared" si="134"/>
        <v/>
      </c>
      <c r="B933" s="1" t="str">
        <f t="shared" si="126"/>
        <v/>
      </c>
      <c r="C933" s="47"/>
      <c r="D933" s="45"/>
      <c r="E933" s="1" t="str">
        <f t="shared" si="128"/>
        <v/>
      </c>
      <c r="F933" s="1" t="str">
        <f t="shared" si="129"/>
        <v/>
      </c>
      <c r="G933" s="1" t="str">
        <f t="shared" si="127"/>
        <v/>
      </c>
      <c r="H933" s="45" t="str">
        <f t="shared" si="133"/>
        <v/>
      </c>
      <c r="I933" s="1" t="str">
        <f t="shared" si="130"/>
        <v/>
      </c>
      <c r="J933"/>
      <c r="U933" s="24" t="str">
        <f t="shared" si="131"/>
        <v/>
      </c>
      <c r="V933" s="24" t="str">
        <f t="shared" si="132"/>
        <v/>
      </c>
    </row>
    <row r="934" spans="1:22" x14ac:dyDescent="0.25">
      <c r="A934" s="1" t="str">
        <f t="shared" si="134"/>
        <v/>
      </c>
      <c r="B934" s="1" t="str">
        <f t="shared" si="126"/>
        <v/>
      </c>
      <c r="C934" s="47"/>
      <c r="D934" s="45"/>
      <c r="E934" s="1" t="str">
        <f t="shared" si="128"/>
        <v/>
      </c>
      <c r="F934" s="1" t="str">
        <f t="shared" si="129"/>
        <v/>
      </c>
      <c r="G934" s="1" t="str">
        <f t="shared" si="127"/>
        <v/>
      </c>
      <c r="H934" s="45" t="str">
        <f t="shared" si="133"/>
        <v/>
      </c>
      <c r="I934" s="1" t="str">
        <f t="shared" si="130"/>
        <v/>
      </c>
      <c r="J934"/>
      <c r="U934" s="24" t="str">
        <f t="shared" si="131"/>
        <v/>
      </c>
      <c r="V934" s="24" t="str">
        <f t="shared" si="132"/>
        <v/>
      </c>
    </row>
    <row r="935" spans="1:22" x14ac:dyDescent="0.25">
      <c r="A935" s="1" t="str">
        <f t="shared" si="134"/>
        <v/>
      </c>
      <c r="B935" s="1" t="str">
        <f t="shared" si="126"/>
        <v/>
      </c>
      <c r="C935" s="47"/>
      <c r="D935" s="45"/>
      <c r="E935" s="1" t="str">
        <f t="shared" si="128"/>
        <v/>
      </c>
      <c r="F935" s="1" t="str">
        <f t="shared" si="129"/>
        <v/>
      </c>
      <c r="G935" s="1" t="str">
        <f t="shared" si="127"/>
        <v/>
      </c>
      <c r="H935" s="45" t="str">
        <f t="shared" si="133"/>
        <v/>
      </c>
      <c r="I935" s="1" t="str">
        <f t="shared" si="130"/>
        <v/>
      </c>
      <c r="J935"/>
      <c r="U935" s="24" t="str">
        <f t="shared" si="131"/>
        <v/>
      </c>
      <c r="V935" s="24" t="str">
        <f t="shared" si="132"/>
        <v/>
      </c>
    </row>
    <row r="936" spans="1:22" x14ac:dyDescent="0.25">
      <c r="A936" s="1" t="str">
        <f t="shared" si="134"/>
        <v/>
      </c>
      <c r="B936" s="1" t="str">
        <f t="shared" si="126"/>
        <v/>
      </c>
      <c r="C936" s="47"/>
      <c r="D936" s="45"/>
      <c r="E936" s="1" t="str">
        <f t="shared" si="128"/>
        <v/>
      </c>
      <c r="F936" s="1" t="str">
        <f t="shared" si="129"/>
        <v/>
      </c>
      <c r="G936" s="1" t="str">
        <f t="shared" si="127"/>
        <v/>
      </c>
      <c r="H936" s="45" t="str">
        <f t="shared" si="133"/>
        <v/>
      </c>
      <c r="I936" s="1" t="str">
        <f t="shared" si="130"/>
        <v/>
      </c>
      <c r="J936"/>
      <c r="U936" s="24" t="str">
        <f t="shared" si="131"/>
        <v/>
      </c>
      <c r="V936" s="24" t="str">
        <f t="shared" si="132"/>
        <v/>
      </c>
    </row>
    <row r="937" spans="1:22" x14ac:dyDescent="0.25">
      <c r="A937" s="1" t="str">
        <f t="shared" si="134"/>
        <v/>
      </c>
      <c r="B937" s="1" t="str">
        <f t="shared" si="126"/>
        <v/>
      </c>
      <c r="C937" s="47"/>
      <c r="D937" s="45"/>
      <c r="E937" s="1" t="str">
        <f t="shared" si="128"/>
        <v/>
      </c>
      <c r="F937" s="1" t="str">
        <f t="shared" si="129"/>
        <v/>
      </c>
      <c r="G937" s="1" t="str">
        <f t="shared" si="127"/>
        <v/>
      </c>
      <c r="H937" s="45" t="str">
        <f t="shared" si="133"/>
        <v/>
      </c>
      <c r="I937" s="1" t="str">
        <f t="shared" si="130"/>
        <v/>
      </c>
      <c r="J937"/>
      <c r="U937" s="24" t="str">
        <f t="shared" si="131"/>
        <v/>
      </c>
      <c r="V937" s="24" t="str">
        <f t="shared" si="132"/>
        <v/>
      </c>
    </row>
    <row r="938" spans="1:22" x14ac:dyDescent="0.25">
      <c r="A938" s="1" t="str">
        <f t="shared" si="134"/>
        <v/>
      </c>
      <c r="B938" s="1" t="str">
        <f t="shared" si="126"/>
        <v/>
      </c>
      <c r="C938" s="47"/>
      <c r="D938" s="45"/>
      <c r="E938" s="1" t="str">
        <f t="shared" si="128"/>
        <v/>
      </c>
      <c r="F938" s="1" t="str">
        <f t="shared" si="129"/>
        <v/>
      </c>
      <c r="G938" s="1" t="str">
        <f t="shared" si="127"/>
        <v/>
      </c>
      <c r="H938" s="45" t="str">
        <f t="shared" si="133"/>
        <v/>
      </c>
      <c r="I938" s="1" t="str">
        <f t="shared" si="130"/>
        <v/>
      </c>
      <c r="J938"/>
      <c r="U938" s="24" t="str">
        <f t="shared" si="131"/>
        <v/>
      </c>
      <c r="V938" s="24" t="str">
        <f t="shared" si="132"/>
        <v/>
      </c>
    </row>
    <row r="939" spans="1:22" x14ac:dyDescent="0.25">
      <c r="A939" s="1" t="str">
        <f t="shared" si="134"/>
        <v/>
      </c>
      <c r="B939" s="1" t="str">
        <f t="shared" si="126"/>
        <v/>
      </c>
      <c r="C939" s="47"/>
      <c r="D939" s="45"/>
      <c r="E939" s="1" t="str">
        <f t="shared" si="128"/>
        <v/>
      </c>
      <c r="F939" s="1" t="str">
        <f t="shared" si="129"/>
        <v/>
      </c>
      <c r="G939" s="1" t="str">
        <f t="shared" si="127"/>
        <v/>
      </c>
      <c r="H939" s="45" t="str">
        <f t="shared" si="133"/>
        <v/>
      </c>
      <c r="I939" s="1" t="str">
        <f t="shared" si="130"/>
        <v/>
      </c>
      <c r="J939"/>
      <c r="U939" s="24" t="str">
        <f t="shared" si="131"/>
        <v/>
      </c>
      <c r="V939" s="24" t="str">
        <f t="shared" si="132"/>
        <v/>
      </c>
    </row>
    <row r="940" spans="1:22" x14ac:dyDescent="0.25">
      <c r="A940" s="1" t="str">
        <f t="shared" si="134"/>
        <v/>
      </c>
      <c r="B940" s="1" t="str">
        <f t="shared" si="126"/>
        <v/>
      </c>
      <c r="C940" s="47"/>
      <c r="D940" s="45"/>
      <c r="E940" s="1" t="str">
        <f t="shared" si="128"/>
        <v/>
      </c>
      <c r="F940" s="1" t="str">
        <f t="shared" si="129"/>
        <v/>
      </c>
      <c r="G940" s="1" t="str">
        <f t="shared" si="127"/>
        <v/>
      </c>
      <c r="H940" s="45" t="str">
        <f t="shared" si="133"/>
        <v/>
      </c>
      <c r="I940" s="1" t="str">
        <f t="shared" si="130"/>
        <v/>
      </c>
      <c r="J940"/>
      <c r="U940" s="24" t="str">
        <f t="shared" si="131"/>
        <v/>
      </c>
      <c r="V940" s="24" t="str">
        <f t="shared" si="132"/>
        <v/>
      </c>
    </row>
    <row r="941" spans="1:22" x14ac:dyDescent="0.25">
      <c r="A941" s="1" t="str">
        <f t="shared" si="134"/>
        <v/>
      </c>
      <c r="B941" s="1" t="str">
        <f t="shared" si="126"/>
        <v/>
      </c>
      <c r="C941" s="47"/>
      <c r="D941" s="45"/>
      <c r="E941" s="1" t="str">
        <f t="shared" si="128"/>
        <v/>
      </c>
      <c r="F941" s="1" t="str">
        <f t="shared" si="129"/>
        <v/>
      </c>
      <c r="G941" s="1" t="str">
        <f t="shared" si="127"/>
        <v/>
      </c>
      <c r="H941" s="45" t="str">
        <f t="shared" si="133"/>
        <v/>
      </c>
      <c r="I941" s="1" t="str">
        <f t="shared" si="130"/>
        <v/>
      </c>
      <c r="J941"/>
      <c r="U941" s="24" t="str">
        <f t="shared" si="131"/>
        <v/>
      </c>
      <c r="V941" s="24" t="str">
        <f t="shared" si="132"/>
        <v/>
      </c>
    </row>
    <row r="942" spans="1:22" x14ac:dyDescent="0.25">
      <c r="A942" s="1" t="str">
        <f t="shared" si="134"/>
        <v/>
      </c>
      <c r="B942" s="1" t="str">
        <f t="shared" si="126"/>
        <v/>
      </c>
      <c r="C942" s="47"/>
      <c r="D942" s="45"/>
      <c r="E942" s="1" t="str">
        <f t="shared" si="128"/>
        <v/>
      </c>
      <c r="F942" s="1" t="str">
        <f t="shared" si="129"/>
        <v/>
      </c>
      <c r="G942" s="1" t="str">
        <f t="shared" si="127"/>
        <v/>
      </c>
      <c r="H942" s="45" t="str">
        <f t="shared" si="133"/>
        <v/>
      </c>
      <c r="I942" s="1" t="str">
        <f t="shared" si="130"/>
        <v/>
      </c>
      <c r="J942"/>
      <c r="U942" s="24" t="str">
        <f t="shared" si="131"/>
        <v/>
      </c>
      <c r="V942" s="24" t="str">
        <f t="shared" si="132"/>
        <v/>
      </c>
    </row>
    <row r="943" spans="1:22" x14ac:dyDescent="0.25">
      <c r="A943" s="1" t="str">
        <f t="shared" si="134"/>
        <v/>
      </c>
      <c r="B943" s="1" t="str">
        <f t="shared" si="126"/>
        <v/>
      </c>
      <c r="C943" s="47"/>
      <c r="D943" s="45"/>
      <c r="E943" s="1" t="str">
        <f t="shared" si="128"/>
        <v/>
      </c>
      <c r="F943" s="1" t="str">
        <f t="shared" si="129"/>
        <v/>
      </c>
      <c r="G943" s="1" t="str">
        <f t="shared" si="127"/>
        <v/>
      </c>
      <c r="H943" s="45" t="str">
        <f t="shared" si="133"/>
        <v/>
      </c>
      <c r="I943" s="1" t="str">
        <f t="shared" si="130"/>
        <v/>
      </c>
      <c r="J943"/>
      <c r="U943" s="24" t="str">
        <f t="shared" si="131"/>
        <v/>
      </c>
      <c r="V943" s="24" t="str">
        <f t="shared" si="132"/>
        <v/>
      </c>
    </row>
    <row r="944" spans="1:22" x14ac:dyDescent="0.25">
      <c r="A944" s="1" t="str">
        <f t="shared" si="134"/>
        <v/>
      </c>
      <c r="B944" s="1" t="str">
        <f t="shared" si="126"/>
        <v/>
      </c>
      <c r="C944" s="47"/>
      <c r="D944" s="45"/>
      <c r="E944" s="1" t="str">
        <f t="shared" si="128"/>
        <v/>
      </c>
      <c r="F944" s="1" t="str">
        <f t="shared" si="129"/>
        <v/>
      </c>
      <c r="G944" s="1" t="str">
        <f t="shared" si="127"/>
        <v/>
      </c>
      <c r="H944" s="45" t="str">
        <f t="shared" si="133"/>
        <v/>
      </c>
      <c r="I944" s="1" t="str">
        <f t="shared" si="130"/>
        <v/>
      </c>
      <c r="J944"/>
      <c r="U944" s="24" t="str">
        <f t="shared" si="131"/>
        <v/>
      </c>
      <c r="V944" s="24" t="str">
        <f t="shared" si="132"/>
        <v/>
      </c>
    </row>
    <row r="945" spans="1:22" x14ac:dyDescent="0.25">
      <c r="A945" s="1" t="str">
        <f t="shared" si="134"/>
        <v/>
      </c>
      <c r="B945" s="1" t="str">
        <f t="shared" si="126"/>
        <v/>
      </c>
      <c r="C945" s="47"/>
      <c r="D945" s="45"/>
      <c r="E945" s="1" t="str">
        <f t="shared" si="128"/>
        <v/>
      </c>
      <c r="F945" s="1" t="str">
        <f t="shared" si="129"/>
        <v/>
      </c>
      <c r="G945" s="1" t="str">
        <f t="shared" si="127"/>
        <v/>
      </c>
      <c r="H945" s="45" t="str">
        <f t="shared" si="133"/>
        <v/>
      </c>
      <c r="I945" s="1" t="str">
        <f t="shared" si="130"/>
        <v/>
      </c>
      <c r="J945"/>
      <c r="U945" s="24" t="str">
        <f t="shared" si="131"/>
        <v/>
      </c>
      <c r="V945" s="24" t="str">
        <f t="shared" si="132"/>
        <v/>
      </c>
    </row>
    <row r="946" spans="1:22" x14ac:dyDescent="0.25">
      <c r="A946" s="1" t="str">
        <f t="shared" si="134"/>
        <v/>
      </c>
      <c r="B946" s="1" t="str">
        <f t="shared" si="126"/>
        <v/>
      </c>
      <c r="C946" s="47"/>
      <c r="D946" s="45"/>
      <c r="E946" s="1" t="str">
        <f t="shared" si="128"/>
        <v/>
      </c>
      <c r="F946" s="1" t="str">
        <f t="shared" si="129"/>
        <v/>
      </c>
      <c r="G946" s="1" t="str">
        <f t="shared" si="127"/>
        <v/>
      </c>
      <c r="H946" s="45" t="str">
        <f t="shared" si="133"/>
        <v/>
      </c>
      <c r="I946" s="1" t="str">
        <f t="shared" si="130"/>
        <v/>
      </c>
      <c r="J946"/>
      <c r="U946" s="24" t="str">
        <f t="shared" si="131"/>
        <v/>
      </c>
      <c r="V946" s="24" t="str">
        <f t="shared" si="132"/>
        <v/>
      </c>
    </row>
    <row r="947" spans="1:22" x14ac:dyDescent="0.25">
      <c r="A947" s="1" t="str">
        <f t="shared" si="134"/>
        <v/>
      </c>
      <c r="B947" s="1" t="str">
        <f t="shared" si="126"/>
        <v/>
      </c>
      <c r="C947" s="47"/>
      <c r="D947" s="45"/>
      <c r="E947" s="1" t="str">
        <f t="shared" si="128"/>
        <v/>
      </c>
      <c r="F947" s="1" t="str">
        <f t="shared" si="129"/>
        <v/>
      </c>
      <c r="G947" s="1" t="str">
        <f t="shared" si="127"/>
        <v/>
      </c>
      <c r="H947" s="45" t="str">
        <f t="shared" si="133"/>
        <v/>
      </c>
      <c r="I947" s="1" t="str">
        <f t="shared" si="130"/>
        <v/>
      </c>
      <c r="J947"/>
      <c r="U947" s="24" t="str">
        <f t="shared" si="131"/>
        <v/>
      </c>
      <c r="V947" s="24" t="str">
        <f t="shared" si="132"/>
        <v/>
      </c>
    </row>
    <row r="948" spans="1:22" x14ac:dyDescent="0.25">
      <c r="A948" s="1" t="str">
        <f t="shared" si="134"/>
        <v/>
      </c>
      <c r="B948" s="1" t="str">
        <f t="shared" ref="B948:B1002" si="135">IF(U948="","",IF(PACKAGETYPE=ISBGA,CONCATENATE(IF(INT((U948-1)/BGACOLUMNS)+1 &gt;20,"A",""),MID(BGALETTERS,INT((U948-1)/BGACOLUMNS)+1,1),MOD(U948-1,BGACOLUMNS)+1),U948))</f>
        <v/>
      </c>
      <c r="C948" s="47"/>
      <c r="D948" s="45"/>
      <c r="E948" s="1" t="str">
        <f t="shared" si="128"/>
        <v/>
      </c>
      <c r="F948" s="1" t="str">
        <f t="shared" si="129"/>
        <v/>
      </c>
      <c r="G948" s="1" t="str">
        <f t="shared" si="127"/>
        <v/>
      </c>
      <c r="H948" s="45" t="str">
        <f t="shared" si="133"/>
        <v/>
      </c>
      <c r="I948" s="1" t="str">
        <f t="shared" si="130"/>
        <v/>
      </c>
      <c r="J948"/>
      <c r="U948" s="24" t="str">
        <f t="shared" si="131"/>
        <v/>
      </c>
      <c r="V948" s="24" t="str">
        <f t="shared" si="132"/>
        <v/>
      </c>
    </row>
    <row r="949" spans="1:22" x14ac:dyDescent="0.25">
      <c r="A949" s="1" t="str">
        <f t="shared" si="134"/>
        <v/>
      </c>
      <c r="B949" s="1" t="str">
        <f t="shared" si="135"/>
        <v/>
      </c>
      <c r="C949" s="47"/>
      <c r="D949" s="45"/>
      <c r="E949" s="1" t="str">
        <f t="shared" si="128"/>
        <v/>
      </c>
      <c r="F949" s="1" t="str">
        <f t="shared" si="129"/>
        <v/>
      </c>
      <c r="G949" s="1" t="str">
        <f t="shared" si="127"/>
        <v/>
      </c>
      <c r="H949" s="45" t="str">
        <f t="shared" si="133"/>
        <v/>
      </c>
      <c r="I949" s="1" t="str">
        <f t="shared" si="130"/>
        <v/>
      </c>
      <c r="J949"/>
      <c r="U949" s="24" t="str">
        <f t="shared" si="131"/>
        <v/>
      </c>
      <c r="V949" s="24" t="str">
        <f t="shared" si="132"/>
        <v/>
      </c>
    </row>
    <row r="950" spans="1:22" x14ac:dyDescent="0.25">
      <c r="A950" s="1" t="str">
        <f t="shared" si="134"/>
        <v/>
      </c>
      <c r="B950" s="1" t="str">
        <f t="shared" si="135"/>
        <v/>
      </c>
      <c r="C950" s="47"/>
      <c r="D950" s="45"/>
      <c r="E950" s="1" t="str">
        <f t="shared" si="128"/>
        <v/>
      </c>
      <c r="F950" s="1" t="str">
        <f t="shared" si="129"/>
        <v/>
      </c>
      <c r="G950" s="1" t="str">
        <f t="shared" si="127"/>
        <v/>
      </c>
      <c r="H950" s="45" t="str">
        <f t="shared" si="133"/>
        <v/>
      </c>
      <c r="I950" s="1" t="str">
        <f t="shared" si="130"/>
        <v/>
      </c>
      <c r="J950"/>
      <c r="U950" s="24" t="str">
        <f t="shared" si="131"/>
        <v/>
      </c>
      <c r="V950" s="24" t="str">
        <f t="shared" si="132"/>
        <v/>
      </c>
    </row>
    <row r="951" spans="1:22" x14ac:dyDescent="0.25">
      <c r="A951" s="1" t="str">
        <f t="shared" si="134"/>
        <v/>
      </c>
      <c r="B951" s="1" t="str">
        <f t="shared" si="135"/>
        <v/>
      </c>
      <c r="C951" s="47"/>
      <c r="D951" s="45"/>
      <c r="E951" s="1" t="str">
        <f t="shared" si="128"/>
        <v/>
      </c>
      <c r="F951" s="1" t="str">
        <f t="shared" si="129"/>
        <v/>
      </c>
      <c r="G951" s="1" t="str">
        <f t="shared" si="127"/>
        <v/>
      </c>
      <c r="H951" s="45" t="str">
        <f t="shared" si="133"/>
        <v/>
      </c>
      <c r="I951" s="1" t="str">
        <f t="shared" si="130"/>
        <v/>
      </c>
      <c r="J951"/>
      <c r="U951" s="24" t="str">
        <f t="shared" si="131"/>
        <v/>
      </c>
      <c r="V951" s="24" t="str">
        <f t="shared" si="132"/>
        <v/>
      </c>
    </row>
    <row r="952" spans="1:22" x14ac:dyDescent="0.25">
      <c r="A952" s="1" t="str">
        <f t="shared" si="134"/>
        <v/>
      </c>
      <c r="B952" s="1" t="str">
        <f t="shared" si="135"/>
        <v/>
      </c>
      <c r="C952" s="47"/>
      <c r="D952" s="45"/>
      <c r="E952" s="1" t="str">
        <f t="shared" si="128"/>
        <v/>
      </c>
      <c r="F952" s="1" t="str">
        <f t="shared" si="129"/>
        <v/>
      </c>
      <c r="G952" s="1" t="str">
        <f t="shared" si="127"/>
        <v/>
      </c>
      <c r="H952" s="45" t="str">
        <f t="shared" si="133"/>
        <v/>
      </c>
      <c r="I952" s="1" t="str">
        <f t="shared" si="130"/>
        <v/>
      </c>
      <c r="J952"/>
      <c r="U952" s="24" t="str">
        <f t="shared" si="131"/>
        <v/>
      </c>
      <c r="V952" s="24" t="str">
        <f t="shared" si="132"/>
        <v/>
      </c>
    </row>
    <row r="953" spans="1:22" x14ac:dyDescent="0.25">
      <c r="A953" s="1" t="str">
        <f t="shared" si="134"/>
        <v/>
      </c>
      <c r="B953" s="1" t="str">
        <f t="shared" si="135"/>
        <v/>
      </c>
      <c r="C953" s="47"/>
      <c r="D953" s="45"/>
      <c r="E953" s="1" t="str">
        <f t="shared" si="128"/>
        <v/>
      </c>
      <c r="F953" s="1" t="str">
        <f t="shared" si="129"/>
        <v/>
      </c>
      <c r="G953" s="1" t="str">
        <f t="shared" si="127"/>
        <v/>
      </c>
      <c r="H953" s="45" t="str">
        <f t="shared" si="133"/>
        <v/>
      </c>
      <c r="I953" s="1" t="str">
        <f t="shared" si="130"/>
        <v/>
      </c>
      <c r="J953"/>
      <c r="U953" s="24" t="str">
        <f t="shared" si="131"/>
        <v/>
      </c>
      <c r="V953" s="24" t="str">
        <f t="shared" si="132"/>
        <v/>
      </c>
    </row>
    <row r="954" spans="1:22" x14ac:dyDescent="0.25">
      <c r="A954" s="1" t="str">
        <f t="shared" si="134"/>
        <v/>
      </c>
      <c r="B954" s="1" t="str">
        <f t="shared" si="135"/>
        <v/>
      </c>
      <c r="C954" s="47"/>
      <c r="D954" s="45"/>
      <c r="E954" s="1" t="str">
        <f t="shared" si="128"/>
        <v/>
      </c>
      <c r="F954" s="1" t="str">
        <f t="shared" si="129"/>
        <v/>
      </c>
      <c r="G954" s="1" t="str">
        <f t="shared" si="127"/>
        <v/>
      </c>
      <c r="H954" s="45" t="str">
        <f t="shared" si="133"/>
        <v/>
      </c>
      <c r="I954" s="1" t="str">
        <f t="shared" si="130"/>
        <v/>
      </c>
      <c r="J954"/>
      <c r="U954" s="24" t="str">
        <f t="shared" si="131"/>
        <v/>
      </c>
      <c r="V954" s="24" t="str">
        <f t="shared" si="132"/>
        <v/>
      </c>
    </row>
    <row r="955" spans="1:22" x14ac:dyDescent="0.25">
      <c r="A955" s="1" t="str">
        <f t="shared" si="134"/>
        <v/>
      </c>
      <c r="B955" s="1" t="str">
        <f t="shared" si="135"/>
        <v/>
      </c>
      <c r="C955" s="47"/>
      <c r="D955" s="45"/>
      <c r="E955" s="1" t="str">
        <f t="shared" si="128"/>
        <v/>
      </c>
      <c r="F955" s="1" t="str">
        <f t="shared" si="129"/>
        <v/>
      </c>
      <c r="G955" s="1" t="str">
        <f t="shared" si="127"/>
        <v/>
      </c>
      <c r="H955" s="45" t="str">
        <f t="shared" si="133"/>
        <v/>
      </c>
      <c r="I955" s="1" t="str">
        <f t="shared" si="130"/>
        <v/>
      </c>
      <c r="J955"/>
      <c r="U955" s="24" t="str">
        <f t="shared" si="131"/>
        <v/>
      </c>
      <c r="V955" s="24" t="str">
        <f t="shared" si="132"/>
        <v/>
      </c>
    </row>
    <row r="956" spans="1:22" x14ac:dyDescent="0.25">
      <c r="A956" s="1" t="str">
        <f t="shared" si="134"/>
        <v/>
      </c>
      <c r="B956" s="1" t="str">
        <f t="shared" si="135"/>
        <v/>
      </c>
      <c r="C956" s="47"/>
      <c r="D956" s="45"/>
      <c r="E956" s="1" t="str">
        <f t="shared" si="128"/>
        <v/>
      </c>
      <c r="F956" s="1" t="str">
        <f t="shared" si="129"/>
        <v/>
      </c>
      <c r="G956" s="1" t="str">
        <f t="shared" si="127"/>
        <v/>
      </c>
      <c r="H956" s="45" t="str">
        <f t="shared" si="133"/>
        <v/>
      </c>
      <c r="I956" s="1" t="str">
        <f t="shared" si="130"/>
        <v/>
      </c>
      <c r="J956"/>
      <c r="U956" s="24" t="str">
        <f t="shared" si="131"/>
        <v/>
      </c>
      <c r="V956" s="24" t="str">
        <f t="shared" si="132"/>
        <v/>
      </c>
    </row>
    <row r="957" spans="1:22" x14ac:dyDescent="0.25">
      <c r="A957" s="1" t="str">
        <f t="shared" si="134"/>
        <v/>
      </c>
      <c r="B957" s="1" t="str">
        <f t="shared" si="135"/>
        <v/>
      </c>
      <c r="C957" s="47"/>
      <c r="D957" s="45"/>
      <c r="E957" s="1" t="str">
        <f t="shared" si="128"/>
        <v/>
      </c>
      <c r="F957" s="1" t="str">
        <f t="shared" si="129"/>
        <v/>
      </c>
      <c r="G957" s="1" t="str">
        <f t="shared" si="127"/>
        <v/>
      </c>
      <c r="H957" s="45" t="str">
        <f t="shared" si="133"/>
        <v/>
      </c>
      <c r="I957" s="1" t="str">
        <f t="shared" si="130"/>
        <v/>
      </c>
      <c r="J957"/>
      <c r="U957" s="24" t="str">
        <f t="shared" si="131"/>
        <v/>
      </c>
      <c r="V957" s="24" t="str">
        <f t="shared" si="132"/>
        <v/>
      </c>
    </row>
    <row r="958" spans="1:22" x14ac:dyDescent="0.25">
      <c r="A958" s="1" t="str">
        <f t="shared" si="134"/>
        <v/>
      </c>
      <c r="B958" s="1" t="str">
        <f t="shared" si="135"/>
        <v/>
      </c>
      <c r="C958" s="47"/>
      <c r="D958" s="45"/>
      <c r="E958" s="1" t="str">
        <f t="shared" si="128"/>
        <v/>
      </c>
      <c r="F958" s="1" t="str">
        <f t="shared" si="129"/>
        <v/>
      </c>
      <c r="G958" s="1" t="str">
        <f t="shared" si="127"/>
        <v/>
      </c>
      <c r="H958" s="45" t="str">
        <f t="shared" si="133"/>
        <v/>
      </c>
      <c r="I958" s="1" t="str">
        <f t="shared" si="130"/>
        <v/>
      </c>
      <c r="J958"/>
      <c r="U958" s="24" t="str">
        <f t="shared" si="131"/>
        <v/>
      </c>
      <c r="V958" s="24" t="str">
        <f t="shared" si="132"/>
        <v/>
      </c>
    </row>
    <row r="959" spans="1:22" x14ac:dyDescent="0.25">
      <c r="A959" s="1" t="str">
        <f t="shared" si="134"/>
        <v/>
      </c>
      <c r="B959" s="1" t="str">
        <f t="shared" si="135"/>
        <v/>
      </c>
      <c r="C959" s="47"/>
      <c r="D959" s="45"/>
      <c r="E959" s="1" t="str">
        <f t="shared" si="128"/>
        <v/>
      </c>
      <c r="F959" s="1" t="str">
        <f t="shared" si="129"/>
        <v/>
      </c>
      <c r="G959" s="1" t="str">
        <f t="shared" si="127"/>
        <v/>
      </c>
      <c r="H959" s="45" t="str">
        <f t="shared" si="133"/>
        <v/>
      </c>
      <c r="I959" s="1" t="str">
        <f t="shared" si="130"/>
        <v/>
      </c>
      <c r="J959"/>
      <c r="U959" s="24" t="str">
        <f t="shared" si="131"/>
        <v/>
      </c>
      <c r="V959" s="24" t="str">
        <f t="shared" si="132"/>
        <v/>
      </c>
    </row>
    <row r="960" spans="1:22" x14ac:dyDescent="0.25">
      <c r="A960" s="1" t="str">
        <f t="shared" si="134"/>
        <v/>
      </c>
      <c r="B960" s="1" t="str">
        <f t="shared" si="135"/>
        <v/>
      </c>
      <c r="C960" s="47"/>
      <c r="D960" s="45"/>
      <c r="E960" s="1" t="str">
        <f t="shared" si="128"/>
        <v/>
      </c>
      <c r="F960" s="1" t="str">
        <f t="shared" si="129"/>
        <v/>
      </c>
      <c r="G960" s="1" t="str">
        <f t="shared" si="127"/>
        <v/>
      </c>
      <c r="H960" s="45" t="str">
        <f t="shared" si="133"/>
        <v/>
      </c>
      <c r="I960" s="1" t="str">
        <f t="shared" si="130"/>
        <v/>
      </c>
      <c r="J960"/>
      <c r="U960" s="24" t="str">
        <f t="shared" si="131"/>
        <v/>
      </c>
      <c r="V960" s="24" t="str">
        <f t="shared" si="132"/>
        <v/>
      </c>
    </row>
    <row r="961" spans="1:22" x14ac:dyDescent="0.25">
      <c r="A961" s="1" t="str">
        <f t="shared" si="134"/>
        <v/>
      </c>
      <c r="B961" s="1" t="str">
        <f t="shared" si="135"/>
        <v/>
      </c>
      <c r="C961" s="47"/>
      <c r="D961" s="45"/>
      <c r="E961" s="1" t="str">
        <f t="shared" si="128"/>
        <v/>
      </c>
      <c r="F961" s="1" t="str">
        <f t="shared" si="129"/>
        <v/>
      </c>
      <c r="G961" s="1" t="str">
        <f t="shared" si="127"/>
        <v/>
      </c>
      <c r="H961" s="45" t="str">
        <f t="shared" si="133"/>
        <v/>
      </c>
      <c r="I961" s="1" t="str">
        <f t="shared" si="130"/>
        <v/>
      </c>
      <c r="J961"/>
      <c r="U961" s="24" t="str">
        <f t="shared" si="131"/>
        <v/>
      </c>
      <c r="V961" s="24" t="str">
        <f t="shared" si="132"/>
        <v/>
      </c>
    </row>
    <row r="962" spans="1:22" x14ac:dyDescent="0.25">
      <c r="A962" s="1" t="str">
        <f t="shared" si="134"/>
        <v/>
      </c>
      <c r="B962" s="1" t="str">
        <f t="shared" si="135"/>
        <v/>
      </c>
      <c r="C962" s="47"/>
      <c r="D962" s="45"/>
      <c r="E962" s="1" t="str">
        <f t="shared" si="128"/>
        <v/>
      </c>
      <c r="F962" s="1" t="str">
        <f t="shared" si="129"/>
        <v/>
      </c>
      <c r="G962" s="1" t="str">
        <f t="shared" ref="G962:G1002" si="136">IF(V962="","",IF(V962="LEFTSIDE",PINLEFT,IF(V962="BOTTOMSIDE",PINDOWN,IF(V962="RIGHTSIDE",PINRIGHT,PINUP))))</f>
        <v/>
      </c>
      <c r="H962" s="45" t="str">
        <f t="shared" si="133"/>
        <v/>
      </c>
      <c r="I962" s="1" t="str">
        <f t="shared" si="130"/>
        <v/>
      </c>
      <c r="J962"/>
      <c r="U962" s="24" t="str">
        <f t="shared" si="131"/>
        <v/>
      </c>
      <c r="V962" s="24" t="str">
        <f t="shared" si="132"/>
        <v/>
      </c>
    </row>
    <row r="963" spans="1:22" x14ac:dyDescent="0.25">
      <c r="A963" s="1" t="str">
        <f t="shared" si="134"/>
        <v/>
      </c>
      <c r="B963" s="1" t="str">
        <f t="shared" si="135"/>
        <v/>
      </c>
      <c r="C963" s="47"/>
      <c r="D963" s="45"/>
      <c r="E963" s="1" t="str">
        <f t="shared" ref="E963:E1002" si="137">IF($U963="","",IF(PINORIENTATIONS=ONESIDED,PINLENGTH,IF($G963=PINLEFT,-BOXWIDTH/2,IF($G963=PINRIGHT,BOXWIDTH/2,IF($G963=PINDOWN,IF($G962=PINDOWN,MID($E962,1,LEN($E962)-3)+VERTSPACING,(INT(PINSPERSIDE/2)*-VERTSPACING)),IF($G962=PINUP,MID($E962,1,LEN($E962)-3)-VERTSPACING,(INT(PINSPERSIDE/2)*VERTSPACING)-IF(MOD(PINSPERSIDE,2),0,VERTSPACING))))))&amp;IF(UNITS=IMPERIALUNITS,"mil",IF(UNITS=METRICUNITS,"mm","")))</f>
        <v/>
      </c>
      <c r="F963" s="1" t="str">
        <f t="shared" ref="F963:F1002" si="138">IF($U963="","",IF(PINORIENTATIONS=ONESIDED,(INT(PINSPERSIDE/2)*VERTSPACING)-MOD($U963-1,PINSPERSIDE)*VERTSPACING,IF($G963=PINLEFT,IF($G962=PINLEFT,MID($F962,1,LEN($F962)-3)-VERTSPACING,(INT(PINSPERSIDE/2)*VERTSPACING)),IF($G963=PINRIGHT,IF($G962=PINRIGHT,MID($F962,1,LEN($F962)-3)+VERTSPACING,(INT(PINSPERSIDE/2)*-VERTSPACING)+IF(MOD(PINSPERSIDE,2),0,VERTSPACING)),IF($G963=PINDOWN,IF(MOD(PINSPERSIDE,2),-BOXWIDTH/2,-BOXWIDTH/2+VERTSPACING),BOXWIDTH/2))))&amp;IF(UNITS=IMPERIALUNITS,"mil",IF(UNITS=METRICUNITS,"mm","")))</f>
        <v/>
      </c>
      <c r="G963" s="1" t="str">
        <f t="shared" si="136"/>
        <v/>
      </c>
      <c r="H963" s="45" t="str">
        <f t="shared" si="133"/>
        <v/>
      </c>
      <c r="I963" s="1" t="str">
        <f t="shared" ref="I963:I1002" si="139">IF($U963&lt;&gt;"",PINLENGTH&amp;IF(UNITS=IMPERIALUNITS,"mil",IF(UNITS=METRICUNITS,"mm","")),"")</f>
        <v/>
      </c>
      <c r="J963"/>
      <c r="U963" s="24" t="str">
        <f t="shared" ref="U963:U1001" si="140">IF(U962&lt;$L$6,U962+1,"")</f>
        <v/>
      </c>
      <c r="V963" s="24" t="str">
        <f t="shared" ref="V963:V1003" si="141">IF($U963="","",IF(PINORIENTATIONS=ONESIDED,"LEFTSIDE",IF(PINORIENTATIONS=TWOSIDED,IF($U963&lt;=PINSPERSIDE,"LEFTSIDE","RIGHTSIDE"),IF($U963&lt;=PINSPERSIDE,"LEFTSIDE",IF($U963&lt;=PINSPERSIDE*2,"BOTTOMSIDE",IF($U963&lt;=PINSPERSIDE*3,"RIGHTSIDE","TOPSIDE"))))))</f>
        <v/>
      </c>
    </row>
    <row r="964" spans="1:22" x14ac:dyDescent="0.25">
      <c r="A964" s="1" t="str">
        <f t="shared" si="134"/>
        <v/>
      </c>
      <c r="B964" s="1" t="str">
        <f t="shared" si="135"/>
        <v/>
      </c>
      <c r="C964" s="47"/>
      <c r="D964" s="45"/>
      <c r="E964" s="1" t="str">
        <f t="shared" si="137"/>
        <v/>
      </c>
      <c r="F964" s="1" t="str">
        <f t="shared" si="138"/>
        <v/>
      </c>
      <c r="G964" s="1" t="str">
        <f t="shared" si="136"/>
        <v/>
      </c>
      <c r="H964" s="45" t="str">
        <f t="shared" si="133"/>
        <v/>
      </c>
      <c r="I964" s="1" t="str">
        <f t="shared" si="139"/>
        <v/>
      </c>
      <c r="J964"/>
      <c r="U964" s="24" t="str">
        <f t="shared" si="140"/>
        <v/>
      </c>
      <c r="V964" s="24" t="str">
        <f t="shared" si="141"/>
        <v/>
      </c>
    </row>
    <row r="965" spans="1:22" x14ac:dyDescent="0.25">
      <c r="A965" s="1" t="str">
        <f t="shared" si="134"/>
        <v/>
      </c>
      <c r="B965" s="1" t="str">
        <f t="shared" si="135"/>
        <v/>
      </c>
      <c r="C965" s="47"/>
      <c r="D965" s="45"/>
      <c r="E965" s="1" t="str">
        <f t="shared" si="137"/>
        <v/>
      </c>
      <c r="F965" s="1" t="str">
        <f t="shared" si="138"/>
        <v/>
      </c>
      <c r="G965" s="1" t="str">
        <f t="shared" si="136"/>
        <v/>
      </c>
      <c r="H965" s="45" t="str">
        <f t="shared" si="133"/>
        <v/>
      </c>
      <c r="I965" s="1" t="str">
        <f t="shared" si="139"/>
        <v/>
      </c>
      <c r="J965"/>
      <c r="U965" s="24" t="str">
        <f t="shared" si="140"/>
        <v/>
      </c>
      <c r="V965" s="24" t="str">
        <f t="shared" si="141"/>
        <v/>
      </c>
    </row>
    <row r="966" spans="1:22" x14ac:dyDescent="0.25">
      <c r="A966" s="1" t="str">
        <f t="shared" si="134"/>
        <v/>
      </c>
      <c r="B966" s="1" t="str">
        <f t="shared" si="135"/>
        <v/>
      </c>
      <c r="C966" s="47"/>
      <c r="D966" s="45"/>
      <c r="E966" s="1" t="str">
        <f t="shared" si="137"/>
        <v/>
      </c>
      <c r="F966" s="1" t="str">
        <f t="shared" si="138"/>
        <v/>
      </c>
      <c r="G966" s="1" t="str">
        <f t="shared" si="136"/>
        <v/>
      </c>
      <c r="H966" s="45" t="str">
        <f t="shared" si="133"/>
        <v/>
      </c>
      <c r="I966" s="1" t="str">
        <f t="shared" si="139"/>
        <v/>
      </c>
      <c r="J966"/>
      <c r="U966" s="24" t="str">
        <f t="shared" si="140"/>
        <v/>
      </c>
      <c r="V966" s="24" t="str">
        <f t="shared" si="141"/>
        <v/>
      </c>
    </row>
    <row r="967" spans="1:22" x14ac:dyDescent="0.25">
      <c r="A967" s="1" t="str">
        <f t="shared" si="134"/>
        <v/>
      </c>
      <c r="B967" s="1" t="str">
        <f t="shared" si="135"/>
        <v/>
      </c>
      <c r="C967" s="47"/>
      <c r="D967" s="45"/>
      <c r="E967" s="1" t="str">
        <f t="shared" si="137"/>
        <v/>
      </c>
      <c r="F967" s="1" t="str">
        <f t="shared" si="138"/>
        <v/>
      </c>
      <c r="G967" s="1" t="str">
        <f t="shared" si="136"/>
        <v/>
      </c>
      <c r="H967" s="45" t="str">
        <f t="shared" si="133"/>
        <v/>
      </c>
      <c r="I967" s="1" t="str">
        <f t="shared" si="139"/>
        <v/>
      </c>
      <c r="J967"/>
      <c r="U967" s="24" t="str">
        <f t="shared" si="140"/>
        <v/>
      </c>
      <c r="V967" s="24" t="str">
        <f t="shared" si="141"/>
        <v/>
      </c>
    </row>
    <row r="968" spans="1:22" x14ac:dyDescent="0.25">
      <c r="A968" s="1" t="str">
        <f t="shared" si="134"/>
        <v/>
      </c>
      <c r="B968" s="1" t="str">
        <f t="shared" si="135"/>
        <v/>
      </c>
      <c r="C968" s="47"/>
      <c r="D968" s="45"/>
      <c r="E968" s="1" t="str">
        <f t="shared" si="137"/>
        <v/>
      </c>
      <c r="F968" s="1" t="str">
        <f t="shared" si="138"/>
        <v/>
      </c>
      <c r="G968" s="1" t="str">
        <f t="shared" si="136"/>
        <v/>
      </c>
      <c r="H968" s="45" t="str">
        <f t="shared" si="133"/>
        <v/>
      </c>
      <c r="I968" s="1" t="str">
        <f t="shared" si="139"/>
        <v/>
      </c>
      <c r="J968"/>
      <c r="U968" s="24" t="str">
        <f t="shared" si="140"/>
        <v/>
      </c>
      <c r="V968" s="24" t="str">
        <f t="shared" si="141"/>
        <v/>
      </c>
    </row>
    <row r="969" spans="1:22" x14ac:dyDescent="0.25">
      <c r="A969" s="1" t="str">
        <f t="shared" si="134"/>
        <v/>
      </c>
      <c r="B969" s="1" t="str">
        <f t="shared" si="135"/>
        <v/>
      </c>
      <c r="C969" s="47"/>
      <c r="D969" s="45"/>
      <c r="E969" s="1" t="str">
        <f t="shared" si="137"/>
        <v/>
      </c>
      <c r="F969" s="1" t="str">
        <f t="shared" si="138"/>
        <v/>
      </c>
      <c r="G969" s="1" t="str">
        <f t="shared" si="136"/>
        <v/>
      </c>
      <c r="H969" s="45" t="str">
        <f t="shared" si="133"/>
        <v/>
      </c>
      <c r="I969" s="1" t="str">
        <f t="shared" si="139"/>
        <v/>
      </c>
      <c r="J969"/>
      <c r="U969" s="24" t="str">
        <f t="shared" si="140"/>
        <v/>
      </c>
      <c r="V969" s="24" t="str">
        <f t="shared" si="141"/>
        <v/>
      </c>
    </row>
    <row r="970" spans="1:22" x14ac:dyDescent="0.25">
      <c r="A970" s="1" t="str">
        <f t="shared" si="134"/>
        <v/>
      </c>
      <c r="B970" s="1" t="str">
        <f t="shared" si="135"/>
        <v/>
      </c>
      <c r="C970" s="47"/>
      <c r="D970" s="45"/>
      <c r="E970" s="1" t="str">
        <f t="shared" si="137"/>
        <v/>
      </c>
      <c r="F970" s="1" t="str">
        <f t="shared" si="138"/>
        <v/>
      </c>
      <c r="G970" s="1" t="str">
        <f t="shared" si="136"/>
        <v/>
      </c>
      <c r="H970" s="45" t="str">
        <f t="shared" si="133"/>
        <v/>
      </c>
      <c r="I970" s="1" t="str">
        <f t="shared" si="139"/>
        <v/>
      </c>
      <c r="J970"/>
      <c r="U970" s="24" t="str">
        <f t="shared" si="140"/>
        <v/>
      </c>
      <c r="V970" s="24" t="str">
        <f t="shared" si="141"/>
        <v/>
      </c>
    </row>
    <row r="971" spans="1:22" x14ac:dyDescent="0.25">
      <c r="A971" s="1" t="str">
        <f t="shared" si="134"/>
        <v/>
      </c>
      <c r="B971" s="1" t="str">
        <f t="shared" si="135"/>
        <v/>
      </c>
      <c r="C971" s="47"/>
      <c r="D971" s="45"/>
      <c r="E971" s="1" t="str">
        <f t="shared" si="137"/>
        <v/>
      </c>
      <c r="F971" s="1" t="str">
        <f t="shared" si="138"/>
        <v/>
      </c>
      <c r="G971" s="1" t="str">
        <f t="shared" si="136"/>
        <v/>
      </c>
      <c r="H971" s="45" t="str">
        <f t="shared" si="133"/>
        <v/>
      </c>
      <c r="I971" s="1" t="str">
        <f t="shared" si="139"/>
        <v/>
      </c>
      <c r="J971"/>
      <c r="U971" s="24" t="str">
        <f t="shared" si="140"/>
        <v/>
      </c>
      <c r="V971" s="24" t="str">
        <f t="shared" si="141"/>
        <v/>
      </c>
    </row>
    <row r="972" spans="1:22" x14ac:dyDescent="0.25">
      <c r="A972" s="1" t="str">
        <f t="shared" si="134"/>
        <v/>
      </c>
      <c r="B972" s="1" t="str">
        <f t="shared" si="135"/>
        <v/>
      </c>
      <c r="C972" s="47"/>
      <c r="D972" s="45"/>
      <c r="E972" s="1" t="str">
        <f t="shared" si="137"/>
        <v/>
      </c>
      <c r="F972" s="1" t="str">
        <f t="shared" si="138"/>
        <v/>
      </c>
      <c r="G972" s="1" t="str">
        <f t="shared" si="136"/>
        <v/>
      </c>
      <c r="H972" s="45" t="str">
        <f t="shared" si="133"/>
        <v/>
      </c>
      <c r="I972" s="1" t="str">
        <f t="shared" si="139"/>
        <v/>
      </c>
      <c r="J972"/>
      <c r="U972" s="24" t="str">
        <f t="shared" si="140"/>
        <v/>
      </c>
      <c r="V972" s="24" t="str">
        <f t="shared" si="141"/>
        <v/>
      </c>
    </row>
    <row r="973" spans="1:22" x14ac:dyDescent="0.25">
      <c r="A973" s="1" t="str">
        <f t="shared" si="134"/>
        <v/>
      </c>
      <c r="B973" s="1" t="str">
        <f t="shared" si="135"/>
        <v/>
      </c>
      <c r="C973" s="47"/>
      <c r="D973" s="45"/>
      <c r="E973" s="1" t="str">
        <f t="shared" si="137"/>
        <v/>
      </c>
      <c r="F973" s="1" t="str">
        <f t="shared" si="138"/>
        <v/>
      </c>
      <c r="G973" s="1" t="str">
        <f t="shared" si="136"/>
        <v/>
      </c>
      <c r="H973" s="45" t="str">
        <f t="shared" si="133"/>
        <v/>
      </c>
      <c r="I973" s="1" t="str">
        <f t="shared" si="139"/>
        <v/>
      </c>
      <c r="J973"/>
      <c r="U973" s="24" t="str">
        <f t="shared" si="140"/>
        <v/>
      </c>
      <c r="V973" s="24" t="str">
        <f t="shared" si="141"/>
        <v/>
      </c>
    </row>
    <row r="974" spans="1:22" x14ac:dyDescent="0.25">
      <c r="A974" s="1" t="str">
        <f t="shared" si="134"/>
        <v/>
      </c>
      <c r="B974" s="1" t="str">
        <f t="shared" si="135"/>
        <v/>
      </c>
      <c r="C974" s="47"/>
      <c r="D974" s="45"/>
      <c r="E974" s="1" t="str">
        <f t="shared" si="137"/>
        <v/>
      </c>
      <c r="F974" s="1" t="str">
        <f t="shared" si="138"/>
        <v/>
      </c>
      <c r="G974" s="1" t="str">
        <f t="shared" si="136"/>
        <v/>
      </c>
      <c r="H974" s="45" t="str">
        <f t="shared" si="133"/>
        <v/>
      </c>
      <c r="I974" s="1" t="str">
        <f t="shared" si="139"/>
        <v/>
      </c>
      <c r="J974"/>
      <c r="U974" s="24" t="str">
        <f t="shared" si="140"/>
        <v/>
      </c>
      <c r="V974" s="24" t="str">
        <f t="shared" si="141"/>
        <v/>
      </c>
    </row>
    <row r="975" spans="1:22" x14ac:dyDescent="0.25">
      <c r="A975" s="1" t="str">
        <f t="shared" si="134"/>
        <v/>
      </c>
      <c r="B975" s="1" t="str">
        <f t="shared" si="135"/>
        <v/>
      </c>
      <c r="C975" s="47"/>
      <c r="D975" s="45"/>
      <c r="E975" s="1" t="str">
        <f t="shared" si="137"/>
        <v/>
      </c>
      <c r="F975" s="1" t="str">
        <f t="shared" si="138"/>
        <v/>
      </c>
      <c r="G975" s="1" t="str">
        <f t="shared" si="136"/>
        <v/>
      </c>
      <c r="H975" s="45" t="str">
        <f t="shared" si="133"/>
        <v/>
      </c>
      <c r="I975" s="1" t="str">
        <f t="shared" si="139"/>
        <v/>
      </c>
      <c r="J975"/>
      <c r="U975" s="24" t="str">
        <f t="shared" si="140"/>
        <v/>
      </c>
      <c r="V975" s="24" t="str">
        <f t="shared" si="141"/>
        <v/>
      </c>
    </row>
    <row r="976" spans="1:22" x14ac:dyDescent="0.25">
      <c r="A976" s="1" t="str">
        <f t="shared" si="134"/>
        <v/>
      </c>
      <c r="B976" s="1" t="str">
        <f t="shared" si="135"/>
        <v/>
      </c>
      <c r="C976" s="47"/>
      <c r="D976" s="45"/>
      <c r="E976" s="1" t="str">
        <f t="shared" si="137"/>
        <v/>
      </c>
      <c r="F976" s="1" t="str">
        <f t="shared" si="138"/>
        <v/>
      </c>
      <c r="G976" s="1" t="str">
        <f t="shared" si="136"/>
        <v/>
      </c>
      <c r="H976" s="45" t="str">
        <f t="shared" si="133"/>
        <v/>
      </c>
      <c r="I976" s="1" t="str">
        <f t="shared" si="139"/>
        <v/>
      </c>
      <c r="J976"/>
      <c r="U976" s="24" t="str">
        <f t="shared" si="140"/>
        <v/>
      </c>
      <c r="V976" s="24" t="str">
        <f t="shared" si="141"/>
        <v/>
      </c>
    </row>
    <row r="977" spans="1:22" x14ac:dyDescent="0.25">
      <c r="A977" s="1" t="str">
        <f t="shared" si="134"/>
        <v/>
      </c>
      <c r="B977" s="1" t="str">
        <f t="shared" si="135"/>
        <v/>
      </c>
      <c r="C977" s="47"/>
      <c r="D977" s="45"/>
      <c r="E977" s="1" t="str">
        <f t="shared" si="137"/>
        <v/>
      </c>
      <c r="F977" s="1" t="str">
        <f t="shared" si="138"/>
        <v/>
      </c>
      <c r="G977" s="1" t="str">
        <f t="shared" si="136"/>
        <v/>
      </c>
      <c r="H977" s="45" t="str">
        <f t="shared" si="133"/>
        <v/>
      </c>
      <c r="I977" s="1" t="str">
        <f t="shared" si="139"/>
        <v/>
      </c>
      <c r="J977"/>
      <c r="U977" s="24" t="str">
        <f t="shared" si="140"/>
        <v/>
      </c>
      <c r="V977" s="24" t="str">
        <f t="shared" si="141"/>
        <v/>
      </c>
    </row>
    <row r="978" spans="1:22" x14ac:dyDescent="0.25">
      <c r="A978" s="1" t="str">
        <f t="shared" si="134"/>
        <v/>
      </c>
      <c r="B978" s="1" t="str">
        <f t="shared" si="135"/>
        <v/>
      </c>
      <c r="C978" s="47"/>
      <c r="D978" s="45"/>
      <c r="E978" s="1" t="str">
        <f t="shared" si="137"/>
        <v/>
      </c>
      <c r="F978" s="1" t="str">
        <f t="shared" si="138"/>
        <v/>
      </c>
      <c r="G978" s="1" t="str">
        <f t="shared" si="136"/>
        <v/>
      </c>
      <c r="H978" s="45" t="str">
        <f t="shared" si="133"/>
        <v/>
      </c>
      <c r="I978" s="1" t="str">
        <f t="shared" si="139"/>
        <v/>
      </c>
      <c r="J978"/>
      <c r="U978" s="24" t="str">
        <f t="shared" si="140"/>
        <v/>
      </c>
      <c r="V978" s="24" t="str">
        <f t="shared" si="141"/>
        <v/>
      </c>
    </row>
    <row r="979" spans="1:22" x14ac:dyDescent="0.25">
      <c r="A979" s="1" t="str">
        <f t="shared" si="134"/>
        <v/>
      </c>
      <c r="B979" s="1" t="str">
        <f t="shared" si="135"/>
        <v/>
      </c>
      <c r="C979" s="47"/>
      <c r="D979" s="45"/>
      <c r="E979" s="1" t="str">
        <f t="shared" si="137"/>
        <v/>
      </c>
      <c r="F979" s="1" t="str">
        <f t="shared" si="138"/>
        <v/>
      </c>
      <c r="G979" s="1" t="str">
        <f t="shared" si="136"/>
        <v/>
      </c>
      <c r="H979" s="45" t="str">
        <f t="shared" si="133"/>
        <v/>
      </c>
      <c r="I979" s="1" t="str">
        <f t="shared" si="139"/>
        <v/>
      </c>
      <c r="J979"/>
      <c r="U979" s="24" t="str">
        <f t="shared" si="140"/>
        <v/>
      </c>
      <c r="V979" s="24" t="str">
        <f t="shared" si="141"/>
        <v/>
      </c>
    </row>
    <row r="980" spans="1:22" x14ac:dyDescent="0.25">
      <c r="A980" s="1" t="str">
        <f t="shared" si="134"/>
        <v/>
      </c>
      <c r="B980" s="1" t="str">
        <f t="shared" si="135"/>
        <v/>
      </c>
      <c r="C980" s="47"/>
      <c r="D980" s="45"/>
      <c r="E980" s="1" t="str">
        <f t="shared" si="137"/>
        <v/>
      </c>
      <c r="F980" s="1" t="str">
        <f t="shared" si="138"/>
        <v/>
      </c>
      <c r="G980" s="1" t="str">
        <f t="shared" si="136"/>
        <v/>
      </c>
      <c r="H980" s="45" t="str">
        <f t="shared" si="133"/>
        <v/>
      </c>
      <c r="I980" s="1" t="str">
        <f t="shared" si="139"/>
        <v/>
      </c>
      <c r="J980"/>
      <c r="U980" s="24" t="str">
        <f t="shared" si="140"/>
        <v/>
      </c>
      <c r="V980" s="24" t="str">
        <f t="shared" si="141"/>
        <v/>
      </c>
    </row>
    <row r="981" spans="1:22" x14ac:dyDescent="0.25">
      <c r="A981" s="1" t="str">
        <f t="shared" si="134"/>
        <v/>
      </c>
      <c r="B981" s="1" t="str">
        <f t="shared" si="135"/>
        <v/>
      </c>
      <c r="C981" s="47"/>
      <c r="D981" s="45"/>
      <c r="E981" s="1" t="str">
        <f t="shared" si="137"/>
        <v/>
      </c>
      <c r="F981" s="1" t="str">
        <f t="shared" si="138"/>
        <v/>
      </c>
      <c r="G981" s="1" t="str">
        <f t="shared" si="136"/>
        <v/>
      </c>
      <c r="H981" s="45" t="str">
        <f t="shared" si="133"/>
        <v/>
      </c>
      <c r="I981" s="1" t="str">
        <f t="shared" si="139"/>
        <v/>
      </c>
      <c r="J981"/>
      <c r="U981" s="24" t="str">
        <f t="shared" si="140"/>
        <v/>
      </c>
      <c r="V981" s="24" t="str">
        <f t="shared" si="141"/>
        <v/>
      </c>
    </row>
    <row r="982" spans="1:22" x14ac:dyDescent="0.25">
      <c r="A982" s="1" t="str">
        <f t="shared" si="134"/>
        <v/>
      </c>
      <c r="B982" s="1" t="str">
        <f t="shared" si="135"/>
        <v/>
      </c>
      <c r="C982" s="47"/>
      <c r="D982" s="45"/>
      <c r="E982" s="1" t="str">
        <f t="shared" si="137"/>
        <v/>
      </c>
      <c r="F982" s="1" t="str">
        <f t="shared" si="138"/>
        <v/>
      </c>
      <c r="G982" s="1" t="str">
        <f t="shared" si="136"/>
        <v/>
      </c>
      <c r="H982" s="45" t="str">
        <f t="shared" si="133"/>
        <v/>
      </c>
      <c r="I982" s="1" t="str">
        <f t="shared" si="139"/>
        <v/>
      </c>
      <c r="J982"/>
      <c r="U982" s="24" t="str">
        <f t="shared" si="140"/>
        <v/>
      </c>
      <c r="V982" s="24" t="str">
        <f t="shared" si="141"/>
        <v/>
      </c>
    </row>
    <row r="983" spans="1:22" x14ac:dyDescent="0.25">
      <c r="A983" s="1" t="str">
        <f t="shared" si="134"/>
        <v/>
      </c>
      <c r="B983" s="1" t="str">
        <f t="shared" si="135"/>
        <v/>
      </c>
      <c r="C983" s="47"/>
      <c r="D983" s="45"/>
      <c r="E983" s="1" t="str">
        <f t="shared" si="137"/>
        <v/>
      </c>
      <c r="F983" s="1" t="str">
        <f t="shared" si="138"/>
        <v/>
      </c>
      <c r="G983" s="1" t="str">
        <f t="shared" si="136"/>
        <v/>
      </c>
      <c r="H983" s="45" t="str">
        <f t="shared" si="133"/>
        <v/>
      </c>
      <c r="I983" s="1" t="str">
        <f t="shared" si="139"/>
        <v/>
      </c>
      <c r="J983"/>
      <c r="U983" s="24" t="str">
        <f t="shared" si="140"/>
        <v/>
      </c>
      <c r="V983" s="24" t="str">
        <f t="shared" si="141"/>
        <v/>
      </c>
    </row>
    <row r="984" spans="1:22" x14ac:dyDescent="0.25">
      <c r="A984" s="1" t="str">
        <f t="shared" si="134"/>
        <v/>
      </c>
      <c r="B984" s="1" t="str">
        <f t="shared" si="135"/>
        <v/>
      </c>
      <c r="C984" s="47"/>
      <c r="D984" s="45"/>
      <c r="E984" s="1" t="str">
        <f t="shared" si="137"/>
        <v/>
      </c>
      <c r="F984" s="1" t="str">
        <f t="shared" si="138"/>
        <v/>
      </c>
      <c r="G984" s="1" t="str">
        <f t="shared" si="136"/>
        <v/>
      </c>
      <c r="H984" s="45" t="str">
        <f t="shared" si="133"/>
        <v/>
      </c>
      <c r="I984" s="1" t="str">
        <f t="shared" si="139"/>
        <v/>
      </c>
      <c r="J984"/>
      <c r="U984" s="24" t="str">
        <f t="shared" si="140"/>
        <v/>
      </c>
      <c r="V984" s="24" t="str">
        <f t="shared" si="141"/>
        <v/>
      </c>
    </row>
    <row r="985" spans="1:22" x14ac:dyDescent="0.25">
      <c r="A985" s="1" t="str">
        <f t="shared" si="134"/>
        <v/>
      </c>
      <c r="B985" s="1" t="str">
        <f t="shared" si="135"/>
        <v/>
      </c>
      <c r="C985" s="47"/>
      <c r="D985" s="45"/>
      <c r="E985" s="1" t="str">
        <f t="shared" si="137"/>
        <v/>
      </c>
      <c r="F985" s="1" t="str">
        <f t="shared" si="138"/>
        <v/>
      </c>
      <c r="G985" s="1" t="str">
        <f t="shared" si="136"/>
        <v/>
      </c>
      <c r="H985" s="45" t="str">
        <f t="shared" si="133"/>
        <v/>
      </c>
      <c r="I985" s="1" t="str">
        <f t="shared" si="139"/>
        <v/>
      </c>
      <c r="J985"/>
      <c r="U985" s="24" t="str">
        <f t="shared" si="140"/>
        <v/>
      </c>
      <c r="V985" s="24" t="str">
        <f t="shared" si="141"/>
        <v/>
      </c>
    </row>
    <row r="986" spans="1:22" x14ac:dyDescent="0.25">
      <c r="A986" s="1" t="str">
        <f t="shared" si="134"/>
        <v/>
      </c>
      <c r="B986" s="1" t="str">
        <f t="shared" si="135"/>
        <v/>
      </c>
      <c r="C986" s="47"/>
      <c r="D986" s="45"/>
      <c r="E986" s="1" t="str">
        <f t="shared" si="137"/>
        <v/>
      </c>
      <c r="F986" s="1" t="str">
        <f t="shared" si="138"/>
        <v/>
      </c>
      <c r="G986" s="1" t="str">
        <f t="shared" si="136"/>
        <v/>
      </c>
      <c r="H986" s="45" t="str">
        <f t="shared" si="133"/>
        <v/>
      </c>
      <c r="I986" s="1" t="str">
        <f t="shared" si="139"/>
        <v/>
      </c>
      <c r="J986"/>
      <c r="U986" s="24" t="str">
        <f t="shared" si="140"/>
        <v/>
      </c>
      <c r="V986" s="24" t="str">
        <f t="shared" si="141"/>
        <v/>
      </c>
    </row>
    <row r="987" spans="1:22" x14ac:dyDescent="0.25">
      <c r="A987" s="1" t="str">
        <f t="shared" si="134"/>
        <v/>
      </c>
      <c r="B987" s="1" t="str">
        <f t="shared" si="135"/>
        <v/>
      </c>
      <c r="C987" s="47"/>
      <c r="D987" s="45"/>
      <c r="E987" s="1" t="str">
        <f t="shared" si="137"/>
        <v/>
      </c>
      <c r="F987" s="1" t="str">
        <f t="shared" si="138"/>
        <v/>
      </c>
      <c r="G987" s="1" t="str">
        <f t="shared" si="136"/>
        <v/>
      </c>
      <c r="H987" s="45" t="str">
        <f t="shared" si="133"/>
        <v/>
      </c>
      <c r="I987" s="1" t="str">
        <f t="shared" si="139"/>
        <v/>
      </c>
      <c r="J987"/>
      <c r="U987" s="24" t="str">
        <f t="shared" si="140"/>
        <v/>
      </c>
      <c r="V987" s="24" t="str">
        <f t="shared" si="141"/>
        <v/>
      </c>
    </row>
    <row r="988" spans="1:22" x14ac:dyDescent="0.25">
      <c r="A988" s="1" t="str">
        <f t="shared" si="134"/>
        <v/>
      </c>
      <c r="B988" s="1" t="str">
        <f t="shared" si="135"/>
        <v/>
      </c>
      <c r="C988" s="47"/>
      <c r="D988" s="45"/>
      <c r="E988" s="1" t="str">
        <f t="shared" si="137"/>
        <v/>
      </c>
      <c r="F988" s="1" t="str">
        <f t="shared" si="138"/>
        <v/>
      </c>
      <c r="G988" s="1" t="str">
        <f t="shared" si="136"/>
        <v/>
      </c>
      <c r="H988" s="45" t="str">
        <f t="shared" si="133"/>
        <v/>
      </c>
      <c r="I988" s="1" t="str">
        <f t="shared" si="139"/>
        <v/>
      </c>
      <c r="J988"/>
      <c r="U988" s="24" t="str">
        <f t="shared" si="140"/>
        <v/>
      </c>
      <c r="V988" s="24" t="str">
        <f t="shared" si="141"/>
        <v/>
      </c>
    </row>
    <row r="989" spans="1:22" x14ac:dyDescent="0.25">
      <c r="A989" s="1" t="str">
        <f t="shared" si="134"/>
        <v/>
      </c>
      <c r="B989" s="1" t="str">
        <f t="shared" si="135"/>
        <v/>
      </c>
      <c r="C989" s="47"/>
      <c r="D989" s="45"/>
      <c r="E989" s="1" t="str">
        <f t="shared" si="137"/>
        <v/>
      </c>
      <c r="F989" s="1" t="str">
        <f t="shared" si="138"/>
        <v/>
      </c>
      <c r="G989" s="1" t="str">
        <f t="shared" si="136"/>
        <v/>
      </c>
      <c r="H989" s="45" t="str">
        <f t="shared" ref="H989:H1002" si="142">IF(U989&lt;&gt;"","PASSIVE","")</f>
        <v/>
      </c>
      <c r="I989" s="1" t="str">
        <f t="shared" si="139"/>
        <v/>
      </c>
      <c r="J989"/>
      <c r="U989" s="24" t="str">
        <f t="shared" si="140"/>
        <v/>
      </c>
      <c r="V989" s="24" t="str">
        <f t="shared" si="141"/>
        <v/>
      </c>
    </row>
    <row r="990" spans="1:22" x14ac:dyDescent="0.25">
      <c r="A990" s="1" t="str">
        <f t="shared" si="134"/>
        <v/>
      </c>
      <c r="B990" s="1" t="str">
        <f t="shared" si="135"/>
        <v/>
      </c>
      <c r="C990" s="47"/>
      <c r="D990" s="45"/>
      <c r="E990" s="1" t="str">
        <f t="shared" si="137"/>
        <v/>
      </c>
      <c r="F990" s="1" t="str">
        <f t="shared" si="138"/>
        <v/>
      </c>
      <c r="G990" s="1" t="str">
        <f t="shared" si="136"/>
        <v/>
      </c>
      <c r="H990" s="45" t="str">
        <f t="shared" si="142"/>
        <v/>
      </c>
      <c r="I990" s="1" t="str">
        <f t="shared" si="139"/>
        <v/>
      </c>
      <c r="J990"/>
      <c r="U990" s="24" t="str">
        <f t="shared" si="140"/>
        <v/>
      </c>
      <c r="V990" s="24" t="str">
        <f t="shared" si="141"/>
        <v/>
      </c>
    </row>
    <row r="991" spans="1:22" x14ac:dyDescent="0.25">
      <c r="A991" s="1" t="str">
        <f t="shared" si="134"/>
        <v/>
      </c>
      <c r="B991" s="1" t="str">
        <f t="shared" si="135"/>
        <v/>
      </c>
      <c r="C991" s="47"/>
      <c r="D991" s="45"/>
      <c r="E991" s="1" t="str">
        <f t="shared" si="137"/>
        <v/>
      </c>
      <c r="F991" s="1" t="str">
        <f t="shared" si="138"/>
        <v/>
      </c>
      <c r="G991" s="1" t="str">
        <f t="shared" si="136"/>
        <v/>
      </c>
      <c r="H991" s="45" t="str">
        <f t="shared" si="142"/>
        <v/>
      </c>
      <c r="I991" s="1" t="str">
        <f t="shared" si="139"/>
        <v/>
      </c>
      <c r="J991"/>
      <c r="U991" s="24" t="str">
        <f t="shared" si="140"/>
        <v/>
      </c>
      <c r="V991" s="24" t="str">
        <f t="shared" si="141"/>
        <v/>
      </c>
    </row>
    <row r="992" spans="1:22" x14ac:dyDescent="0.25">
      <c r="A992" s="1" t="str">
        <f t="shared" si="134"/>
        <v/>
      </c>
      <c r="B992" s="1" t="str">
        <f t="shared" si="135"/>
        <v/>
      </c>
      <c r="C992" s="47"/>
      <c r="D992" s="45"/>
      <c r="E992" s="1" t="str">
        <f t="shared" si="137"/>
        <v/>
      </c>
      <c r="F992" s="1" t="str">
        <f t="shared" si="138"/>
        <v/>
      </c>
      <c r="G992" s="1" t="str">
        <f t="shared" si="136"/>
        <v/>
      </c>
      <c r="H992" s="45" t="str">
        <f t="shared" si="142"/>
        <v/>
      </c>
      <c r="I992" s="1" t="str">
        <f t="shared" si="139"/>
        <v/>
      </c>
      <c r="J992"/>
      <c r="U992" s="24" t="str">
        <f t="shared" si="140"/>
        <v/>
      </c>
      <c r="V992" s="24" t="str">
        <f t="shared" si="141"/>
        <v/>
      </c>
    </row>
    <row r="993" spans="1:22" x14ac:dyDescent="0.25">
      <c r="A993" s="1" t="str">
        <f t="shared" si="134"/>
        <v/>
      </c>
      <c r="B993" s="1" t="str">
        <f t="shared" si="135"/>
        <v/>
      </c>
      <c r="C993" s="47"/>
      <c r="D993" s="45"/>
      <c r="E993" s="1" t="str">
        <f t="shared" si="137"/>
        <v/>
      </c>
      <c r="F993" s="1" t="str">
        <f t="shared" si="138"/>
        <v/>
      </c>
      <c r="G993" s="1" t="str">
        <f t="shared" si="136"/>
        <v/>
      </c>
      <c r="H993" s="45" t="str">
        <f t="shared" si="142"/>
        <v/>
      </c>
      <c r="I993" s="1" t="str">
        <f t="shared" si="139"/>
        <v/>
      </c>
      <c r="J993"/>
      <c r="U993" s="24" t="str">
        <f t="shared" si="140"/>
        <v/>
      </c>
      <c r="V993" s="24" t="str">
        <f t="shared" si="141"/>
        <v/>
      </c>
    </row>
    <row r="994" spans="1:22" x14ac:dyDescent="0.25">
      <c r="A994" s="1" t="str">
        <f t="shared" si="134"/>
        <v/>
      </c>
      <c r="B994" s="1" t="str">
        <f t="shared" si="135"/>
        <v/>
      </c>
      <c r="C994" s="47"/>
      <c r="D994" s="45"/>
      <c r="E994" s="1" t="str">
        <f t="shared" si="137"/>
        <v/>
      </c>
      <c r="F994" s="1" t="str">
        <f t="shared" si="138"/>
        <v/>
      </c>
      <c r="G994" s="1" t="str">
        <f t="shared" si="136"/>
        <v/>
      </c>
      <c r="H994" s="45" t="str">
        <f t="shared" si="142"/>
        <v/>
      </c>
      <c r="I994" s="1" t="str">
        <f t="shared" si="139"/>
        <v/>
      </c>
      <c r="J994"/>
      <c r="U994" s="24" t="str">
        <f t="shared" si="140"/>
        <v/>
      </c>
      <c r="V994" s="24" t="str">
        <f t="shared" si="141"/>
        <v/>
      </c>
    </row>
    <row r="995" spans="1:22" x14ac:dyDescent="0.25">
      <c r="A995" s="1" t="str">
        <f t="shared" ref="A995:A1002" si="143">IF(U995&lt;&gt;"","Pin","")</f>
        <v/>
      </c>
      <c r="B995" s="1" t="str">
        <f t="shared" si="135"/>
        <v/>
      </c>
      <c r="C995" s="47"/>
      <c r="D995" s="45"/>
      <c r="E995" s="1" t="str">
        <f t="shared" si="137"/>
        <v/>
      </c>
      <c r="F995" s="1" t="str">
        <f t="shared" si="138"/>
        <v/>
      </c>
      <c r="G995" s="1" t="str">
        <f t="shared" si="136"/>
        <v/>
      </c>
      <c r="H995" s="45" t="str">
        <f t="shared" si="142"/>
        <v/>
      </c>
      <c r="I995" s="1" t="str">
        <f t="shared" si="139"/>
        <v/>
      </c>
      <c r="J995"/>
      <c r="U995" s="24" t="str">
        <f t="shared" si="140"/>
        <v/>
      </c>
      <c r="V995" s="24" t="str">
        <f t="shared" si="141"/>
        <v/>
      </c>
    </row>
    <row r="996" spans="1:22" x14ac:dyDescent="0.25">
      <c r="A996" s="1" t="str">
        <f t="shared" si="143"/>
        <v/>
      </c>
      <c r="B996" s="1" t="str">
        <f t="shared" si="135"/>
        <v/>
      </c>
      <c r="C996" s="47"/>
      <c r="D996" s="45"/>
      <c r="E996" s="1" t="str">
        <f t="shared" si="137"/>
        <v/>
      </c>
      <c r="F996" s="1" t="str">
        <f t="shared" si="138"/>
        <v/>
      </c>
      <c r="G996" s="1" t="str">
        <f t="shared" si="136"/>
        <v/>
      </c>
      <c r="H996" s="45" t="str">
        <f t="shared" si="142"/>
        <v/>
      </c>
      <c r="I996" s="1" t="str">
        <f t="shared" si="139"/>
        <v/>
      </c>
      <c r="J996"/>
      <c r="U996" s="24" t="str">
        <f t="shared" si="140"/>
        <v/>
      </c>
      <c r="V996" s="24" t="str">
        <f t="shared" si="141"/>
        <v/>
      </c>
    </row>
    <row r="997" spans="1:22" x14ac:dyDescent="0.25">
      <c r="A997" s="1" t="str">
        <f t="shared" si="143"/>
        <v/>
      </c>
      <c r="B997" s="1" t="str">
        <f t="shared" si="135"/>
        <v/>
      </c>
      <c r="C997" s="47"/>
      <c r="D997" s="45"/>
      <c r="E997" s="1" t="str">
        <f t="shared" si="137"/>
        <v/>
      </c>
      <c r="F997" s="1" t="str">
        <f t="shared" si="138"/>
        <v/>
      </c>
      <c r="G997" s="1" t="str">
        <f t="shared" si="136"/>
        <v/>
      </c>
      <c r="H997" s="45" t="str">
        <f t="shared" si="142"/>
        <v/>
      </c>
      <c r="I997" s="1" t="str">
        <f t="shared" si="139"/>
        <v/>
      </c>
      <c r="J997"/>
      <c r="U997" s="24" t="str">
        <f t="shared" si="140"/>
        <v/>
      </c>
      <c r="V997" s="24" t="str">
        <f t="shared" si="141"/>
        <v/>
      </c>
    </row>
    <row r="998" spans="1:22" x14ac:dyDescent="0.25">
      <c r="A998" s="1" t="str">
        <f t="shared" si="143"/>
        <v/>
      </c>
      <c r="B998" s="1" t="str">
        <f t="shared" si="135"/>
        <v/>
      </c>
      <c r="C998" s="47"/>
      <c r="D998" s="45"/>
      <c r="E998" s="1" t="str">
        <f t="shared" si="137"/>
        <v/>
      </c>
      <c r="F998" s="1" t="str">
        <f t="shared" si="138"/>
        <v/>
      </c>
      <c r="G998" s="1" t="str">
        <f t="shared" si="136"/>
        <v/>
      </c>
      <c r="H998" s="45" t="str">
        <f t="shared" si="142"/>
        <v/>
      </c>
      <c r="I998" s="1" t="str">
        <f t="shared" si="139"/>
        <v/>
      </c>
      <c r="J998"/>
      <c r="U998" s="24" t="str">
        <f t="shared" si="140"/>
        <v/>
      </c>
      <c r="V998" s="24" t="str">
        <f t="shared" si="141"/>
        <v/>
      </c>
    </row>
    <row r="999" spans="1:22" x14ac:dyDescent="0.25">
      <c r="A999" s="1" t="str">
        <f t="shared" si="143"/>
        <v/>
      </c>
      <c r="B999" s="1" t="str">
        <f t="shared" si="135"/>
        <v/>
      </c>
      <c r="C999" s="47"/>
      <c r="D999" s="45"/>
      <c r="E999" s="1" t="str">
        <f t="shared" si="137"/>
        <v/>
      </c>
      <c r="F999" s="1" t="str">
        <f t="shared" si="138"/>
        <v/>
      </c>
      <c r="G999" s="1" t="str">
        <f t="shared" si="136"/>
        <v/>
      </c>
      <c r="H999" s="45" t="str">
        <f t="shared" si="142"/>
        <v/>
      </c>
      <c r="I999" s="1" t="str">
        <f t="shared" si="139"/>
        <v/>
      </c>
      <c r="J999"/>
      <c r="U999" s="24" t="str">
        <f t="shared" si="140"/>
        <v/>
      </c>
      <c r="V999" s="24" t="str">
        <f t="shared" si="141"/>
        <v/>
      </c>
    </row>
    <row r="1000" spans="1:22" x14ac:dyDescent="0.25">
      <c r="A1000" s="1" t="str">
        <f t="shared" si="143"/>
        <v/>
      </c>
      <c r="B1000" s="1" t="str">
        <f t="shared" si="135"/>
        <v/>
      </c>
      <c r="C1000" s="47"/>
      <c r="D1000" s="45"/>
      <c r="E1000" s="1" t="str">
        <f t="shared" si="137"/>
        <v/>
      </c>
      <c r="F1000" s="1" t="str">
        <f t="shared" si="138"/>
        <v/>
      </c>
      <c r="G1000" s="1" t="str">
        <f t="shared" si="136"/>
        <v/>
      </c>
      <c r="H1000" s="45" t="str">
        <f t="shared" si="142"/>
        <v/>
      </c>
      <c r="I1000" s="1" t="str">
        <f t="shared" si="139"/>
        <v/>
      </c>
      <c r="J1000"/>
      <c r="U1000" s="24" t="str">
        <f t="shared" si="140"/>
        <v/>
      </c>
      <c r="V1000" s="24" t="str">
        <f t="shared" si="141"/>
        <v/>
      </c>
    </row>
    <row r="1001" spans="1:22" x14ac:dyDescent="0.25">
      <c r="A1001" s="1" t="str">
        <f t="shared" si="143"/>
        <v/>
      </c>
      <c r="B1001" s="1" t="str">
        <f t="shared" si="135"/>
        <v/>
      </c>
      <c r="C1001" s="47"/>
      <c r="D1001" s="45"/>
      <c r="E1001" s="1" t="str">
        <f t="shared" si="137"/>
        <v/>
      </c>
      <c r="F1001" s="1" t="str">
        <f t="shared" si="138"/>
        <v/>
      </c>
      <c r="G1001" s="1" t="str">
        <f t="shared" si="136"/>
        <v/>
      </c>
      <c r="H1001" s="45" t="str">
        <f t="shared" si="142"/>
        <v/>
      </c>
      <c r="I1001" s="1" t="str">
        <f t="shared" si="139"/>
        <v/>
      </c>
      <c r="J1001"/>
      <c r="U1001" s="24" t="str">
        <f t="shared" si="140"/>
        <v/>
      </c>
      <c r="V1001" s="24" t="str">
        <f t="shared" si="141"/>
        <v/>
      </c>
    </row>
    <row r="1002" spans="1:22" x14ac:dyDescent="0.25">
      <c r="A1002" s="1" t="str">
        <f t="shared" si="143"/>
        <v/>
      </c>
      <c r="B1002" s="1" t="str">
        <f t="shared" si="135"/>
        <v/>
      </c>
      <c r="D1002" s="45"/>
      <c r="E1002" s="1" t="str">
        <f t="shared" si="137"/>
        <v/>
      </c>
      <c r="F1002" s="1" t="str">
        <f t="shared" si="138"/>
        <v/>
      </c>
      <c r="G1002" s="1" t="str">
        <f t="shared" si="136"/>
        <v/>
      </c>
      <c r="H1002" s="45" t="str">
        <f t="shared" si="142"/>
        <v/>
      </c>
      <c r="I1002" s="1" t="str">
        <f t="shared" si="139"/>
        <v/>
      </c>
      <c r="J1002"/>
      <c r="U1002" s="24"/>
      <c r="V1002" s="24" t="str">
        <f t="shared" si="141"/>
        <v/>
      </c>
    </row>
    <row r="1003" spans="1:22" x14ac:dyDescent="0.25">
      <c r="V1003" s="24" t="str">
        <f t="shared" si="141"/>
        <v/>
      </c>
    </row>
  </sheetData>
  <mergeCells count="3">
    <mergeCell ref="X1:AC1"/>
    <mergeCell ref="X2:AC26"/>
    <mergeCell ref="X27:AC28"/>
  </mergeCells>
  <phoneticPr fontId="0" type="noConversion"/>
  <dataValidations count="10">
    <dataValidation type="list" allowBlank="1" showInputMessage="1" showErrorMessage="1" sqref="L3">
      <formula1>$P$3:$P$4</formula1>
    </dataValidation>
    <dataValidation type="whole" allowBlank="1" showInputMessage="1" showErrorMessage="1" sqref="L6">
      <formula1>1</formula1>
      <formula2>1000</formula2>
    </dataValidation>
    <dataValidation type="list" allowBlank="1" showInputMessage="1" showErrorMessage="1" sqref="L10">
      <formula1>$S$12:$S$26</formula1>
    </dataValidation>
    <dataValidation type="list" allowBlank="1" showInputMessage="1" showErrorMessage="1" sqref="L11">
      <formula1>$S$29:$S$33</formula1>
    </dataValidation>
    <dataValidation type="list" allowBlank="1" showInputMessage="1" showErrorMessage="1" sqref="L12">
      <formula1>$S$35:$S$39</formula1>
    </dataValidation>
    <dataValidation type="list" allowBlank="1" showInputMessage="1" showErrorMessage="1" sqref="L9">
      <formula1>$P$11:$R$11</formula1>
    </dataValidation>
    <dataValidation allowBlank="1" showInputMessage="1" showErrorMessage="1" promptTitle="Rotation" prompt="Select rotation value" sqref="G1"/>
    <dataValidation type="list" allowBlank="1" showErrorMessage="1" promptTitle="Enter rotation" prompt="Rotation" sqref="G2:G1002">
      <formula1>$W$12:$W$15</formula1>
    </dataValidation>
    <dataValidation type="list" allowBlank="1" showInputMessage="1" showErrorMessage="1" sqref="H2:H1002">
      <formula1>$W$2:$W$9</formula1>
    </dataValidation>
    <dataValidation type="list" allowBlank="1" showInputMessage="1" showErrorMessage="1" sqref="L8">
      <formula1>$Q$3:$Q$5</formula1>
    </dataValidation>
  </dataValidations>
  <hyperlinks>
    <hyperlink ref="X27" r:id="rId1" location="Detail/1170"/>
  </hyperlinks>
  <pageMargins left="0.78740157499999996" right="0.78740157499999996" top="0.984251969" bottom="0.984251969" header="0.4921259845" footer="0.4921259845"/>
  <pageSetup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25</vt:i4>
      </vt:variant>
    </vt:vector>
  </HeadingPairs>
  <TitlesOfParts>
    <vt:vector size="27" baseType="lpstr">
      <vt:lpstr>template</vt:lpstr>
      <vt:lpstr>Sheet1</vt:lpstr>
      <vt:lpstr>BGACOLUMNS</vt:lpstr>
      <vt:lpstr>BGALETTERS</vt:lpstr>
      <vt:lpstr>BGAROWS</vt:lpstr>
      <vt:lpstr>BGAUSEDLETTERS</vt:lpstr>
      <vt:lpstr>BOXWIDTH</vt:lpstr>
      <vt:lpstr>DXPUNITS</vt:lpstr>
      <vt:lpstr>FOURSIDED</vt:lpstr>
      <vt:lpstr>IMPERIALUNITS</vt:lpstr>
      <vt:lpstr>ISBGA</vt:lpstr>
      <vt:lpstr>ISNOTBGA</vt:lpstr>
      <vt:lpstr>METRICUNITS</vt:lpstr>
      <vt:lpstr>ONESIDED</vt:lpstr>
      <vt:lpstr>PACKAGETYPE</vt:lpstr>
      <vt:lpstr>PINDOWN</vt:lpstr>
      <vt:lpstr>PINLEFT</vt:lpstr>
      <vt:lpstr>PINLENGTH</vt:lpstr>
      <vt:lpstr>PINORIENTATIONS</vt:lpstr>
      <vt:lpstr>PINRIGHT</vt:lpstr>
      <vt:lpstr>PINSPERSIDE</vt:lpstr>
      <vt:lpstr>PINUP</vt:lpstr>
      <vt:lpstr>template!Print_Area</vt:lpstr>
      <vt:lpstr>TOTALPINCOUNT</vt:lpstr>
      <vt:lpstr>TWOSIDED</vt:lpstr>
      <vt:lpstr>UNITS</vt:lpstr>
      <vt:lpstr>VERTSPACING</vt:lpstr>
    </vt:vector>
  </TitlesOfParts>
  <Company>Altium Europe GmbH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DnDUser</dc:creator>
  <cp:lastModifiedBy>nsy</cp:lastModifiedBy>
  <cp:lastPrinted>2014-10-02T08:58:49Z</cp:lastPrinted>
  <dcterms:created xsi:type="dcterms:W3CDTF">2010-01-21T15:56:53Z</dcterms:created>
  <dcterms:modified xsi:type="dcterms:W3CDTF">2014-10-02T14:42:09Z</dcterms:modified>
</cp:coreProperties>
</file>