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0162B3E0-EC5F-4EC2-9D98-EB60875EE615}" xr6:coauthVersionLast="38" xr6:coauthVersionMax="38" xr10:uidLastSave="{00000000-0000-0000-0000-000000000000}"/>
  <bookViews>
    <workbookView xWindow="240" yWindow="108" windowWidth="14808" windowHeight="7608" activeTab="1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8" i="2" l="1"/>
  <c r="I8" i="2"/>
  <c r="E3" i="1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AO9" i="2" l="1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8" i="2"/>
  <c r="T19" i="2" l="1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16" i="2"/>
  <c r="T17" i="2"/>
  <c r="T18" i="2"/>
  <c r="T15" i="2"/>
  <c r="T13" i="2"/>
  <c r="T14" i="2"/>
  <c r="T12" i="2"/>
  <c r="T10" i="2"/>
  <c r="T11" i="2"/>
  <c r="T9" i="2"/>
  <c r="F2" i="2" l="1"/>
  <c r="V16" i="2" l="1"/>
  <c r="V24" i="2"/>
  <c r="V32" i="2"/>
  <c r="V40" i="2"/>
  <c r="V48" i="2"/>
  <c r="V56" i="2"/>
  <c r="V64" i="2"/>
  <c r="V72" i="2"/>
  <c r="V80" i="2"/>
  <c r="V88" i="2"/>
  <c r="V96" i="2"/>
  <c r="V104" i="2"/>
  <c r="V112" i="2"/>
  <c r="V120" i="2"/>
  <c r="V128" i="2"/>
  <c r="V136" i="2"/>
  <c r="V144" i="2"/>
  <c r="V152" i="2"/>
  <c r="V160" i="2"/>
  <c r="V168" i="2"/>
  <c r="V176" i="2"/>
  <c r="V184" i="2"/>
  <c r="V192" i="2"/>
  <c r="V200" i="2"/>
  <c r="V208" i="2"/>
  <c r="V216" i="2"/>
  <c r="V224" i="2"/>
  <c r="V232" i="2"/>
  <c r="V240" i="2"/>
  <c r="V248" i="2"/>
  <c r="V256" i="2"/>
  <c r="V264" i="2"/>
  <c r="V272" i="2"/>
  <c r="V280" i="2"/>
  <c r="V288" i="2"/>
  <c r="V296" i="2"/>
  <c r="V9" i="2"/>
  <c r="V49" i="2"/>
  <c r="V89" i="2"/>
  <c r="V153" i="2"/>
  <c r="V217" i="2"/>
  <c r="V281" i="2"/>
  <c r="V18" i="2"/>
  <c r="V106" i="2"/>
  <c r="V146" i="2"/>
  <c r="V202" i="2"/>
  <c r="V274" i="2"/>
  <c r="V25" i="2"/>
  <c r="V57" i="2"/>
  <c r="V113" i="2"/>
  <c r="V201" i="2"/>
  <c r="V265" i="2"/>
  <c r="V90" i="2"/>
  <c r="V138" i="2"/>
  <c r="V178" i="2"/>
  <c r="V210" i="2"/>
  <c r="V242" i="2"/>
  <c r="V266" i="2"/>
  <c r="V26" i="2"/>
  <c r="V34" i="2"/>
  <c r="V42" i="2"/>
  <c r="V50" i="2"/>
  <c r="V58" i="2"/>
  <c r="V66" i="2"/>
  <c r="V98" i="2"/>
  <c r="V122" i="2"/>
  <c r="V170" i="2"/>
  <c r="V226" i="2"/>
  <c r="V290" i="2"/>
  <c r="V19" i="2"/>
  <c r="V27" i="2"/>
  <c r="V35" i="2"/>
  <c r="V43" i="2"/>
  <c r="V51" i="2"/>
  <c r="V59" i="2"/>
  <c r="V67" i="2"/>
  <c r="V75" i="2"/>
  <c r="V83" i="2"/>
  <c r="V91" i="2"/>
  <c r="V99" i="2"/>
  <c r="V107" i="2"/>
  <c r="V115" i="2"/>
  <c r="V123" i="2"/>
  <c r="V131" i="2"/>
  <c r="V139" i="2"/>
  <c r="V147" i="2"/>
  <c r="V155" i="2"/>
  <c r="V163" i="2"/>
  <c r="V171" i="2"/>
  <c r="V179" i="2"/>
  <c r="V187" i="2"/>
  <c r="V195" i="2"/>
  <c r="V203" i="2"/>
  <c r="V211" i="2"/>
  <c r="V219" i="2"/>
  <c r="V227" i="2"/>
  <c r="V235" i="2"/>
  <c r="V243" i="2"/>
  <c r="V251" i="2"/>
  <c r="V259" i="2"/>
  <c r="V267" i="2"/>
  <c r="V275" i="2"/>
  <c r="V283" i="2"/>
  <c r="V291" i="2"/>
  <c r="V299" i="2"/>
  <c r="V307" i="2"/>
  <c r="V8" i="2"/>
  <c r="V41" i="2"/>
  <c r="V81" i="2"/>
  <c r="V137" i="2"/>
  <c r="V161" i="2"/>
  <c r="V193" i="2"/>
  <c r="V225" i="2"/>
  <c r="V257" i="2"/>
  <c r="V289" i="2"/>
  <c r="V82" i="2"/>
  <c r="V162" i="2"/>
  <c r="V234" i="2"/>
  <c r="V298" i="2"/>
  <c r="V12" i="2"/>
  <c r="V20" i="2"/>
  <c r="V28" i="2"/>
  <c r="V36" i="2"/>
  <c r="V44" i="2"/>
  <c r="V52" i="2"/>
  <c r="V60" i="2"/>
  <c r="V68" i="2"/>
  <c r="V76" i="2"/>
  <c r="V84" i="2"/>
  <c r="V92" i="2"/>
  <c r="V100" i="2"/>
  <c r="V108" i="2"/>
  <c r="V116" i="2"/>
  <c r="V124" i="2"/>
  <c r="V132" i="2"/>
  <c r="V140" i="2"/>
  <c r="V148" i="2"/>
  <c r="V156" i="2"/>
  <c r="V164" i="2"/>
  <c r="V172" i="2"/>
  <c r="V180" i="2"/>
  <c r="V188" i="2"/>
  <c r="V196" i="2"/>
  <c r="V204" i="2"/>
  <c r="V212" i="2"/>
  <c r="V220" i="2"/>
  <c r="V228" i="2"/>
  <c r="V236" i="2"/>
  <c r="V244" i="2"/>
  <c r="V252" i="2"/>
  <c r="V260" i="2"/>
  <c r="V268" i="2"/>
  <c r="V276" i="2"/>
  <c r="V284" i="2"/>
  <c r="V292" i="2"/>
  <c r="V300" i="2"/>
  <c r="V308" i="2"/>
  <c r="V13" i="2"/>
  <c r="V21" i="2"/>
  <c r="V29" i="2"/>
  <c r="V37" i="2"/>
  <c r="V45" i="2"/>
  <c r="V53" i="2"/>
  <c r="V61" i="2"/>
  <c r="V69" i="2"/>
  <c r="V77" i="2"/>
  <c r="V85" i="2"/>
  <c r="V93" i="2"/>
  <c r="V101" i="2"/>
  <c r="V109" i="2"/>
  <c r="V117" i="2"/>
  <c r="V125" i="2"/>
  <c r="V133" i="2"/>
  <c r="V141" i="2"/>
  <c r="V149" i="2"/>
  <c r="V157" i="2"/>
  <c r="V165" i="2"/>
  <c r="V173" i="2"/>
  <c r="V181" i="2"/>
  <c r="V189" i="2"/>
  <c r="V197" i="2"/>
  <c r="V205" i="2"/>
  <c r="V213" i="2"/>
  <c r="V221" i="2"/>
  <c r="V229" i="2"/>
  <c r="V237" i="2"/>
  <c r="V245" i="2"/>
  <c r="V253" i="2"/>
  <c r="V261" i="2"/>
  <c r="V269" i="2"/>
  <c r="V277" i="2"/>
  <c r="V285" i="2"/>
  <c r="V293" i="2"/>
  <c r="V301" i="2"/>
  <c r="V17" i="2"/>
  <c r="V73" i="2"/>
  <c r="V129" i="2"/>
  <c r="V177" i="2"/>
  <c r="V241" i="2"/>
  <c r="V130" i="2"/>
  <c r="V194" i="2"/>
  <c r="V258" i="2"/>
  <c r="V14" i="2"/>
  <c r="V22" i="2"/>
  <c r="V30" i="2"/>
  <c r="V38" i="2"/>
  <c r="V46" i="2"/>
  <c r="V54" i="2"/>
  <c r="V62" i="2"/>
  <c r="V70" i="2"/>
  <c r="V78" i="2"/>
  <c r="V86" i="2"/>
  <c r="V94" i="2"/>
  <c r="V102" i="2"/>
  <c r="V110" i="2"/>
  <c r="V118" i="2"/>
  <c r="V126" i="2"/>
  <c r="V134" i="2"/>
  <c r="V142" i="2"/>
  <c r="V150" i="2"/>
  <c r="V158" i="2"/>
  <c r="V166" i="2"/>
  <c r="V174" i="2"/>
  <c r="V182" i="2"/>
  <c r="V190" i="2"/>
  <c r="V198" i="2"/>
  <c r="V206" i="2"/>
  <c r="V214" i="2"/>
  <c r="V222" i="2"/>
  <c r="V230" i="2"/>
  <c r="V238" i="2"/>
  <c r="V246" i="2"/>
  <c r="V254" i="2"/>
  <c r="V262" i="2"/>
  <c r="V270" i="2"/>
  <c r="V278" i="2"/>
  <c r="V286" i="2"/>
  <c r="V294" i="2"/>
  <c r="V302" i="2"/>
  <c r="V11" i="2"/>
  <c r="V105" i="2"/>
  <c r="V169" i="2"/>
  <c r="V233" i="2"/>
  <c r="V297" i="2"/>
  <c r="V114" i="2"/>
  <c r="V186" i="2"/>
  <c r="V250" i="2"/>
  <c r="V306" i="2"/>
  <c r="V15" i="2"/>
  <c r="V23" i="2"/>
  <c r="V31" i="2"/>
  <c r="V39" i="2"/>
  <c r="V47" i="2"/>
  <c r="V55" i="2"/>
  <c r="V63" i="2"/>
  <c r="V71" i="2"/>
  <c r="V79" i="2"/>
  <c r="V87" i="2"/>
  <c r="V95" i="2"/>
  <c r="V103" i="2"/>
  <c r="V111" i="2"/>
  <c r="V119" i="2"/>
  <c r="V127" i="2"/>
  <c r="V135" i="2"/>
  <c r="V143" i="2"/>
  <c r="V151" i="2"/>
  <c r="V159" i="2"/>
  <c r="V167" i="2"/>
  <c r="V175" i="2"/>
  <c r="V183" i="2"/>
  <c r="V191" i="2"/>
  <c r="V199" i="2"/>
  <c r="V207" i="2"/>
  <c r="V215" i="2"/>
  <c r="V223" i="2"/>
  <c r="V231" i="2"/>
  <c r="V239" i="2"/>
  <c r="V247" i="2"/>
  <c r="V255" i="2"/>
  <c r="V263" i="2"/>
  <c r="V271" i="2"/>
  <c r="V279" i="2"/>
  <c r="V287" i="2"/>
  <c r="V295" i="2"/>
  <c r="V303" i="2"/>
  <c r="V10" i="2"/>
  <c r="V304" i="2"/>
  <c r="V33" i="2"/>
  <c r="V65" i="2"/>
  <c r="V97" i="2"/>
  <c r="V121" i="2"/>
  <c r="V145" i="2"/>
  <c r="V185" i="2"/>
  <c r="V209" i="2"/>
  <c r="V249" i="2"/>
  <c r="V273" i="2"/>
  <c r="V305" i="2"/>
  <c r="V74" i="2"/>
  <c r="V154" i="2"/>
  <c r="V218" i="2"/>
  <c r="V282" i="2"/>
  <c r="L8" i="2"/>
  <c r="M8" i="2" s="1"/>
  <c r="H3" i="1"/>
  <c r="H2" i="1"/>
  <c r="J1" i="1" s="1"/>
  <c r="J2" i="1" l="1"/>
  <c r="D9" i="1" s="1"/>
  <c r="I9" i="1" s="1"/>
  <c r="D61" i="1"/>
  <c r="I61" i="1" s="1"/>
  <c r="D101" i="1"/>
  <c r="I101" i="1" s="1"/>
  <c r="D26" i="1"/>
  <c r="I26" i="1" s="1"/>
  <c r="D46" i="1"/>
  <c r="I46" i="1" s="1"/>
  <c r="D66" i="1"/>
  <c r="I66" i="1" s="1"/>
  <c r="D90" i="1"/>
  <c r="I90" i="1" s="1"/>
  <c r="D60" i="1"/>
  <c r="I60" i="1" s="1"/>
  <c r="D104" i="1"/>
  <c r="I104" i="1" s="1"/>
  <c r="D31" i="1"/>
  <c r="I31" i="1" s="1"/>
  <c r="D51" i="1"/>
  <c r="I51" i="1" s="1"/>
  <c r="D71" i="1"/>
  <c r="I71" i="1" s="1"/>
  <c r="D95" i="1"/>
  <c r="I95" i="1" s="1"/>
  <c r="D16" i="1"/>
  <c r="I16" i="1" s="1"/>
  <c r="D36" i="1"/>
  <c r="I36" i="1" s="1"/>
  <c r="D64" i="1"/>
  <c r="I64" i="1" s="1"/>
  <c r="D100" i="1"/>
  <c r="I100" i="1" s="1"/>
  <c r="E68" i="1"/>
  <c r="G68" i="1" s="1"/>
  <c r="P68" i="1"/>
  <c r="B68" i="1" s="1"/>
  <c r="R68" i="1"/>
  <c r="E69" i="1"/>
  <c r="G69" i="1" s="1"/>
  <c r="P69" i="1"/>
  <c r="B69" i="1" s="1"/>
  <c r="R69" i="1"/>
  <c r="E70" i="1"/>
  <c r="P70" i="1"/>
  <c r="B70" i="1" s="1"/>
  <c r="R70" i="1"/>
  <c r="E71" i="1"/>
  <c r="G71" i="1" s="1"/>
  <c r="P71" i="1"/>
  <c r="B71" i="1" s="1"/>
  <c r="R71" i="1"/>
  <c r="E72" i="1"/>
  <c r="G72" i="1" s="1"/>
  <c r="P72" i="1"/>
  <c r="B72" i="1" s="1"/>
  <c r="R72" i="1"/>
  <c r="E73" i="1"/>
  <c r="G73" i="1" s="1"/>
  <c r="P73" i="1"/>
  <c r="B73" i="1" s="1"/>
  <c r="R73" i="1"/>
  <c r="E74" i="1"/>
  <c r="P74" i="1"/>
  <c r="B74" i="1" s="1"/>
  <c r="R74" i="1"/>
  <c r="E75" i="1"/>
  <c r="G75" i="1" s="1"/>
  <c r="P75" i="1"/>
  <c r="B75" i="1" s="1"/>
  <c r="R75" i="1"/>
  <c r="E76" i="1"/>
  <c r="G76" i="1" s="1"/>
  <c r="P76" i="1"/>
  <c r="B76" i="1" s="1"/>
  <c r="R76" i="1"/>
  <c r="E77" i="1"/>
  <c r="G77" i="1" s="1"/>
  <c r="P77" i="1"/>
  <c r="B77" i="1" s="1"/>
  <c r="R77" i="1"/>
  <c r="E78" i="1"/>
  <c r="P78" i="1"/>
  <c r="B78" i="1" s="1"/>
  <c r="R78" i="1"/>
  <c r="E79" i="1"/>
  <c r="P79" i="1"/>
  <c r="B79" i="1" s="1"/>
  <c r="R79" i="1"/>
  <c r="E80" i="1"/>
  <c r="G80" i="1" s="1"/>
  <c r="P80" i="1"/>
  <c r="B80" i="1" s="1"/>
  <c r="R80" i="1"/>
  <c r="E81" i="1"/>
  <c r="G81" i="1" s="1"/>
  <c r="P81" i="1"/>
  <c r="B81" i="1" s="1"/>
  <c r="R81" i="1"/>
  <c r="E82" i="1"/>
  <c r="P82" i="1"/>
  <c r="B82" i="1" s="1"/>
  <c r="R82" i="1"/>
  <c r="E83" i="1"/>
  <c r="G83" i="1" s="1"/>
  <c r="P83" i="1"/>
  <c r="B83" i="1" s="1"/>
  <c r="R83" i="1"/>
  <c r="E84" i="1"/>
  <c r="G84" i="1" s="1"/>
  <c r="P84" i="1"/>
  <c r="B84" i="1" s="1"/>
  <c r="R84" i="1"/>
  <c r="E85" i="1"/>
  <c r="G85" i="1" s="1"/>
  <c r="P85" i="1"/>
  <c r="B85" i="1" s="1"/>
  <c r="R85" i="1"/>
  <c r="E86" i="1"/>
  <c r="P86" i="1"/>
  <c r="B86" i="1" s="1"/>
  <c r="R86" i="1"/>
  <c r="G87" i="1"/>
  <c r="E87" i="1"/>
  <c r="P87" i="1"/>
  <c r="B87" i="1" s="1"/>
  <c r="R87" i="1"/>
  <c r="E88" i="1"/>
  <c r="G88" i="1"/>
  <c r="P88" i="1"/>
  <c r="B88" i="1" s="1"/>
  <c r="R88" i="1"/>
  <c r="E89" i="1"/>
  <c r="G89" i="1" s="1"/>
  <c r="P89" i="1"/>
  <c r="B89" i="1" s="1"/>
  <c r="R89" i="1"/>
  <c r="E90" i="1"/>
  <c r="P90" i="1"/>
  <c r="B90" i="1" s="1"/>
  <c r="R90" i="1"/>
  <c r="E91" i="1"/>
  <c r="P91" i="1"/>
  <c r="B91" i="1" s="1"/>
  <c r="R91" i="1"/>
  <c r="E92" i="1"/>
  <c r="G92" i="1" s="1"/>
  <c r="P92" i="1"/>
  <c r="B92" i="1" s="1"/>
  <c r="R92" i="1"/>
  <c r="E93" i="1"/>
  <c r="G93" i="1" s="1"/>
  <c r="P93" i="1"/>
  <c r="B93" i="1" s="1"/>
  <c r="R93" i="1"/>
  <c r="E94" i="1"/>
  <c r="P94" i="1"/>
  <c r="B94" i="1" s="1"/>
  <c r="R94" i="1"/>
  <c r="E95" i="1"/>
  <c r="G95" i="1" s="1"/>
  <c r="P95" i="1"/>
  <c r="B95" i="1" s="1"/>
  <c r="R95" i="1"/>
  <c r="E96" i="1"/>
  <c r="G96" i="1"/>
  <c r="P96" i="1"/>
  <c r="B96" i="1" s="1"/>
  <c r="R96" i="1"/>
  <c r="E97" i="1"/>
  <c r="G97" i="1" s="1"/>
  <c r="P97" i="1"/>
  <c r="B97" i="1" s="1"/>
  <c r="R97" i="1"/>
  <c r="E98" i="1"/>
  <c r="P98" i="1"/>
  <c r="B98" i="1" s="1"/>
  <c r="R98" i="1"/>
  <c r="E99" i="1"/>
  <c r="P99" i="1"/>
  <c r="B99" i="1" s="1"/>
  <c r="R99" i="1"/>
  <c r="E100" i="1"/>
  <c r="G100" i="1" s="1"/>
  <c r="P100" i="1"/>
  <c r="B100" i="1" s="1"/>
  <c r="R100" i="1"/>
  <c r="E101" i="1"/>
  <c r="G101" i="1"/>
  <c r="P101" i="1"/>
  <c r="B101" i="1" s="1"/>
  <c r="R101" i="1"/>
  <c r="E102" i="1"/>
  <c r="G102" i="1" s="1"/>
  <c r="P102" i="1"/>
  <c r="B102" i="1" s="1"/>
  <c r="R102" i="1"/>
  <c r="E103" i="1"/>
  <c r="G103" i="1"/>
  <c r="P103" i="1"/>
  <c r="B103" i="1" s="1"/>
  <c r="R103" i="1"/>
  <c r="E104" i="1"/>
  <c r="P104" i="1"/>
  <c r="B104" i="1" s="1"/>
  <c r="R104" i="1"/>
  <c r="E105" i="1"/>
  <c r="G105" i="1" s="1"/>
  <c r="P105" i="1"/>
  <c r="B105" i="1" s="1"/>
  <c r="R105" i="1"/>
  <c r="E106" i="1"/>
  <c r="G106" i="1" s="1"/>
  <c r="P106" i="1"/>
  <c r="B106" i="1" s="1"/>
  <c r="R106" i="1"/>
  <c r="E107" i="1"/>
  <c r="G107" i="1" s="1"/>
  <c r="P107" i="1"/>
  <c r="B107" i="1" s="1"/>
  <c r="R107" i="1"/>
  <c r="D92" i="1" l="1"/>
  <c r="I92" i="1" s="1"/>
  <c r="D32" i="1"/>
  <c r="I32" i="1" s="1"/>
  <c r="D87" i="1"/>
  <c r="I87" i="1" s="1"/>
  <c r="D47" i="1"/>
  <c r="I47" i="1" s="1"/>
  <c r="D96" i="1"/>
  <c r="I96" i="1" s="1"/>
  <c r="D82" i="1"/>
  <c r="I82" i="1" s="1"/>
  <c r="D42" i="1"/>
  <c r="I42" i="1" s="1"/>
  <c r="D97" i="1"/>
  <c r="I97" i="1" s="1"/>
  <c r="D49" i="1"/>
  <c r="I49" i="1" s="1"/>
  <c r="D76" i="1"/>
  <c r="I76" i="1" s="1"/>
  <c r="D28" i="1"/>
  <c r="I28" i="1" s="1"/>
  <c r="D83" i="1"/>
  <c r="I83" i="1" s="1"/>
  <c r="D39" i="1"/>
  <c r="I39" i="1" s="1"/>
  <c r="D88" i="1"/>
  <c r="I88" i="1" s="1"/>
  <c r="D78" i="1"/>
  <c r="I78" i="1" s="1"/>
  <c r="D34" i="1"/>
  <c r="I34" i="1" s="1"/>
  <c r="D93" i="1"/>
  <c r="I93" i="1" s="1"/>
  <c r="D45" i="1"/>
  <c r="I45" i="1" s="1"/>
  <c r="D68" i="1"/>
  <c r="I68" i="1" s="1"/>
  <c r="D20" i="1"/>
  <c r="I20" i="1" s="1"/>
  <c r="D79" i="1"/>
  <c r="I79" i="1" s="1"/>
  <c r="D35" i="1"/>
  <c r="I35" i="1" s="1"/>
  <c r="D72" i="1"/>
  <c r="I72" i="1" s="1"/>
  <c r="D74" i="1"/>
  <c r="I74" i="1" s="1"/>
  <c r="D30" i="1"/>
  <c r="I30" i="1" s="1"/>
  <c r="D85" i="1"/>
  <c r="I85" i="1" s="1"/>
  <c r="D37" i="1"/>
  <c r="I37" i="1" s="1"/>
  <c r="D81" i="1"/>
  <c r="I81" i="1" s="1"/>
  <c r="D33" i="1"/>
  <c r="I33" i="1" s="1"/>
  <c r="D52" i="1"/>
  <c r="I52" i="1" s="1"/>
  <c r="D12" i="1"/>
  <c r="I12" i="1" s="1"/>
  <c r="D67" i="1"/>
  <c r="I67" i="1" s="1"/>
  <c r="D23" i="1"/>
  <c r="I23" i="1" s="1"/>
  <c r="D106" i="1"/>
  <c r="I106" i="1" s="1"/>
  <c r="D62" i="1"/>
  <c r="I62" i="1" s="1"/>
  <c r="D18" i="1"/>
  <c r="I18" i="1" s="1"/>
  <c r="D77" i="1"/>
  <c r="I77" i="1" s="1"/>
  <c r="D29" i="1"/>
  <c r="I29" i="1" s="1"/>
  <c r="D48" i="1"/>
  <c r="I48" i="1" s="1"/>
  <c r="D103" i="1"/>
  <c r="I103" i="1" s="1"/>
  <c r="D63" i="1"/>
  <c r="I63" i="1" s="1"/>
  <c r="D19" i="1"/>
  <c r="I19" i="1" s="1"/>
  <c r="D98" i="1"/>
  <c r="I98" i="1" s="1"/>
  <c r="D58" i="1"/>
  <c r="I58" i="1" s="1"/>
  <c r="D14" i="1"/>
  <c r="I14" i="1" s="1"/>
  <c r="D69" i="1"/>
  <c r="I69" i="1" s="1"/>
  <c r="D21" i="1"/>
  <c r="I21" i="1" s="1"/>
  <c r="D8" i="1"/>
  <c r="I8" i="1" s="1"/>
  <c r="D44" i="1"/>
  <c r="I44" i="1" s="1"/>
  <c r="D99" i="1"/>
  <c r="I99" i="1" s="1"/>
  <c r="D55" i="1"/>
  <c r="I55" i="1" s="1"/>
  <c r="D15" i="1"/>
  <c r="I15" i="1" s="1"/>
  <c r="D94" i="1"/>
  <c r="I94" i="1" s="1"/>
  <c r="D50" i="1"/>
  <c r="I50" i="1" s="1"/>
  <c r="D10" i="1"/>
  <c r="L10" i="1" s="1"/>
  <c r="M10" i="1" s="1"/>
  <c r="D65" i="1"/>
  <c r="I65" i="1" s="1"/>
  <c r="D17" i="1"/>
  <c r="I17" i="1" s="1"/>
  <c r="H50" i="1"/>
  <c r="H58" i="1"/>
  <c r="H31" i="1"/>
  <c r="H71" i="1"/>
  <c r="H99" i="1"/>
  <c r="H107" i="1"/>
  <c r="H36" i="1"/>
  <c r="H44" i="1"/>
  <c r="H9" i="1"/>
  <c r="H55" i="1"/>
  <c r="H37" i="1"/>
  <c r="H45" i="1"/>
  <c r="H23" i="1"/>
  <c r="H87" i="1"/>
  <c r="H78" i="1"/>
  <c r="H25" i="1"/>
  <c r="H33" i="1"/>
  <c r="H65" i="1"/>
  <c r="H47" i="1"/>
  <c r="H79" i="1"/>
  <c r="L12" i="1"/>
  <c r="M12" i="1" s="1"/>
  <c r="I10" i="1"/>
  <c r="D53" i="1"/>
  <c r="I53" i="1" s="1"/>
  <c r="D13" i="1"/>
  <c r="I13" i="1" s="1"/>
  <c r="K9" i="1"/>
  <c r="L9" i="1"/>
  <c r="M9" i="1" s="1"/>
  <c r="D84" i="1"/>
  <c r="I84" i="1" s="1"/>
  <c r="D56" i="1"/>
  <c r="I56" i="1" s="1"/>
  <c r="D40" i="1"/>
  <c r="I40" i="1" s="1"/>
  <c r="D24" i="1"/>
  <c r="I24" i="1" s="1"/>
  <c r="D107" i="1"/>
  <c r="I107" i="1" s="1"/>
  <c r="D91" i="1"/>
  <c r="I91" i="1" s="1"/>
  <c r="D75" i="1"/>
  <c r="I75" i="1" s="1"/>
  <c r="D59" i="1"/>
  <c r="I59" i="1" s="1"/>
  <c r="D43" i="1"/>
  <c r="I43" i="1" s="1"/>
  <c r="D27" i="1"/>
  <c r="I27" i="1" s="1"/>
  <c r="D11" i="1"/>
  <c r="D80" i="1"/>
  <c r="I80" i="1" s="1"/>
  <c r="D102" i="1"/>
  <c r="I102" i="1" s="1"/>
  <c r="D86" i="1"/>
  <c r="I86" i="1" s="1"/>
  <c r="D70" i="1"/>
  <c r="I70" i="1" s="1"/>
  <c r="D54" i="1"/>
  <c r="I54" i="1" s="1"/>
  <c r="D38" i="1"/>
  <c r="I38" i="1" s="1"/>
  <c r="D22" i="1"/>
  <c r="I22" i="1" s="1"/>
  <c r="D105" i="1"/>
  <c r="I105" i="1" s="1"/>
  <c r="D89" i="1"/>
  <c r="I89" i="1" s="1"/>
  <c r="D73" i="1"/>
  <c r="I73" i="1" s="1"/>
  <c r="D57" i="1"/>
  <c r="I57" i="1" s="1"/>
  <c r="D41" i="1"/>
  <c r="I41" i="1" s="1"/>
  <c r="D25" i="1"/>
  <c r="I25" i="1" s="1"/>
  <c r="K10" i="1"/>
  <c r="J45" i="1"/>
  <c r="J33" i="1"/>
  <c r="J57" i="1"/>
  <c r="J41" i="1"/>
  <c r="J53" i="1"/>
  <c r="J93" i="1"/>
  <c r="K12" i="1"/>
  <c r="J8" i="1"/>
  <c r="J32" i="1"/>
  <c r="J24" i="1"/>
  <c r="L8" i="1"/>
  <c r="M8" i="1" s="1"/>
  <c r="J68" i="1"/>
  <c r="J67" i="1"/>
  <c r="J55" i="1"/>
  <c r="J39" i="1"/>
  <c r="J35" i="1"/>
  <c r="J23" i="1"/>
  <c r="J105" i="1"/>
  <c r="J102" i="1"/>
  <c r="J80" i="1"/>
  <c r="J48" i="1"/>
  <c r="J44" i="1"/>
  <c r="J20" i="1"/>
  <c r="J66" i="1"/>
  <c r="J62" i="1"/>
  <c r="J50" i="1"/>
  <c r="J34" i="1"/>
  <c r="J30" i="1"/>
  <c r="J18" i="1"/>
  <c r="J101" i="1"/>
  <c r="J97" i="1"/>
  <c r="G99" i="1"/>
  <c r="G91" i="1"/>
  <c r="J82" i="1"/>
  <c r="G79" i="1"/>
  <c r="G104" i="1"/>
  <c r="J94" i="1"/>
  <c r="J70" i="1"/>
  <c r="J103" i="1"/>
  <c r="G98" i="1"/>
  <c r="G94" i="1"/>
  <c r="G90" i="1"/>
  <c r="G86" i="1"/>
  <c r="G82" i="1"/>
  <c r="G78" i="1"/>
  <c r="G74" i="1"/>
  <c r="G70" i="1"/>
  <c r="J91" i="1"/>
  <c r="J75" i="1"/>
  <c r="J71" i="1"/>
  <c r="J74" i="1" l="1"/>
  <c r="J107" i="1"/>
  <c r="J73" i="1"/>
  <c r="J56" i="1"/>
  <c r="J11" i="1"/>
  <c r="J43" i="1"/>
  <c r="J84" i="1"/>
  <c r="J40" i="1"/>
  <c r="J76" i="1"/>
  <c r="J29" i="1"/>
  <c r="J49" i="1"/>
  <c r="H105" i="1"/>
  <c r="H17" i="1"/>
  <c r="H62" i="1"/>
  <c r="H101" i="1"/>
  <c r="H29" i="1"/>
  <c r="H100" i="1"/>
  <c r="H28" i="1"/>
  <c r="H83" i="1"/>
  <c r="H106" i="1"/>
  <c r="H42" i="1"/>
  <c r="H97" i="1"/>
  <c r="H72" i="1"/>
  <c r="H46" i="1"/>
  <c r="H93" i="1"/>
  <c r="H21" i="1"/>
  <c r="H92" i="1"/>
  <c r="H20" i="1"/>
  <c r="H67" i="1"/>
  <c r="H98" i="1"/>
  <c r="H34" i="1"/>
  <c r="J79" i="1"/>
  <c r="J90" i="1"/>
  <c r="J38" i="1"/>
  <c r="J83" i="1"/>
  <c r="J78" i="1"/>
  <c r="J10" i="1"/>
  <c r="J42" i="1"/>
  <c r="J100" i="1"/>
  <c r="J64" i="1"/>
  <c r="J15" i="1"/>
  <c r="J47" i="1"/>
  <c r="J89" i="1"/>
  <c r="J52" i="1"/>
  <c r="J21" i="1"/>
  <c r="J61" i="1"/>
  <c r="J17" i="1"/>
  <c r="H11" i="1"/>
  <c r="J87" i="1"/>
  <c r="J86" i="1"/>
  <c r="J98" i="1"/>
  <c r="J14" i="1"/>
  <c r="J46" i="1"/>
  <c r="J12" i="1"/>
  <c r="J69" i="1"/>
  <c r="J19" i="1"/>
  <c r="J51" i="1"/>
  <c r="J106" i="1"/>
  <c r="J60" i="1"/>
  <c r="J37" i="1"/>
  <c r="J88" i="1"/>
  <c r="K13" i="1"/>
  <c r="H81" i="1"/>
  <c r="H63" i="1"/>
  <c r="H38" i="1"/>
  <c r="H85" i="1"/>
  <c r="H13" i="1"/>
  <c r="H76" i="1"/>
  <c r="H12" i="1"/>
  <c r="H51" i="1"/>
  <c r="H90" i="1"/>
  <c r="H26" i="1"/>
  <c r="H15" i="1"/>
  <c r="H35" i="1"/>
  <c r="L13" i="1"/>
  <c r="M13" i="1" s="1"/>
  <c r="J28" i="1"/>
  <c r="J59" i="1"/>
  <c r="J72" i="1"/>
  <c r="J9" i="1"/>
  <c r="J65" i="1"/>
  <c r="H64" i="1"/>
  <c r="H49" i="1"/>
  <c r="H102" i="1"/>
  <c r="H14" i="1"/>
  <c r="H69" i="1"/>
  <c r="H48" i="1"/>
  <c r="H60" i="1"/>
  <c r="H95" i="1"/>
  <c r="H19" i="1"/>
  <c r="H74" i="1"/>
  <c r="H10" i="1"/>
  <c r="H30" i="1"/>
  <c r="H77" i="1"/>
  <c r="H104" i="1"/>
  <c r="H68" i="1"/>
  <c r="H96" i="1"/>
  <c r="H82" i="1"/>
  <c r="H18" i="1"/>
  <c r="J95" i="1"/>
  <c r="J81" i="1"/>
  <c r="J22" i="1"/>
  <c r="J54" i="1"/>
  <c r="J85" i="1"/>
  <c r="J27" i="1"/>
  <c r="K8" i="1"/>
  <c r="J99" i="1"/>
  <c r="J104" i="1"/>
  <c r="J92" i="1"/>
  <c r="J26" i="1"/>
  <c r="J58" i="1"/>
  <c r="J36" i="1"/>
  <c r="J96" i="1"/>
  <c r="J31" i="1"/>
  <c r="J63" i="1"/>
  <c r="J16" i="1"/>
  <c r="J77" i="1"/>
  <c r="J25" i="1"/>
  <c r="J13" i="1"/>
  <c r="H16" i="1"/>
  <c r="H41" i="1"/>
  <c r="H94" i="1"/>
  <c r="H88" i="1"/>
  <c r="H61" i="1"/>
  <c r="H103" i="1"/>
  <c r="H52" i="1"/>
  <c r="H39" i="1"/>
  <c r="H32" i="1"/>
  <c r="H66" i="1"/>
  <c r="H86" i="1"/>
  <c r="H43" i="1"/>
  <c r="H89" i="1"/>
  <c r="H22" i="1"/>
  <c r="K11" i="1"/>
  <c r="H84" i="1"/>
  <c r="H91" i="1"/>
  <c r="H27" i="1"/>
  <c r="H73" i="1"/>
  <c r="H70" i="1"/>
  <c r="H24" i="1"/>
  <c r="H40" i="1"/>
  <c r="H75" i="1"/>
  <c r="H57" i="1"/>
  <c r="H54" i="1"/>
  <c r="H53" i="1"/>
  <c r="H56" i="1"/>
  <c r="H80" i="1"/>
  <c r="H59" i="1"/>
  <c r="L11" i="1"/>
  <c r="M11" i="1" s="1"/>
  <c r="I11" i="1"/>
  <c r="L20" i="1"/>
  <c r="M20" i="1" s="1"/>
  <c r="K20" i="1"/>
  <c r="K18" i="1"/>
  <c r="L18" i="1"/>
  <c r="M18" i="1" s="1"/>
  <c r="L17" i="1"/>
  <c r="M17" i="1" s="1"/>
  <c r="K17" i="1"/>
  <c r="L19" i="1"/>
  <c r="M19" i="1" s="1"/>
  <c r="L16" i="1"/>
  <c r="M16" i="1" s="1"/>
  <c r="K16" i="1"/>
  <c r="K19" i="1"/>
  <c r="K25" i="1"/>
  <c r="L25" i="1"/>
  <c r="M25" i="1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D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8" i="2"/>
  <c r="J8" i="2" s="1"/>
  <c r="P4" i="2"/>
  <c r="J136" i="2" l="1"/>
  <c r="J112" i="2"/>
  <c r="J72" i="2"/>
  <c r="E72" i="2" s="1"/>
  <c r="F72" i="2" s="1"/>
  <c r="J56" i="2"/>
  <c r="J48" i="2"/>
  <c r="J24" i="2"/>
  <c r="J16" i="2"/>
  <c r="J128" i="2"/>
  <c r="J120" i="2"/>
  <c r="J96" i="2"/>
  <c r="J64" i="2"/>
  <c r="J32" i="2"/>
  <c r="J143" i="2"/>
  <c r="J135" i="2"/>
  <c r="J127" i="2"/>
  <c r="E127" i="2" s="1"/>
  <c r="F127" i="2" s="1"/>
  <c r="J119" i="2"/>
  <c r="J111" i="2"/>
  <c r="J103" i="2"/>
  <c r="J95" i="2"/>
  <c r="J87" i="2"/>
  <c r="J79" i="2"/>
  <c r="J71" i="2"/>
  <c r="J63" i="2"/>
  <c r="J88" i="2"/>
  <c r="J145" i="2"/>
  <c r="J121" i="2"/>
  <c r="J113" i="2"/>
  <c r="J105" i="2"/>
  <c r="J97" i="2"/>
  <c r="J89" i="2"/>
  <c r="E89" i="2" s="1"/>
  <c r="F89" i="2" s="1"/>
  <c r="J81" i="2"/>
  <c r="J73" i="2"/>
  <c r="E73" i="2" s="1"/>
  <c r="F73" i="2" s="1"/>
  <c r="J65" i="2"/>
  <c r="J57" i="2"/>
  <c r="J49" i="2"/>
  <c r="J41" i="2"/>
  <c r="J33" i="2"/>
  <c r="J25" i="2"/>
  <c r="E25" i="2" s="1"/>
  <c r="F25" i="2" s="1"/>
  <c r="J17" i="2"/>
  <c r="J9" i="2"/>
  <c r="E9" i="2" s="1"/>
  <c r="F9" i="2" s="1"/>
  <c r="J137" i="2"/>
  <c r="J129" i="2"/>
  <c r="J139" i="2"/>
  <c r="J123" i="2"/>
  <c r="J107" i="2"/>
  <c r="J91" i="2"/>
  <c r="J75" i="2"/>
  <c r="J59" i="2"/>
  <c r="J51" i="2"/>
  <c r="J35" i="2"/>
  <c r="E35" i="2" s="1"/>
  <c r="F35" i="2" s="1"/>
  <c r="J27" i="2"/>
  <c r="J19" i="2"/>
  <c r="J11" i="2"/>
  <c r="J131" i="2"/>
  <c r="J115" i="2"/>
  <c r="J99" i="2"/>
  <c r="E99" i="2" s="1"/>
  <c r="F99" i="2" s="1"/>
  <c r="J83" i="2"/>
  <c r="E83" i="2" s="1"/>
  <c r="F83" i="2" s="1"/>
  <c r="J67" i="2"/>
  <c r="J43" i="2"/>
  <c r="C9" i="2"/>
  <c r="C10" i="2" s="1"/>
  <c r="J146" i="2"/>
  <c r="J138" i="2"/>
  <c r="E138" i="2" s="1"/>
  <c r="F138" i="2" s="1"/>
  <c r="J130" i="2"/>
  <c r="J122" i="2"/>
  <c r="J114" i="2"/>
  <c r="J106" i="2"/>
  <c r="J98" i="2"/>
  <c r="J90" i="2"/>
  <c r="E90" i="2" s="1"/>
  <c r="F90" i="2" s="1"/>
  <c r="J82" i="2"/>
  <c r="J74" i="2"/>
  <c r="E74" i="2" s="1"/>
  <c r="F74" i="2" s="1"/>
  <c r="J66" i="2"/>
  <c r="J58" i="2"/>
  <c r="J50" i="2"/>
  <c r="J42" i="2"/>
  <c r="J34" i="2"/>
  <c r="E34" i="2" s="1"/>
  <c r="F34" i="2" s="1"/>
  <c r="J26" i="2"/>
  <c r="J18" i="2"/>
  <c r="J140" i="2"/>
  <c r="J108" i="2"/>
  <c r="J92" i="2"/>
  <c r="J76" i="2"/>
  <c r="J60" i="2"/>
  <c r="J10" i="2"/>
  <c r="J55" i="2"/>
  <c r="J47" i="2"/>
  <c r="J39" i="2"/>
  <c r="J31" i="2"/>
  <c r="E31" i="2" s="1"/>
  <c r="F31" i="2" s="1"/>
  <c r="J23" i="2"/>
  <c r="J15" i="2"/>
  <c r="J141" i="2"/>
  <c r="J133" i="2"/>
  <c r="J125" i="2"/>
  <c r="J117" i="2"/>
  <c r="J109" i="2"/>
  <c r="J101" i="2"/>
  <c r="J93" i="2"/>
  <c r="J85" i="2"/>
  <c r="J77" i="2"/>
  <c r="J69" i="2"/>
  <c r="J61" i="2"/>
  <c r="J53" i="2"/>
  <c r="J45" i="2"/>
  <c r="J37" i="2"/>
  <c r="J29" i="2"/>
  <c r="J21" i="2"/>
  <c r="J13" i="2"/>
  <c r="J44" i="2"/>
  <c r="J36" i="2"/>
  <c r="J28" i="2"/>
  <c r="J12" i="2"/>
  <c r="J142" i="2"/>
  <c r="J134" i="2"/>
  <c r="J126" i="2"/>
  <c r="J118" i="2"/>
  <c r="J110" i="2"/>
  <c r="J102" i="2"/>
  <c r="J94" i="2"/>
  <c r="J86" i="2"/>
  <c r="J78" i="2"/>
  <c r="J70" i="2"/>
  <c r="J62" i="2"/>
  <c r="J54" i="2"/>
  <c r="J46" i="2"/>
  <c r="J38" i="2"/>
  <c r="J30" i="2"/>
  <c r="J22" i="2"/>
  <c r="J14" i="2"/>
  <c r="K14" i="1"/>
  <c r="L14" i="1"/>
  <c r="M14" i="1" s="1"/>
  <c r="L27" i="1"/>
  <c r="M27" i="1" s="1"/>
  <c r="L15" i="1"/>
  <c r="M15" i="1" s="1"/>
  <c r="K15" i="1"/>
  <c r="L33" i="1"/>
  <c r="M33" i="1" s="1"/>
  <c r="K33" i="1"/>
  <c r="L24" i="1"/>
  <c r="M24" i="1" s="1"/>
  <c r="K24" i="1"/>
  <c r="K26" i="1"/>
  <c r="L26" i="1"/>
  <c r="M26" i="1" s="1"/>
  <c r="K27" i="1"/>
  <c r="L23" i="1"/>
  <c r="M23" i="1" s="1"/>
  <c r="K23" i="1"/>
  <c r="G125" i="2"/>
  <c r="G93" i="2"/>
  <c r="J144" i="2"/>
  <c r="J124" i="2"/>
  <c r="E124" i="2" s="1"/>
  <c r="F124" i="2" s="1"/>
  <c r="J104" i="2"/>
  <c r="J80" i="2"/>
  <c r="J52" i="2"/>
  <c r="J40" i="2"/>
  <c r="E40" i="2" s="1"/>
  <c r="F40" i="2" s="1"/>
  <c r="J20" i="2"/>
  <c r="G61" i="2"/>
  <c r="G141" i="2"/>
  <c r="G133" i="2"/>
  <c r="G117" i="2"/>
  <c r="G109" i="2"/>
  <c r="G101" i="2"/>
  <c r="G85" i="2"/>
  <c r="G77" i="2"/>
  <c r="G69" i="2"/>
  <c r="G53" i="2"/>
  <c r="G45" i="2"/>
  <c r="G37" i="2"/>
  <c r="G21" i="2"/>
  <c r="G13" i="2"/>
  <c r="G29" i="2"/>
  <c r="E112" i="2"/>
  <c r="F112" i="2" s="1"/>
  <c r="G143" i="2"/>
  <c r="K143" i="2" s="1"/>
  <c r="G131" i="2"/>
  <c r="G119" i="2"/>
  <c r="G107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139" i="2"/>
  <c r="G127" i="2"/>
  <c r="G115" i="2"/>
  <c r="G111" i="2"/>
  <c r="K111" i="2" s="1"/>
  <c r="G145" i="2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33" i="2"/>
  <c r="G25" i="2"/>
  <c r="G17" i="2"/>
  <c r="G9" i="2"/>
  <c r="E79" i="2"/>
  <c r="F79" i="2" s="1"/>
  <c r="G8" i="2"/>
  <c r="G135" i="2"/>
  <c r="G123" i="2"/>
  <c r="G103" i="2"/>
  <c r="K103" i="2" s="1"/>
  <c r="J132" i="2"/>
  <c r="J116" i="2"/>
  <c r="J100" i="2"/>
  <c r="J84" i="2"/>
  <c r="J68" i="2"/>
  <c r="G144" i="2"/>
  <c r="G140" i="2"/>
  <c r="G136" i="2"/>
  <c r="K136" i="2" s="1"/>
  <c r="G132" i="2"/>
  <c r="G128" i="2"/>
  <c r="G124" i="2"/>
  <c r="G120" i="2"/>
  <c r="K120" i="2" s="1"/>
  <c r="G116" i="2"/>
  <c r="G112" i="2"/>
  <c r="K112" i="2" s="1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K56" i="2" s="1"/>
  <c r="G52" i="2"/>
  <c r="G48" i="2"/>
  <c r="K48" i="2" s="1"/>
  <c r="G44" i="2"/>
  <c r="G40" i="2"/>
  <c r="G36" i="2"/>
  <c r="G32" i="2"/>
  <c r="K32" i="2" s="1"/>
  <c r="G28" i="2"/>
  <c r="G24" i="2"/>
  <c r="K24" i="2" s="1"/>
  <c r="G20" i="2"/>
  <c r="G16" i="2"/>
  <c r="G12" i="2"/>
  <c r="G99" i="2"/>
  <c r="G95" i="2"/>
  <c r="K95" i="2" s="1"/>
  <c r="G91" i="2"/>
  <c r="G87" i="2"/>
  <c r="K87" i="2" s="1"/>
  <c r="G83" i="2"/>
  <c r="G79" i="2"/>
  <c r="K79" i="2" s="1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Y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8" i="1"/>
  <c r="K16" i="2" l="1"/>
  <c r="K135" i="2"/>
  <c r="K127" i="2"/>
  <c r="K63" i="2"/>
  <c r="K71" i="2"/>
  <c r="K88" i="2"/>
  <c r="K64" i="2"/>
  <c r="K96" i="2"/>
  <c r="K128" i="2"/>
  <c r="K72" i="2"/>
  <c r="K119" i="2"/>
  <c r="K19" i="2"/>
  <c r="K123" i="2"/>
  <c r="K43" i="2"/>
  <c r="K49" i="2"/>
  <c r="K121" i="2"/>
  <c r="K57" i="2"/>
  <c r="K91" i="2"/>
  <c r="K113" i="2"/>
  <c r="K139" i="2"/>
  <c r="K27" i="2"/>
  <c r="K89" i="2"/>
  <c r="K17" i="2"/>
  <c r="K25" i="2"/>
  <c r="K146" i="2"/>
  <c r="K81" i="2"/>
  <c r="K18" i="2"/>
  <c r="K82" i="2"/>
  <c r="K145" i="2"/>
  <c r="K39" i="2"/>
  <c r="K75" i="2"/>
  <c r="K74" i="2"/>
  <c r="K115" i="2"/>
  <c r="K133" i="2"/>
  <c r="K131" i="2"/>
  <c r="K99" i="2"/>
  <c r="K35" i="2"/>
  <c r="K97" i="2"/>
  <c r="K80" i="2"/>
  <c r="K41" i="2"/>
  <c r="K105" i="2"/>
  <c r="K67" i="2"/>
  <c r="K33" i="2"/>
  <c r="K11" i="2"/>
  <c r="K55" i="2"/>
  <c r="K65" i="2"/>
  <c r="K129" i="2"/>
  <c r="K59" i="2"/>
  <c r="K9" i="2"/>
  <c r="K73" i="2"/>
  <c r="K137" i="2"/>
  <c r="K107" i="2"/>
  <c r="K51" i="2"/>
  <c r="K83" i="2"/>
  <c r="K70" i="2"/>
  <c r="K117" i="2"/>
  <c r="K12" i="2"/>
  <c r="K140" i="2"/>
  <c r="K14" i="2"/>
  <c r="K78" i="2"/>
  <c r="K132" i="2"/>
  <c r="K45" i="2"/>
  <c r="K138" i="2"/>
  <c r="K22" i="2"/>
  <c r="K86" i="2"/>
  <c r="K92" i="2"/>
  <c r="K58" i="2"/>
  <c r="K122" i="2"/>
  <c r="K29" i="2"/>
  <c r="K50" i="2"/>
  <c r="K114" i="2"/>
  <c r="K31" i="2"/>
  <c r="K109" i="2"/>
  <c r="L9" i="2"/>
  <c r="M9" i="2" s="1"/>
  <c r="D9" i="2"/>
  <c r="K101" i="2"/>
  <c r="K130" i="2"/>
  <c r="K66" i="2"/>
  <c r="K42" i="2"/>
  <c r="K134" i="2"/>
  <c r="K26" i="2"/>
  <c r="K90" i="2"/>
  <c r="K98" i="2"/>
  <c r="K34" i="2"/>
  <c r="K106" i="2"/>
  <c r="K46" i="2"/>
  <c r="K60" i="2"/>
  <c r="K54" i="2"/>
  <c r="K77" i="2"/>
  <c r="K69" i="2"/>
  <c r="K44" i="2"/>
  <c r="K10" i="2"/>
  <c r="K28" i="2"/>
  <c r="K142" i="2"/>
  <c r="K76" i="2"/>
  <c r="K108" i="2"/>
  <c r="K52" i="2"/>
  <c r="K93" i="2"/>
  <c r="K23" i="2"/>
  <c r="K37" i="2"/>
  <c r="K118" i="2"/>
  <c r="K141" i="2"/>
  <c r="K36" i="2"/>
  <c r="K53" i="2"/>
  <c r="K30" i="2"/>
  <c r="K62" i="2"/>
  <c r="K94" i="2"/>
  <c r="K126" i="2"/>
  <c r="K61" i="2"/>
  <c r="K125" i="2"/>
  <c r="K38" i="2"/>
  <c r="K144" i="2"/>
  <c r="K102" i="2"/>
  <c r="K85" i="2"/>
  <c r="K15" i="2"/>
  <c r="K47" i="2"/>
  <c r="K13" i="2"/>
  <c r="K110" i="2"/>
  <c r="K21" i="2"/>
  <c r="K84" i="2"/>
  <c r="C11" i="2"/>
  <c r="L11" i="2" s="1"/>
  <c r="M11" i="2" s="1"/>
  <c r="L10" i="2"/>
  <c r="M10" i="2" s="1"/>
  <c r="K68" i="2"/>
  <c r="E125" i="2"/>
  <c r="F125" i="2" s="1"/>
  <c r="E41" i="2"/>
  <c r="F41" i="2" s="1"/>
  <c r="E105" i="2"/>
  <c r="F105" i="2" s="1"/>
  <c r="E14" i="2"/>
  <c r="F14" i="2" s="1"/>
  <c r="E106" i="2"/>
  <c r="F106" i="2" s="1"/>
  <c r="E131" i="2"/>
  <c r="F131" i="2" s="1"/>
  <c r="E16" i="2"/>
  <c r="F16" i="2" s="1"/>
  <c r="E12" i="2"/>
  <c r="F12" i="2" s="1"/>
  <c r="E100" i="2"/>
  <c r="F100" i="2" s="1"/>
  <c r="E11" i="2"/>
  <c r="F11" i="2" s="1"/>
  <c r="E57" i="2"/>
  <c r="F57" i="2" s="1"/>
  <c r="E129" i="2"/>
  <c r="F129" i="2" s="1"/>
  <c r="E46" i="2"/>
  <c r="F46" i="2" s="1"/>
  <c r="E122" i="2"/>
  <c r="F122" i="2" s="1"/>
  <c r="E36" i="2"/>
  <c r="F36" i="2" s="1"/>
  <c r="E96" i="2"/>
  <c r="F96" i="2" s="1"/>
  <c r="L22" i="1"/>
  <c r="M22" i="1" s="1"/>
  <c r="K22" i="1"/>
  <c r="L21" i="1"/>
  <c r="M21" i="1" s="1"/>
  <c r="K21" i="1"/>
  <c r="L32" i="1"/>
  <c r="M32" i="1" s="1"/>
  <c r="K32" i="1"/>
  <c r="L34" i="1"/>
  <c r="M34" i="1" s="1"/>
  <c r="K34" i="1"/>
  <c r="K30" i="1"/>
  <c r="L30" i="1"/>
  <c r="M30" i="1" s="1"/>
  <c r="O38" i="1"/>
  <c r="K31" i="1"/>
  <c r="L31" i="1"/>
  <c r="M31" i="1" s="1"/>
  <c r="K40" i="2"/>
  <c r="K104" i="2"/>
  <c r="K20" i="2"/>
  <c r="K116" i="2"/>
  <c r="K124" i="2"/>
  <c r="E18" i="2"/>
  <c r="F18" i="2" s="1"/>
  <c r="E50" i="2"/>
  <c r="F50" i="2" s="1"/>
  <c r="E116" i="2"/>
  <c r="F116" i="2" s="1"/>
  <c r="E133" i="2"/>
  <c r="F133" i="2" s="1"/>
  <c r="E27" i="2"/>
  <c r="F27" i="2" s="1"/>
  <c r="E91" i="2"/>
  <c r="F91" i="2" s="1"/>
  <c r="E139" i="2"/>
  <c r="F139" i="2" s="1"/>
  <c r="E13" i="2"/>
  <c r="F13" i="2" s="1"/>
  <c r="E29" i="2"/>
  <c r="F29" i="2" s="1"/>
  <c r="E45" i="2"/>
  <c r="F45" i="2" s="1"/>
  <c r="E61" i="2"/>
  <c r="F61" i="2" s="1"/>
  <c r="E77" i="2"/>
  <c r="F77" i="2" s="1"/>
  <c r="E93" i="2"/>
  <c r="F93" i="2" s="1"/>
  <c r="E109" i="2"/>
  <c r="F109" i="2" s="1"/>
  <c r="E137" i="2"/>
  <c r="F137" i="2" s="1"/>
  <c r="E51" i="2"/>
  <c r="F51" i="2" s="1"/>
  <c r="E111" i="2"/>
  <c r="F111" i="2" s="1"/>
  <c r="E22" i="2"/>
  <c r="F22" i="2" s="1"/>
  <c r="E54" i="2"/>
  <c r="F54" i="2" s="1"/>
  <c r="E78" i="2"/>
  <c r="F78" i="2" s="1"/>
  <c r="E94" i="2"/>
  <c r="F94" i="2" s="1"/>
  <c r="E110" i="2"/>
  <c r="F110" i="2" s="1"/>
  <c r="E126" i="2"/>
  <c r="F126" i="2" s="1"/>
  <c r="E19" i="2"/>
  <c r="F19" i="2" s="1"/>
  <c r="E95" i="2"/>
  <c r="F95" i="2" s="1"/>
  <c r="E143" i="2"/>
  <c r="F143" i="2" s="1"/>
  <c r="E48" i="2"/>
  <c r="F48" i="2" s="1"/>
  <c r="E128" i="2"/>
  <c r="F128" i="2" s="1"/>
  <c r="E42" i="2"/>
  <c r="F42" i="2" s="1"/>
  <c r="E32" i="2"/>
  <c r="F32" i="2" s="1"/>
  <c r="E120" i="2"/>
  <c r="F120" i="2" s="1"/>
  <c r="E52" i="2"/>
  <c r="F52" i="2" s="1"/>
  <c r="E144" i="2"/>
  <c r="F144" i="2" s="1"/>
  <c r="E39" i="2"/>
  <c r="F39" i="2" s="1"/>
  <c r="E28" i="2"/>
  <c r="F28" i="2" s="1"/>
  <c r="E92" i="2"/>
  <c r="F92" i="2" s="1"/>
  <c r="K100" i="2"/>
  <c r="E68" i="2"/>
  <c r="F68" i="2" s="1"/>
  <c r="E132" i="2"/>
  <c r="F132" i="2" s="1"/>
  <c r="E141" i="2"/>
  <c r="F141" i="2" s="1"/>
  <c r="E43" i="2"/>
  <c r="F43" i="2" s="1"/>
  <c r="E103" i="2"/>
  <c r="F103" i="2" s="1"/>
  <c r="E17" i="2"/>
  <c r="F17" i="2" s="1"/>
  <c r="E33" i="2"/>
  <c r="F33" i="2" s="1"/>
  <c r="E49" i="2"/>
  <c r="F49" i="2" s="1"/>
  <c r="E65" i="2"/>
  <c r="F65" i="2" s="1"/>
  <c r="E81" i="2"/>
  <c r="F81" i="2" s="1"/>
  <c r="E97" i="2"/>
  <c r="F97" i="2" s="1"/>
  <c r="E113" i="2"/>
  <c r="F113" i="2" s="1"/>
  <c r="E145" i="2"/>
  <c r="F145" i="2" s="1"/>
  <c r="E75" i="2"/>
  <c r="F75" i="2" s="1"/>
  <c r="E123" i="2"/>
  <c r="F123" i="2" s="1"/>
  <c r="E30" i="2"/>
  <c r="F30" i="2" s="1"/>
  <c r="E62" i="2"/>
  <c r="F62" i="2" s="1"/>
  <c r="E82" i="2"/>
  <c r="F82" i="2" s="1"/>
  <c r="E98" i="2"/>
  <c r="F98" i="2" s="1"/>
  <c r="E114" i="2"/>
  <c r="F114" i="2" s="1"/>
  <c r="E130" i="2"/>
  <c r="F130" i="2" s="1"/>
  <c r="E59" i="2"/>
  <c r="F59" i="2" s="1"/>
  <c r="E107" i="2"/>
  <c r="F107" i="2" s="1"/>
  <c r="E63" i="2"/>
  <c r="F63" i="2" s="1"/>
  <c r="E64" i="2"/>
  <c r="F64" i="2" s="1"/>
  <c r="E10" i="2"/>
  <c r="F10" i="2" s="1"/>
  <c r="E58" i="2"/>
  <c r="F58" i="2" s="1"/>
  <c r="E60" i="2"/>
  <c r="F60" i="2" s="1"/>
  <c r="E140" i="2"/>
  <c r="F140" i="2" s="1"/>
  <c r="E80" i="2"/>
  <c r="F80" i="2" s="1"/>
  <c r="E15" i="2"/>
  <c r="F15" i="2" s="1"/>
  <c r="E47" i="2"/>
  <c r="F47" i="2" s="1"/>
  <c r="E44" i="2"/>
  <c r="F44" i="2" s="1"/>
  <c r="E108" i="2"/>
  <c r="F108" i="2" s="1"/>
  <c r="D10" i="2"/>
  <c r="E84" i="2"/>
  <c r="F84" i="2" s="1"/>
  <c r="E117" i="2"/>
  <c r="F117" i="2" s="1"/>
  <c r="E142" i="2"/>
  <c r="F142" i="2" s="1"/>
  <c r="E67" i="2"/>
  <c r="F67" i="2" s="1"/>
  <c r="E115" i="2"/>
  <c r="F115" i="2" s="1"/>
  <c r="E21" i="2"/>
  <c r="F21" i="2" s="1"/>
  <c r="E37" i="2"/>
  <c r="F37" i="2" s="1"/>
  <c r="E53" i="2"/>
  <c r="F53" i="2" s="1"/>
  <c r="E69" i="2"/>
  <c r="F69" i="2" s="1"/>
  <c r="E85" i="2"/>
  <c r="F85" i="2" s="1"/>
  <c r="E101" i="2"/>
  <c r="F101" i="2" s="1"/>
  <c r="E121" i="2"/>
  <c r="F121" i="2" s="1"/>
  <c r="E146" i="2"/>
  <c r="F146" i="2" s="1"/>
  <c r="E87" i="2"/>
  <c r="F87" i="2" s="1"/>
  <c r="E135" i="2"/>
  <c r="F135" i="2" s="1"/>
  <c r="E38" i="2"/>
  <c r="F38" i="2" s="1"/>
  <c r="E70" i="2"/>
  <c r="F70" i="2" s="1"/>
  <c r="E86" i="2"/>
  <c r="F86" i="2" s="1"/>
  <c r="E102" i="2"/>
  <c r="F102" i="2" s="1"/>
  <c r="E118" i="2"/>
  <c r="F118" i="2" s="1"/>
  <c r="E134" i="2"/>
  <c r="F134" i="2" s="1"/>
  <c r="E71" i="2"/>
  <c r="F71" i="2" s="1"/>
  <c r="E119" i="2"/>
  <c r="F119" i="2" s="1"/>
  <c r="E24" i="2"/>
  <c r="F24" i="2" s="1"/>
  <c r="E88" i="2"/>
  <c r="F88" i="2" s="1"/>
  <c r="E26" i="2"/>
  <c r="F26" i="2" s="1"/>
  <c r="E66" i="2"/>
  <c r="F66" i="2" s="1"/>
  <c r="E76" i="2"/>
  <c r="F76" i="2" s="1"/>
  <c r="E20" i="2"/>
  <c r="F20" i="2" s="1"/>
  <c r="E104" i="2"/>
  <c r="F104" i="2" s="1"/>
  <c r="E23" i="2"/>
  <c r="F23" i="2" s="1"/>
  <c r="E55" i="2"/>
  <c r="F55" i="2" s="1"/>
  <c r="E56" i="2"/>
  <c r="F56" i="2" s="1"/>
  <c r="E136" i="2"/>
  <c r="F136" i="2" s="1"/>
  <c r="G11" i="1"/>
  <c r="G12" i="1"/>
  <c r="G15" i="1"/>
  <c r="G18" i="1"/>
  <c r="G23" i="1"/>
  <c r="G26" i="1"/>
  <c r="G27" i="1"/>
  <c r="G28" i="1"/>
  <c r="G31" i="1"/>
  <c r="G32" i="1"/>
  <c r="G34" i="1"/>
  <c r="G35" i="1"/>
  <c r="G40" i="1"/>
  <c r="G44" i="1"/>
  <c r="G48" i="1"/>
  <c r="G51" i="1"/>
  <c r="G52" i="1"/>
  <c r="G56" i="1"/>
  <c r="G59" i="1"/>
  <c r="G60" i="1"/>
  <c r="G9" i="1"/>
  <c r="G10" i="1"/>
  <c r="G14" i="1"/>
  <c r="G16" i="1"/>
  <c r="G21" i="1"/>
  <c r="G22" i="1"/>
  <c r="G24" i="1"/>
  <c r="G30" i="1"/>
  <c r="G33" i="1"/>
  <c r="G38" i="1"/>
  <c r="G41" i="1"/>
  <c r="G42" i="1"/>
  <c r="G46" i="1"/>
  <c r="G53" i="1"/>
  <c r="G54" i="1"/>
  <c r="G57" i="1"/>
  <c r="G58" i="1"/>
  <c r="G62" i="1"/>
  <c r="G8" i="1"/>
  <c r="G19" i="1"/>
  <c r="G20" i="1"/>
  <c r="G36" i="1"/>
  <c r="G55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8" i="1"/>
  <c r="G13" i="1"/>
  <c r="G37" i="1"/>
  <c r="G61" i="1"/>
  <c r="G65" i="1"/>
  <c r="G64" i="1"/>
  <c r="G63" i="1"/>
  <c r="G67" i="1"/>
  <c r="G25" i="1"/>
  <c r="G45" i="1"/>
  <c r="G43" i="1"/>
  <c r="G47" i="1"/>
  <c r="G17" i="1"/>
  <c r="G29" i="1"/>
  <c r="G39" i="1"/>
  <c r="G49" i="1"/>
  <c r="G50" i="1"/>
  <c r="G66" i="1"/>
  <c r="P9" i="1"/>
  <c r="B9" i="1" s="1"/>
  <c r="P10" i="1"/>
  <c r="B10" i="1" s="1"/>
  <c r="P11" i="1"/>
  <c r="B11" i="1" s="1"/>
  <c r="P12" i="1"/>
  <c r="B12" i="1" s="1"/>
  <c r="P13" i="1"/>
  <c r="B13" i="1" s="1"/>
  <c r="P14" i="1"/>
  <c r="B14" i="1" s="1"/>
  <c r="P15" i="1"/>
  <c r="B15" i="1" s="1"/>
  <c r="P16" i="1"/>
  <c r="B16" i="1" s="1"/>
  <c r="P17" i="1"/>
  <c r="B17" i="1" s="1"/>
  <c r="P18" i="1"/>
  <c r="B18" i="1" s="1"/>
  <c r="P19" i="1"/>
  <c r="B19" i="1" s="1"/>
  <c r="P20" i="1"/>
  <c r="B20" i="1" s="1"/>
  <c r="P21" i="1"/>
  <c r="B21" i="1" s="1"/>
  <c r="P22" i="1"/>
  <c r="B22" i="1" s="1"/>
  <c r="P23" i="1"/>
  <c r="B23" i="1" s="1"/>
  <c r="P24" i="1"/>
  <c r="B24" i="1" s="1"/>
  <c r="P25" i="1"/>
  <c r="B25" i="1" s="1"/>
  <c r="P26" i="1"/>
  <c r="B26" i="1" s="1"/>
  <c r="P27" i="1"/>
  <c r="B27" i="1" s="1"/>
  <c r="P28" i="1"/>
  <c r="B28" i="1" s="1"/>
  <c r="P29" i="1"/>
  <c r="B29" i="1" s="1"/>
  <c r="P30" i="1"/>
  <c r="B30" i="1" s="1"/>
  <c r="P31" i="1"/>
  <c r="B31" i="1" s="1"/>
  <c r="P32" i="1"/>
  <c r="B32" i="1" s="1"/>
  <c r="P33" i="1"/>
  <c r="B33" i="1" s="1"/>
  <c r="P34" i="1"/>
  <c r="B34" i="1" s="1"/>
  <c r="P35" i="1"/>
  <c r="B35" i="1" s="1"/>
  <c r="P36" i="1"/>
  <c r="B36" i="1" s="1"/>
  <c r="P37" i="1"/>
  <c r="P38" i="1"/>
  <c r="B38" i="1" s="1"/>
  <c r="P39" i="1"/>
  <c r="B39" i="1" s="1"/>
  <c r="P40" i="1"/>
  <c r="B40" i="1" s="1"/>
  <c r="P41" i="1"/>
  <c r="B41" i="1" s="1"/>
  <c r="P42" i="1"/>
  <c r="B42" i="1" s="1"/>
  <c r="P43" i="1"/>
  <c r="B43" i="1" s="1"/>
  <c r="P44" i="1"/>
  <c r="B44" i="1" s="1"/>
  <c r="P45" i="1"/>
  <c r="B45" i="1" s="1"/>
  <c r="P46" i="1"/>
  <c r="B46" i="1" s="1"/>
  <c r="P47" i="1"/>
  <c r="B47" i="1" s="1"/>
  <c r="P48" i="1"/>
  <c r="B48" i="1" s="1"/>
  <c r="P49" i="1"/>
  <c r="B49" i="1" s="1"/>
  <c r="P50" i="1"/>
  <c r="B50" i="1" s="1"/>
  <c r="P51" i="1"/>
  <c r="B51" i="1" s="1"/>
  <c r="P52" i="1"/>
  <c r="B52" i="1" s="1"/>
  <c r="P53" i="1"/>
  <c r="B53" i="1" s="1"/>
  <c r="P54" i="1"/>
  <c r="B54" i="1" s="1"/>
  <c r="P55" i="1"/>
  <c r="B55" i="1" s="1"/>
  <c r="P56" i="1"/>
  <c r="B56" i="1" s="1"/>
  <c r="P57" i="1"/>
  <c r="B57" i="1" s="1"/>
  <c r="P58" i="1"/>
  <c r="B58" i="1" s="1"/>
  <c r="P59" i="1"/>
  <c r="B59" i="1" s="1"/>
  <c r="P60" i="1"/>
  <c r="B60" i="1" s="1"/>
  <c r="P61" i="1"/>
  <c r="B61" i="1" s="1"/>
  <c r="P62" i="1"/>
  <c r="B62" i="1" s="1"/>
  <c r="P63" i="1"/>
  <c r="B63" i="1" s="1"/>
  <c r="P64" i="1"/>
  <c r="B64" i="1" s="1"/>
  <c r="P65" i="1"/>
  <c r="B65" i="1" s="1"/>
  <c r="P66" i="1"/>
  <c r="B66" i="1" s="1"/>
  <c r="P67" i="1"/>
  <c r="B67" i="1" s="1"/>
  <c r="P8" i="1"/>
  <c r="B8" i="1" s="1"/>
  <c r="X3" i="1" s="1"/>
  <c r="O25" i="1"/>
  <c r="O29" i="1"/>
  <c r="U29" i="1" s="1"/>
  <c r="O33" i="1"/>
  <c r="O37" i="1"/>
  <c r="U37" i="1" s="1"/>
  <c r="O13" i="1"/>
  <c r="U13" i="1" s="1"/>
  <c r="Z3" i="1"/>
  <c r="O11" i="1"/>
  <c r="U11" i="1" s="1"/>
  <c r="O15" i="1"/>
  <c r="U15" i="1" s="1"/>
  <c r="O17" i="1"/>
  <c r="O21" i="1"/>
  <c r="U21" i="1" s="1"/>
  <c r="O23" i="1"/>
  <c r="O39" i="1"/>
  <c r="O41" i="1"/>
  <c r="O8" i="1"/>
  <c r="O9" i="1"/>
  <c r="U9" i="1" s="1"/>
  <c r="O19" i="1"/>
  <c r="U19" i="1" s="1"/>
  <c r="O27" i="1"/>
  <c r="U27" i="1" s="1"/>
  <c r="O14" i="1"/>
  <c r="O30" i="1"/>
  <c r="O10" i="1"/>
  <c r="Z4" i="1"/>
  <c r="O18" i="1"/>
  <c r="O22" i="1"/>
  <c r="O26" i="1"/>
  <c r="O31" i="1"/>
  <c r="O34" i="1"/>
  <c r="X4" i="1" l="1"/>
  <c r="X7" i="1" s="1"/>
  <c r="U41" i="1"/>
  <c r="U39" i="1"/>
  <c r="U23" i="1"/>
  <c r="U33" i="1"/>
  <c r="U31" i="1"/>
  <c r="U17" i="1"/>
  <c r="U25" i="1"/>
  <c r="D11" i="2"/>
  <c r="C12" i="2"/>
  <c r="L12" i="2" s="1"/>
  <c r="M12" i="2" s="1"/>
  <c r="L28" i="1"/>
  <c r="M28" i="1" s="1"/>
  <c r="K28" i="1"/>
  <c r="K29" i="1"/>
  <c r="L29" i="1"/>
  <c r="M29" i="1" s="1"/>
  <c r="L40" i="1"/>
  <c r="M40" i="1" s="1"/>
  <c r="O48" i="1"/>
  <c r="U48" i="1" s="1"/>
  <c r="K40" i="1"/>
  <c r="U38" i="1"/>
  <c r="U26" i="1"/>
  <c r="U10" i="1"/>
  <c r="K41" i="1"/>
  <c r="L41" i="1"/>
  <c r="M41" i="1" s="1"/>
  <c r="L38" i="1"/>
  <c r="M38" i="1" s="1"/>
  <c r="K38" i="1"/>
  <c r="L39" i="1"/>
  <c r="M39" i="1" s="1"/>
  <c r="K39" i="1"/>
  <c r="O47" i="1"/>
  <c r="U47" i="1" s="1"/>
  <c r="L37" i="1"/>
  <c r="M37" i="1" s="1"/>
  <c r="K37" i="1"/>
  <c r="U8" i="1"/>
  <c r="U34" i="1"/>
  <c r="U30" i="1"/>
  <c r="U22" i="1"/>
  <c r="U18" i="1"/>
  <c r="U14" i="1"/>
  <c r="Y4" i="1"/>
  <c r="Y7" i="1"/>
  <c r="B37" i="1"/>
  <c r="O40" i="1"/>
  <c r="U40" i="1" s="1"/>
  <c r="O32" i="1"/>
  <c r="U32" i="1" s="1"/>
  <c r="O28" i="1"/>
  <c r="U28" i="1" s="1"/>
  <c r="O24" i="1"/>
  <c r="U24" i="1" s="1"/>
  <c r="O20" i="1"/>
  <c r="U20" i="1" s="1"/>
  <c r="O16" i="1"/>
  <c r="U16" i="1" s="1"/>
  <c r="O12" i="1"/>
  <c r="U12" i="1" s="1"/>
  <c r="D12" i="2" l="1"/>
  <c r="C13" i="2"/>
  <c r="L13" i="2" s="1"/>
  <c r="M13" i="2" s="1"/>
  <c r="O35" i="1"/>
  <c r="U35" i="1" s="1"/>
  <c r="L35" i="1"/>
  <c r="M35" i="1" s="1"/>
  <c r="K35" i="1"/>
  <c r="K36" i="1"/>
  <c r="L36" i="1"/>
  <c r="M36" i="1" s="1"/>
  <c r="O36" i="1"/>
  <c r="U36" i="1" s="1"/>
  <c r="L44" i="1"/>
  <c r="M44" i="1" s="1"/>
  <c r="K44" i="1"/>
  <c r="K46" i="1"/>
  <c r="L46" i="1"/>
  <c r="M46" i="1" s="1"/>
  <c r="O46" i="1"/>
  <c r="U46" i="1" s="1"/>
  <c r="L48" i="1"/>
  <c r="M48" i="1" s="1"/>
  <c r="K48" i="1"/>
  <c r="L45" i="1"/>
  <c r="M45" i="1" s="1"/>
  <c r="K45" i="1"/>
  <c r="O45" i="1"/>
  <c r="U45" i="1" s="1"/>
  <c r="L47" i="1"/>
  <c r="M47" i="1" s="1"/>
  <c r="K47" i="1"/>
  <c r="O44" i="1"/>
  <c r="U44" i="1" s="1"/>
  <c r="X68" i="1"/>
  <c r="X69" i="1"/>
  <c r="X70" i="1"/>
  <c r="X79" i="1"/>
  <c r="X84" i="1"/>
  <c r="X85" i="1"/>
  <c r="X86" i="1"/>
  <c r="X95" i="1"/>
  <c r="X100" i="1"/>
  <c r="X101" i="1"/>
  <c r="X104" i="1"/>
  <c r="X105" i="1"/>
  <c r="X71" i="1"/>
  <c r="X76" i="1"/>
  <c r="X78" i="1"/>
  <c r="X87" i="1"/>
  <c r="X92" i="1"/>
  <c r="X94" i="1"/>
  <c r="X106" i="1"/>
  <c r="X75" i="1"/>
  <c r="X81" i="1"/>
  <c r="X91" i="1"/>
  <c r="X96" i="1"/>
  <c r="X98" i="1"/>
  <c r="X72" i="1"/>
  <c r="X73" i="1"/>
  <c r="X74" i="1"/>
  <c r="X83" i="1"/>
  <c r="X88" i="1"/>
  <c r="X89" i="1"/>
  <c r="X90" i="1"/>
  <c r="X99" i="1"/>
  <c r="X102" i="1"/>
  <c r="X103" i="1"/>
  <c r="X107" i="1"/>
  <c r="X77" i="1"/>
  <c r="X93" i="1"/>
  <c r="X80" i="1"/>
  <c r="X82" i="1"/>
  <c r="X97" i="1"/>
  <c r="Y24" i="1"/>
  <c r="Y75" i="1"/>
  <c r="Y80" i="1"/>
  <c r="Y81" i="1"/>
  <c r="Y82" i="1"/>
  <c r="Y91" i="1"/>
  <c r="Y96" i="1"/>
  <c r="Y97" i="1"/>
  <c r="Y98" i="1"/>
  <c r="Y72" i="1"/>
  <c r="Y83" i="1"/>
  <c r="Y88" i="1"/>
  <c r="Y89" i="1"/>
  <c r="Y90" i="1"/>
  <c r="Y107" i="1"/>
  <c r="Y71" i="1"/>
  <c r="Y76" i="1"/>
  <c r="Y77" i="1"/>
  <c r="Y78" i="1"/>
  <c r="Y68" i="1"/>
  <c r="Y69" i="1"/>
  <c r="Y70" i="1"/>
  <c r="Y79" i="1"/>
  <c r="Y84" i="1"/>
  <c r="Y85" i="1"/>
  <c r="Y86" i="1"/>
  <c r="Y95" i="1"/>
  <c r="Y100" i="1"/>
  <c r="Y101" i="1"/>
  <c r="Y104" i="1"/>
  <c r="Y105" i="1"/>
  <c r="Y73" i="1"/>
  <c r="Y74" i="1"/>
  <c r="Y99" i="1"/>
  <c r="Y102" i="1"/>
  <c r="Y103" i="1"/>
  <c r="Y87" i="1"/>
  <c r="Y92" i="1"/>
  <c r="Y93" i="1"/>
  <c r="Y94" i="1"/>
  <c r="Y106" i="1"/>
  <c r="Y11" i="1"/>
  <c r="Y29" i="1"/>
  <c r="Y18" i="1"/>
  <c r="Y56" i="1"/>
  <c r="Y34" i="1"/>
  <c r="Y31" i="1"/>
  <c r="Y35" i="1"/>
  <c r="Y45" i="1"/>
  <c r="Y66" i="1"/>
  <c r="Y13" i="1"/>
  <c r="Y40" i="1"/>
  <c r="Y67" i="1"/>
  <c r="Y50" i="1"/>
  <c r="Y61" i="1"/>
  <c r="Y63" i="1"/>
  <c r="Y20" i="1"/>
  <c r="Y59" i="1"/>
  <c r="Y27" i="1"/>
  <c r="Y62" i="1"/>
  <c r="Y46" i="1"/>
  <c r="Y30" i="1"/>
  <c r="Y14" i="1"/>
  <c r="Y57" i="1"/>
  <c r="Y41" i="1"/>
  <c r="Y25" i="1"/>
  <c r="Y9" i="1"/>
  <c r="Y55" i="1"/>
  <c r="Y15" i="1"/>
  <c r="Y52" i="1"/>
  <c r="Y36" i="1"/>
  <c r="Y16" i="1"/>
  <c r="Y51" i="1"/>
  <c r="Y23" i="1"/>
  <c r="Y58" i="1"/>
  <c r="Y42" i="1"/>
  <c r="Y26" i="1"/>
  <c r="Y10" i="1"/>
  <c r="Y53" i="1"/>
  <c r="Y37" i="1"/>
  <c r="Y21" i="1"/>
  <c r="Y47" i="1"/>
  <c r="Y64" i="1"/>
  <c r="Y48" i="1"/>
  <c r="Y32" i="1"/>
  <c r="Y12" i="1"/>
  <c r="Y43" i="1"/>
  <c r="Y19" i="1"/>
  <c r="Y54" i="1"/>
  <c r="Y38" i="1"/>
  <c r="Y22" i="1"/>
  <c r="Y8" i="1"/>
  <c r="Y65" i="1"/>
  <c r="Y49" i="1"/>
  <c r="Y33" i="1"/>
  <c r="Y17" i="1"/>
  <c r="Y39" i="1"/>
  <c r="Y60" i="1"/>
  <c r="Y44" i="1"/>
  <c r="Y28" i="1"/>
  <c r="X31" i="1"/>
  <c r="X21" i="1"/>
  <c r="X14" i="1"/>
  <c r="X66" i="1"/>
  <c r="X24" i="1"/>
  <c r="X34" i="1"/>
  <c r="X47" i="1"/>
  <c r="X48" i="1"/>
  <c r="X45" i="1"/>
  <c r="X37" i="1"/>
  <c r="X63" i="1"/>
  <c r="X64" i="1"/>
  <c r="X61" i="1"/>
  <c r="X50" i="1"/>
  <c r="X26" i="1"/>
  <c r="X51" i="1"/>
  <c r="X67" i="1"/>
  <c r="X11" i="1"/>
  <c r="X35" i="1"/>
  <c r="X52" i="1"/>
  <c r="X12" i="1"/>
  <c r="X28" i="1"/>
  <c r="X49" i="1"/>
  <c r="X65" i="1"/>
  <c r="X9" i="1"/>
  <c r="X25" i="1"/>
  <c r="X38" i="1"/>
  <c r="X54" i="1"/>
  <c r="X18" i="1"/>
  <c r="X27" i="1"/>
  <c r="X15" i="1"/>
  <c r="X8" i="1"/>
  <c r="X55" i="1"/>
  <c r="X19" i="1"/>
  <c r="X40" i="1"/>
  <c r="X56" i="1"/>
  <c r="X16" i="1"/>
  <c r="X32" i="1"/>
  <c r="X53" i="1"/>
  <c r="X13" i="1"/>
  <c r="X29" i="1"/>
  <c r="X42" i="1"/>
  <c r="X58" i="1"/>
  <c r="X22" i="1"/>
  <c r="X41" i="1"/>
  <c r="X39" i="1"/>
  <c r="X43" i="1"/>
  <c r="X59" i="1"/>
  <c r="X23" i="1"/>
  <c r="X44" i="1"/>
  <c r="X60" i="1"/>
  <c r="X20" i="1"/>
  <c r="X36" i="1"/>
  <c r="X57" i="1"/>
  <c r="X17" i="1"/>
  <c r="X33" i="1"/>
  <c r="X46" i="1"/>
  <c r="X62" i="1"/>
  <c r="X10" i="1"/>
  <c r="X30" i="1"/>
  <c r="C14" i="2" l="1"/>
  <c r="L14" i="2" s="1"/>
  <c r="M14" i="2" s="1"/>
  <c r="D13" i="2"/>
  <c r="O42" i="1"/>
  <c r="U42" i="1" s="1"/>
  <c r="K42" i="1"/>
  <c r="L42" i="1"/>
  <c r="M42" i="1" s="1"/>
  <c r="O43" i="1"/>
  <c r="U43" i="1" s="1"/>
  <c r="K43" i="1"/>
  <c r="L43" i="1"/>
  <c r="M43" i="1" s="1"/>
  <c r="L53" i="1"/>
  <c r="M53" i="1" s="1"/>
  <c r="K53" i="1"/>
  <c r="O53" i="1"/>
  <c r="U53" i="1" s="1"/>
  <c r="L54" i="1"/>
  <c r="M54" i="1" s="1"/>
  <c r="K54" i="1"/>
  <c r="O54" i="1"/>
  <c r="U54" i="1" s="1"/>
  <c r="L55" i="1"/>
  <c r="M55" i="1" s="1"/>
  <c r="K55" i="1"/>
  <c r="O55" i="1"/>
  <c r="U55" i="1" s="1"/>
  <c r="L52" i="1"/>
  <c r="M52" i="1" s="1"/>
  <c r="K52" i="1"/>
  <c r="O52" i="1"/>
  <c r="U52" i="1" s="1"/>
  <c r="K51" i="1"/>
  <c r="L51" i="1"/>
  <c r="M51" i="1" s="1"/>
  <c r="O51" i="1"/>
  <c r="U51" i="1" s="1"/>
  <c r="D14" i="2" l="1"/>
  <c r="C15" i="2"/>
  <c r="L15" i="2" s="1"/>
  <c r="M15" i="2" s="1"/>
  <c r="L49" i="1"/>
  <c r="M49" i="1" s="1"/>
  <c r="K49" i="1"/>
  <c r="O49" i="1"/>
  <c r="U49" i="1" s="1"/>
  <c r="K65" i="1"/>
  <c r="O50" i="1"/>
  <c r="U50" i="1" s="1"/>
  <c r="L50" i="1"/>
  <c r="M50" i="1" s="1"/>
  <c r="K50" i="1"/>
  <c r="L65" i="1"/>
  <c r="M65" i="1" s="1"/>
  <c r="O65" i="1"/>
  <c r="U65" i="1" s="1"/>
  <c r="K62" i="1"/>
  <c r="L62" i="1"/>
  <c r="M62" i="1" s="1"/>
  <c r="O62" i="1"/>
  <c r="U62" i="1" s="1"/>
  <c r="K58" i="1"/>
  <c r="L58" i="1"/>
  <c r="M58" i="1" s="1"/>
  <c r="O58" i="1"/>
  <c r="U58" i="1" s="1"/>
  <c r="K59" i="1"/>
  <c r="L59" i="1"/>
  <c r="M59" i="1" s="1"/>
  <c r="O59" i="1"/>
  <c r="U59" i="1" s="1"/>
  <c r="L60" i="1"/>
  <c r="M60" i="1" s="1"/>
  <c r="K60" i="1"/>
  <c r="O60" i="1"/>
  <c r="U60" i="1" s="1"/>
  <c r="L61" i="1"/>
  <c r="M61" i="1" s="1"/>
  <c r="K61" i="1"/>
  <c r="O61" i="1"/>
  <c r="U61" i="1" s="1"/>
  <c r="D15" i="2" l="1"/>
  <c r="C16" i="2"/>
  <c r="L16" i="2" s="1"/>
  <c r="M16" i="2" s="1"/>
  <c r="K56" i="1"/>
  <c r="L56" i="1"/>
  <c r="M56" i="1" s="1"/>
  <c r="O56" i="1"/>
  <c r="U56" i="1" s="1"/>
  <c r="K57" i="1"/>
  <c r="O57" i="1"/>
  <c r="U57" i="1" s="1"/>
  <c r="L57" i="1"/>
  <c r="M57" i="1" s="1"/>
  <c r="K67" i="1"/>
  <c r="L67" i="1"/>
  <c r="M67" i="1" s="1"/>
  <c r="O67" i="1"/>
  <c r="U67" i="1" s="1"/>
  <c r="O68" i="1"/>
  <c r="U68" i="1" s="1"/>
  <c r="K68" i="1"/>
  <c r="L68" i="1"/>
  <c r="M68" i="1" s="1"/>
  <c r="L66" i="1"/>
  <c r="M66" i="1" s="1"/>
  <c r="K66" i="1"/>
  <c r="O66" i="1"/>
  <c r="U66" i="1" s="1"/>
  <c r="O69" i="1"/>
  <c r="U69" i="1" s="1"/>
  <c r="K69" i="1"/>
  <c r="L69" i="1"/>
  <c r="M69" i="1" s="1"/>
  <c r="D16" i="2" l="1"/>
  <c r="C17" i="2"/>
  <c r="L17" i="2" s="1"/>
  <c r="M17" i="2" s="1"/>
  <c r="L63" i="1"/>
  <c r="M63" i="1" s="1"/>
  <c r="K63" i="1"/>
  <c r="O63" i="1"/>
  <c r="U63" i="1" s="1"/>
  <c r="L64" i="1"/>
  <c r="M64" i="1" s="1"/>
  <c r="O64" i="1"/>
  <c r="U64" i="1" s="1"/>
  <c r="K64" i="1"/>
  <c r="O73" i="1"/>
  <c r="U73" i="1" s="1"/>
  <c r="K73" i="1"/>
  <c r="L73" i="1"/>
  <c r="M73" i="1" s="1"/>
  <c r="L74" i="1"/>
  <c r="M74" i="1" s="1"/>
  <c r="K74" i="1"/>
  <c r="O74" i="1"/>
  <c r="U74" i="1" s="1"/>
  <c r="L75" i="1"/>
  <c r="M75" i="1" s="1"/>
  <c r="K75" i="1"/>
  <c r="O75" i="1"/>
  <c r="U75" i="1" s="1"/>
  <c r="L76" i="1"/>
  <c r="M76" i="1" s="1"/>
  <c r="K76" i="1"/>
  <c r="O76" i="1"/>
  <c r="U76" i="1" s="1"/>
  <c r="D17" i="2" l="1"/>
  <c r="C18" i="2"/>
  <c r="L18" i="2" s="1"/>
  <c r="M18" i="2" s="1"/>
  <c r="O70" i="1"/>
  <c r="U70" i="1" s="1"/>
  <c r="L70" i="1"/>
  <c r="M70" i="1" s="1"/>
  <c r="K70" i="1"/>
  <c r="L72" i="1"/>
  <c r="M72" i="1" s="1"/>
  <c r="O72" i="1"/>
  <c r="U72" i="1" s="1"/>
  <c r="K72" i="1"/>
  <c r="O80" i="1"/>
  <c r="U80" i="1" s="1"/>
  <c r="O71" i="1"/>
  <c r="U71" i="1" s="1"/>
  <c r="L71" i="1"/>
  <c r="M71" i="1" s="1"/>
  <c r="K71" i="1"/>
  <c r="O81" i="1"/>
  <c r="U81" i="1" s="1"/>
  <c r="L81" i="1"/>
  <c r="M81" i="1" s="1"/>
  <c r="K81" i="1"/>
  <c r="L83" i="1"/>
  <c r="M83" i="1" s="1"/>
  <c r="K83" i="1"/>
  <c r="O83" i="1"/>
  <c r="U83" i="1" s="1"/>
  <c r="L82" i="1"/>
  <c r="M82" i="1" s="1"/>
  <c r="O82" i="1"/>
  <c r="U82" i="1" s="1"/>
  <c r="K82" i="1"/>
  <c r="K80" i="1"/>
  <c r="L80" i="1"/>
  <c r="M80" i="1" s="1"/>
  <c r="D18" i="2" l="1"/>
  <c r="C19" i="2"/>
  <c r="L19" i="2" s="1"/>
  <c r="M19" i="2" s="1"/>
  <c r="O79" i="1"/>
  <c r="U79" i="1" s="1"/>
  <c r="L79" i="1"/>
  <c r="M79" i="1" s="1"/>
  <c r="K79" i="1"/>
  <c r="L77" i="1"/>
  <c r="M77" i="1" s="1"/>
  <c r="O77" i="1"/>
  <c r="U77" i="1" s="1"/>
  <c r="K77" i="1"/>
  <c r="O78" i="1"/>
  <c r="U78" i="1" s="1"/>
  <c r="K78" i="1"/>
  <c r="L78" i="1"/>
  <c r="M78" i="1" s="1"/>
  <c r="L90" i="1"/>
  <c r="M90" i="1" s="1"/>
  <c r="O90" i="1"/>
  <c r="U90" i="1" s="1"/>
  <c r="K90" i="1"/>
  <c r="K88" i="1"/>
  <c r="O88" i="1"/>
  <c r="U88" i="1" s="1"/>
  <c r="L88" i="1"/>
  <c r="M88" i="1" s="1"/>
  <c r="O89" i="1"/>
  <c r="U89" i="1" s="1"/>
  <c r="K89" i="1"/>
  <c r="L89" i="1"/>
  <c r="M89" i="1" s="1"/>
  <c r="D19" i="2" l="1"/>
  <c r="C20" i="2"/>
  <c r="L20" i="2" s="1"/>
  <c r="M20" i="2" s="1"/>
  <c r="O87" i="1"/>
  <c r="U87" i="1" s="1"/>
  <c r="K87" i="1"/>
  <c r="L87" i="1"/>
  <c r="M87" i="1" s="1"/>
  <c r="O84" i="1"/>
  <c r="U84" i="1" s="1"/>
  <c r="K84" i="1"/>
  <c r="L84" i="1"/>
  <c r="M84" i="1" s="1"/>
  <c r="O86" i="1"/>
  <c r="U86" i="1" s="1"/>
  <c r="K86" i="1"/>
  <c r="L86" i="1"/>
  <c r="M86" i="1" s="1"/>
  <c r="K85" i="1"/>
  <c r="O85" i="1"/>
  <c r="U85" i="1" s="1"/>
  <c r="L85" i="1"/>
  <c r="M85" i="1" s="1"/>
  <c r="L96" i="1"/>
  <c r="M96" i="1" s="1"/>
  <c r="O96" i="1"/>
  <c r="U96" i="1" s="1"/>
  <c r="K96" i="1"/>
  <c r="O97" i="1"/>
  <c r="U97" i="1" s="1"/>
  <c r="L97" i="1"/>
  <c r="M97" i="1" s="1"/>
  <c r="K97" i="1"/>
  <c r="D20" i="2" l="1"/>
  <c r="C21" i="2"/>
  <c r="L21" i="2" s="1"/>
  <c r="M21" i="2" s="1"/>
  <c r="K91" i="1"/>
  <c r="O91" i="1"/>
  <c r="U91" i="1" s="1"/>
  <c r="L91" i="1"/>
  <c r="M91" i="1" s="1"/>
  <c r="L93" i="1"/>
  <c r="M93" i="1" s="1"/>
  <c r="O93" i="1"/>
  <c r="U93" i="1" s="1"/>
  <c r="K93" i="1"/>
  <c r="O94" i="1"/>
  <c r="U94" i="1" s="1"/>
  <c r="L94" i="1"/>
  <c r="M94" i="1" s="1"/>
  <c r="K94" i="1"/>
  <c r="O95" i="1"/>
  <c r="U95" i="1" s="1"/>
  <c r="K95" i="1"/>
  <c r="L95" i="1"/>
  <c r="M95" i="1" s="1"/>
  <c r="K92" i="1"/>
  <c r="L92" i="1"/>
  <c r="M92" i="1" s="1"/>
  <c r="O92" i="1"/>
  <c r="U92" i="1" s="1"/>
  <c r="L103" i="1"/>
  <c r="M103" i="1" s="1"/>
  <c r="K103" i="1"/>
  <c r="O103" i="1"/>
  <c r="U103" i="1" s="1"/>
  <c r="O104" i="1"/>
  <c r="U104" i="1" s="1"/>
  <c r="K104" i="1"/>
  <c r="L104" i="1"/>
  <c r="M104" i="1" s="1"/>
  <c r="D21" i="2" l="1"/>
  <c r="C22" i="2"/>
  <c r="L22" i="2" s="1"/>
  <c r="M22" i="2" s="1"/>
  <c r="K100" i="1"/>
  <c r="O100" i="1"/>
  <c r="U100" i="1" s="1"/>
  <c r="L100" i="1"/>
  <c r="M100" i="1" s="1"/>
  <c r="O99" i="1"/>
  <c r="U99" i="1" s="1"/>
  <c r="L99" i="1"/>
  <c r="M99" i="1" s="1"/>
  <c r="K99" i="1"/>
  <c r="O98" i="1"/>
  <c r="U98" i="1" s="1"/>
  <c r="K98" i="1"/>
  <c r="L98" i="1"/>
  <c r="M98" i="1" s="1"/>
  <c r="L102" i="1"/>
  <c r="M102" i="1" s="1"/>
  <c r="K102" i="1"/>
  <c r="O102" i="1"/>
  <c r="U102" i="1" s="1"/>
  <c r="K101" i="1"/>
  <c r="L101" i="1"/>
  <c r="M101" i="1" s="1"/>
  <c r="O101" i="1"/>
  <c r="U101" i="1" s="1"/>
  <c r="D22" i="2" l="1"/>
  <c r="C23" i="2"/>
  <c r="L23" i="2" s="1"/>
  <c r="M23" i="2" s="1"/>
  <c r="O106" i="1"/>
  <c r="U106" i="1" s="1"/>
  <c r="K106" i="1"/>
  <c r="L106" i="1"/>
  <c r="M106" i="1" s="1"/>
  <c r="O107" i="1"/>
  <c r="U107" i="1" s="1"/>
  <c r="L107" i="1"/>
  <c r="M107" i="1" s="1"/>
  <c r="K107" i="1"/>
  <c r="K105" i="1"/>
  <c r="L105" i="1"/>
  <c r="M105" i="1" s="1"/>
  <c r="O105" i="1"/>
  <c r="U105" i="1" s="1"/>
  <c r="D23" i="2" l="1"/>
  <c r="C24" i="2"/>
  <c r="L24" i="2" s="1"/>
  <c r="M24" i="2" s="1"/>
  <c r="D24" i="2" l="1"/>
  <c r="C25" i="2"/>
  <c r="L25" i="2" s="1"/>
  <c r="M25" i="2" s="1"/>
  <c r="D25" i="2" l="1"/>
  <c r="C26" i="2"/>
  <c r="L26" i="2" s="1"/>
  <c r="M26" i="2" s="1"/>
  <c r="D26" i="2" l="1"/>
  <c r="C27" i="2"/>
  <c r="L27" i="2" s="1"/>
  <c r="M27" i="2" s="1"/>
  <c r="D27" i="2"/>
  <c r="C28" i="2" l="1"/>
  <c r="L28" i="2" s="1"/>
  <c r="M28" i="2" s="1"/>
  <c r="D28" i="2" l="1"/>
  <c r="C29" i="2"/>
  <c r="L29" i="2" s="1"/>
  <c r="M29" i="2" s="1"/>
  <c r="C30" i="2"/>
  <c r="L30" i="2" s="1"/>
  <c r="M30" i="2" s="1"/>
  <c r="D29" i="2"/>
  <c r="C31" i="2" l="1"/>
  <c r="L31" i="2" s="1"/>
  <c r="M31" i="2" s="1"/>
  <c r="D30" i="2"/>
  <c r="C32" i="2" l="1"/>
  <c r="L32" i="2" s="1"/>
  <c r="M32" i="2" s="1"/>
  <c r="D31" i="2"/>
  <c r="C33" i="2" l="1"/>
  <c r="L33" i="2" s="1"/>
  <c r="M33" i="2" s="1"/>
  <c r="D32" i="2"/>
  <c r="C34" i="2" l="1"/>
  <c r="L34" i="2" s="1"/>
  <c r="M34" i="2" s="1"/>
  <c r="D33" i="2"/>
  <c r="C35" i="2" l="1"/>
  <c r="L35" i="2" s="1"/>
  <c r="M35" i="2" s="1"/>
  <c r="D34" i="2"/>
  <c r="C36" i="2" l="1"/>
  <c r="L36" i="2" s="1"/>
  <c r="M36" i="2" s="1"/>
  <c r="D35" i="2"/>
  <c r="C37" i="2" l="1"/>
  <c r="L37" i="2" s="1"/>
  <c r="M37" i="2" s="1"/>
  <c r="D36" i="2"/>
  <c r="C38" i="2" l="1"/>
  <c r="L38" i="2" s="1"/>
  <c r="M38" i="2" s="1"/>
  <c r="D37" i="2"/>
  <c r="C39" i="2" l="1"/>
  <c r="L39" i="2" s="1"/>
  <c r="M39" i="2" s="1"/>
  <c r="D38" i="2"/>
  <c r="C40" i="2" l="1"/>
  <c r="L40" i="2" s="1"/>
  <c r="M40" i="2" s="1"/>
  <c r="D39" i="2"/>
  <c r="C41" i="2" l="1"/>
  <c r="L41" i="2" s="1"/>
  <c r="M41" i="2" s="1"/>
  <c r="D40" i="2"/>
  <c r="C42" i="2" l="1"/>
  <c r="L42" i="2" s="1"/>
  <c r="M42" i="2" s="1"/>
  <c r="D41" i="2"/>
  <c r="C43" i="2" l="1"/>
  <c r="L43" i="2" s="1"/>
  <c r="M43" i="2" s="1"/>
  <c r="D42" i="2"/>
  <c r="C44" i="2" l="1"/>
  <c r="L44" i="2" s="1"/>
  <c r="M44" i="2" s="1"/>
  <c r="D43" i="2"/>
  <c r="C45" i="2" l="1"/>
  <c r="L45" i="2" s="1"/>
  <c r="M45" i="2" s="1"/>
  <c r="D44" i="2"/>
  <c r="C46" i="2" l="1"/>
  <c r="L46" i="2" s="1"/>
  <c r="M46" i="2" s="1"/>
  <c r="D45" i="2"/>
  <c r="C47" i="2" l="1"/>
  <c r="L47" i="2" s="1"/>
  <c r="M47" i="2" s="1"/>
  <c r="D46" i="2"/>
  <c r="C48" i="2" l="1"/>
  <c r="L48" i="2" s="1"/>
  <c r="M48" i="2" s="1"/>
  <c r="D47" i="2"/>
  <c r="C49" i="2" l="1"/>
  <c r="L49" i="2" s="1"/>
  <c r="M49" i="2" s="1"/>
  <c r="D48" i="2"/>
  <c r="C50" i="2" l="1"/>
  <c r="L50" i="2" s="1"/>
  <c r="M50" i="2" s="1"/>
  <c r="D49" i="2"/>
  <c r="C51" i="2" l="1"/>
  <c r="L51" i="2" s="1"/>
  <c r="M51" i="2" s="1"/>
  <c r="D50" i="2"/>
  <c r="C52" i="2" l="1"/>
  <c r="L52" i="2" s="1"/>
  <c r="M52" i="2" s="1"/>
  <c r="D51" i="2"/>
  <c r="C53" i="2" l="1"/>
  <c r="L53" i="2" s="1"/>
  <c r="M53" i="2" s="1"/>
  <c r="D52" i="2"/>
  <c r="C54" i="2" l="1"/>
  <c r="L54" i="2" s="1"/>
  <c r="M54" i="2" s="1"/>
  <c r="D53" i="2"/>
  <c r="C55" i="2" l="1"/>
  <c r="L55" i="2" s="1"/>
  <c r="M55" i="2" s="1"/>
  <c r="D54" i="2"/>
  <c r="C56" i="2" l="1"/>
  <c r="L56" i="2" s="1"/>
  <c r="M56" i="2" s="1"/>
  <c r="D55" i="2"/>
  <c r="C57" i="2" l="1"/>
  <c r="L57" i="2" s="1"/>
  <c r="M57" i="2" s="1"/>
  <c r="D56" i="2"/>
  <c r="C58" i="2" l="1"/>
  <c r="L58" i="2" s="1"/>
  <c r="M58" i="2" s="1"/>
  <c r="D57" i="2"/>
  <c r="C59" i="2" l="1"/>
  <c r="L59" i="2" s="1"/>
  <c r="M59" i="2" s="1"/>
  <c r="D58" i="2"/>
  <c r="C60" i="2" l="1"/>
  <c r="L60" i="2" s="1"/>
  <c r="M60" i="2" s="1"/>
  <c r="D59" i="2"/>
  <c r="C61" i="2" l="1"/>
  <c r="L61" i="2" s="1"/>
  <c r="M61" i="2" s="1"/>
  <c r="D60" i="2"/>
  <c r="C62" i="2" l="1"/>
  <c r="L62" i="2" s="1"/>
  <c r="M62" i="2" s="1"/>
  <c r="D61" i="2"/>
  <c r="C63" i="2" l="1"/>
  <c r="L63" i="2" s="1"/>
  <c r="M63" i="2" s="1"/>
  <c r="D62" i="2"/>
  <c r="C64" i="2" l="1"/>
  <c r="L64" i="2" s="1"/>
  <c r="M64" i="2" s="1"/>
  <c r="D63" i="2"/>
  <c r="C65" i="2" l="1"/>
  <c r="L65" i="2" s="1"/>
  <c r="M65" i="2" s="1"/>
  <c r="D64" i="2"/>
  <c r="C66" i="2" l="1"/>
  <c r="L66" i="2" s="1"/>
  <c r="M66" i="2" s="1"/>
  <c r="D65" i="2"/>
  <c r="C67" i="2" l="1"/>
  <c r="L67" i="2" s="1"/>
  <c r="M67" i="2" s="1"/>
  <c r="D66" i="2"/>
  <c r="C68" i="2" l="1"/>
  <c r="L68" i="2" s="1"/>
  <c r="M68" i="2" s="1"/>
  <c r="D67" i="2"/>
  <c r="C69" i="2" l="1"/>
  <c r="L69" i="2" s="1"/>
  <c r="M69" i="2" s="1"/>
  <c r="D68" i="2"/>
  <c r="C70" i="2" l="1"/>
  <c r="L70" i="2" s="1"/>
  <c r="M70" i="2" s="1"/>
  <c r="D69" i="2"/>
  <c r="C71" i="2" l="1"/>
  <c r="L71" i="2" s="1"/>
  <c r="M71" i="2" s="1"/>
  <c r="D70" i="2"/>
  <c r="C72" i="2" l="1"/>
  <c r="L72" i="2" s="1"/>
  <c r="M72" i="2" s="1"/>
  <c r="D71" i="2"/>
  <c r="C73" i="2" l="1"/>
  <c r="L73" i="2" s="1"/>
  <c r="M73" i="2" s="1"/>
  <c r="D72" i="2"/>
  <c r="C74" i="2" l="1"/>
  <c r="L74" i="2" s="1"/>
  <c r="M74" i="2" s="1"/>
  <c r="D73" i="2"/>
  <c r="C75" i="2" l="1"/>
  <c r="L75" i="2" s="1"/>
  <c r="M75" i="2" s="1"/>
  <c r="D74" i="2"/>
  <c r="C76" i="2" l="1"/>
  <c r="L76" i="2" s="1"/>
  <c r="M76" i="2" s="1"/>
  <c r="D75" i="2"/>
  <c r="C77" i="2" l="1"/>
  <c r="L77" i="2" s="1"/>
  <c r="M77" i="2" s="1"/>
  <c r="D76" i="2"/>
  <c r="C78" i="2" l="1"/>
  <c r="L78" i="2" s="1"/>
  <c r="M78" i="2" s="1"/>
  <c r="D77" i="2"/>
  <c r="C79" i="2" l="1"/>
  <c r="L79" i="2" s="1"/>
  <c r="M79" i="2" s="1"/>
  <c r="D78" i="2"/>
  <c r="C80" i="2" l="1"/>
  <c r="L80" i="2" s="1"/>
  <c r="M80" i="2" s="1"/>
  <c r="D79" i="2"/>
  <c r="C81" i="2" l="1"/>
  <c r="L81" i="2" s="1"/>
  <c r="M81" i="2" s="1"/>
  <c r="D80" i="2"/>
  <c r="C82" i="2" l="1"/>
  <c r="L82" i="2" s="1"/>
  <c r="M82" i="2" s="1"/>
  <c r="D81" i="2"/>
  <c r="C83" i="2" l="1"/>
  <c r="L83" i="2" s="1"/>
  <c r="M83" i="2" s="1"/>
  <c r="D82" i="2"/>
  <c r="C84" i="2" l="1"/>
  <c r="L84" i="2" s="1"/>
  <c r="M84" i="2" s="1"/>
  <c r="D83" i="2"/>
  <c r="C85" i="2" l="1"/>
  <c r="L85" i="2" s="1"/>
  <c r="M85" i="2" s="1"/>
  <c r="D84" i="2"/>
  <c r="C86" i="2" l="1"/>
  <c r="L86" i="2" s="1"/>
  <c r="M86" i="2" s="1"/>
  <c r="D85" i="2"/>
  <c r="C87" i="2" l="1"/>
  <c r="L87" i="2" s="1"/>
  <c r="M87" i="2" s="1"/>
  <c r="D86" i="2"/>
  <c r="C88" i="2" l="1"/>
  <c r="L88" i="2" s="1"/>
  <c r="M88" i="2" s="1"/>
  <c r="D87" i="2"/>
  <c r="C89" i="2" l="1"/>
  <c r="L89" i="2" s="1"/>
  <c r="M89" i="2" s="1"/>
  <c r="D88" i="2"/>
  <c r="C90" i="2" l="1"/>
  <c r="L90" i="2" s="1"/>
  <c r="M90" i="2" s="1"/>
  <c r="D89" i="2"/>
  <c r="C91" i="2" l="1"/>
  <c r="L91" i="2" s="1"/>
  <c r="M91" i="2" s="1"/>
  <c r="D90" i="2"/>
  <c r="C92" i="2" l="1"/>
  <c r="L92" i="2" s="1"/>
  <c r="M92" i="2" s="1"/>
  <c r="D91" i="2"/>
  <c r="C93" i="2" l="1"/>
  <c r="L93" i="2" s="1"/>
  <c r="M93" i="2" s="1"/>
  <c r="D92" i="2"/>
  <c r="C94" i="2" l="1"/>
  <c r="L94" i="2" s="1"/>
  <c r="M94" i="2" s="1"/>
  <c r="D93" i="2"/>
  <c r="C95" i="2" l="1"/>
  <c r="L95" i="2" s="1"/>
  <c r="M95" i="2" s="1"/>
  <c r="D94" i="2"/>
  <c r="C96" i="2" l="1"/>
  <c r="L96" i="2" s="1"/>
  <c r="M96" i="2" s="1"/>
  <c r="D95" i="2"/>
  <c r="C97" i="2" l="1"/>
  <c r="L97" i="2" s="1"/>
  <c r="M97" i="2" s="1"/>
  <c r="D96" i="2"/>
  <c r="C98" i="2" l="1"/>
  <c r="L98" i="2" s="1"/>
  <c r="M98" i="2" s="1"/>
  <c r="D97" i="2"/>
  <c r="C99" i="2" l="1"/>
  <c r="L99" i="2" s="1"/>
  <c r="M99" i="2" s="1"/>
  <c r="D98" i="2"/>
  <c r="C100" i="2" l="1"/>
  <c r="L100" i="2" s="1"/>
  <c r="M100" i="2" s="1"/>
  <c r="D99" i="2"/>
  <c r="C101" i="2" l="1"/>
  <c r="L101" i="2" s="1"/>
  <c r="M101" i="2" s="1"/>
  <c r="D100" i="2"/>
  <c r="C102" i="2" l="1"/>
  <c r="L102" i="2" s="1"/>
  <c r="M102" i="2" s="1"/>
  <c r="D101" i="2"/>
  <c r="C103" i="2" l="1"/>
  <c r="L103" i="2" s="1"/>
  <c r="M103" i="2" s="1"/>
  <c r="D102" i="2"/>
  <c r="C104" i="2" l="1"/>
  <c r="L104" i="2" s="1"/>
  <c r="M104" i="2" s="1"/>
  <c r="D103" i="2"/>
  <c r="C105" i="2" l="1"/>
  <c r="L105" i="2" s="1"/>
  <c r="M105" i="2" s="1"/>
  <c r="D104" i="2"/>
  <c r="C106" i="2" l="1"/>
  <c r="L106" i="2" s="1"/>
  <c r="M106" i="2" s="1"/>
  <c r="D105" i="2"/>
  <c r="C107" i="2" l="1"/>
  <c r="L107" i="2" s="1"/>
  <c r="M107" i="2" s="1"/>
  <c r="D106" i="2"/>
  <c r="C108" i="2" l="1"/>
  <c r="L108" i="2" s="1"/>
  <c r="M108" i="2" s="1"/>
  <c r="D107" i="2"/>
  <c r="C109" i="2" l="1"/>
  <c r="L109" i="2" s="1"/>
  <c r="M109" i="2" s="1"/>
  <c r="D108" i="2"/>
  <c r="C110" i="2" l="1"/>
  <c r="L110" i="2" s="1"/>
  <c r="M110" i="2" s="1"/>
  <c r="D109" i="2"/>
  <c r="C111" i="2" l="1"/>
  <c r="L111" i="2" s="1"/>
  <c r="M111" i="2" s="1"/>
  <c r="D110" i="2"/>
  <c r="C112" i="2" l="1"/>
  <c r="L112" i="2" s="1"/>
  <c r="M112" i="2" s="1"/>
  <c r="D111" i="2"/>
  <c r="C113" i="2" l="1"/>
  <c r="L113" i="2" s="1"/>
  <c r="M113" i="2" s="1"/>
  <c r="D112" i="2"/>
  <c r="C114" i="2" l="1"/>
  <c r="L114" i="2" s="1"/>
  <c r="M114" i="2" s="1"/>
  <c r="D113" i="2"/>
  <c r="C115" i="2" l="1"/>
  <c r="L115" i="2" s="1"/>
  <c r="M115" i="2" s="1"/>
  <c r="D114" i="2"/>
  <c r="C116" i="2" l="1"/>
  <c r="L116" i="2" s="1"/>
  <c r="M116" i="2" s="1"/>
  <c r="D115" i="2"/>
  <c r="C117" i="2" l="1"/>
  <c r="L117" i="2" s="1"/>
  <c r="M117" i="2" s="1"/>
  <c r="D116" i="2"/>
  <c r="C118" i="2" l="1"/>
  <c r="L118" i="2" s="1"/>
  <c r="M118" i="2" s="1"/>
  <c r="D117" i="2"/>
  <c r="C119" i="2" l="1"/>
  <c r="L119" i="2" s="1"/>
  <c r="M119" i="2" s="1"/>
  <c r="D118" i="2"/>
  <c r="C120" i="2" l="1"/>
  <c r="L120" i="2" s="1"/>
  <c r="M120" i="2" s="1"/>
  <c r="D119" i="2"/>
  <c r="C121" i="2" l="1"/>
  <c r="L121" i="2" s="1"/>
  <c r="M121" i="2" s="1"/>
  <c r="D120" i="2"/>
  <c r="C122" i="2" l="1"/>
  <c r="L122" i="2" s="1"/>
  <c r="M122" i="2" s="1"/>
  <c r="D121" i="2"/>
  <c r="C123" i="2" l="1"/>
  <c r="L123" i="2" s="1"/>
  <c r="M123" i="2" s="1"/>
  <c r="D122" i="2"/>
  <c r="C124" i="2" l="1"/>
  <c r="L124" i="2" s="1"/>
  <c r="M124" i="2" s="1"/>
  <c r="D123" i="2"/>
  <c r="C125" i="2" l="1"/>
  <c r="L125" i="2" s="1"/>
  <c r="M125" i="2" s="1"/>
  <c r="D124" i="2"/>
  <c r="C126" i="2" l="1"/>
  <c r="L126" i="2" s="1"/>
  <c r="M126" i="2" s="1"/>
  <c r="D125" i="2"/>
  <c r="C127" i="2" l="1"/>
  <c r="L127" i="2" s="1"/>
  <c r="M127" i="2" s="1"/>
  <c r="D126" i="2"/>
  <c r="C128" i="2" l="1"/>
  <c r="L128" i="2" s="1"/>
  <c r="M128" i="2" s="1"/>
  <c r="D127" i="2"/>
  <c r="C129" i="2" l="1"/>
  <c r="L129" i="2" s="1"/>
  <c r="M129" i="2" s="1"/>
  <c r="D128" i="2"/>
  <c r="C130" i="2" l="1"/>
  <c r="L130" i="2" s="1"/>
  <c r="M130" i="2" s="1"/>
  <c r="D129" i="2"/>
  <c r="C131" i="2" l="1"/>
  <c r="L131" i="2" s="1"/>
  <c r="M131" i="2" s="1"/>
  <c r="D130" i="2"/>
  <c r="C132" i="2" l="1"/>
  <c r="L132" i="2" s="1"/>
  <c r="M132" i="2" s="1"/>
  <c r="D131" i="2"/>
  <c r="C133" i="2" l="1"/>
  <c r="L133" i="2" s="1"/>
  <c r="M133" i="2" s="1"/>
  <c r="D132" i="2"/>
  <c r="C134" i="2" l="1"/>
  <c r="L134" i="2" s="1"/>
  <c r="M134" i="2" s="1"/>
  <c r="D133" i="2"/>
  <c r="C135" i="2" l="1"/>
  <c r="L135" i="2" s="1"/>
  <c r="M135" i="2" s="1"/>
  <c r="D134" i="2"/>
  <c r="C136" i="2" l="1"/>
  <c r="L136" i="2" s="1"/>
  <c r="M136" i="2" s="1"/>
  <c r="D135" i="2"/>
  <c r="C137" i="2" l="1"/>
  <c r="L137" i="2" s="1"/>
  <c r="M137" i="2" s="1"/>
  <c r="D136" i="2"/>
  <c r="C138" i="2" l="1"/>
  <c r="L138" i="2" s="1"/>
  <c r="M138" i="2" s="1"/>
  <c r="D137" i="2"/>
  <c r="C139" i="2" l="1"/>
  <c r="L139" i="2" s="1"/>
  <c r="M139" i="2" s="1"/>
  <c r="D138" i="2"/>
  <c r="C140" i="2" l="1"/>
  <c r="L140" i="2" s="1"/>
  <c r="M140" i="2" s="1"/>
  <c r="D139" i="2"/>
  <c r="C141" i="2" l="1"/>
  <c r="L141" i="2" s="1"/>
  <c r="M141" i="2" s="1"/>
  <c r="D140" i="2"/>
  <c r="C142" i="2" l="1"/>
  <c r="L142" i="2" s="1"/>
  <c r="M142" i="2" s="1"/>
  <c r="D141" i="2"/>
  <c r="C143" i="2" l="1"/>
  <c r="L143" i="2" s="1"/>
  <c r="M143" i="2" s="1"/>
  <c r="D142" i="2"/>
  <c r="C144" i="2" l="1"/>
  <c r="L144" i="2" s="1"/>
  <c r="M144" i="2" s="1"/>
  <c r="D143" i="2"/>
  <c r="C145" i="2" l="1"/>
  <c r="L145" i="2" s="1"/>
  <c r="M145" i="2" s="1"/>
  <c r="D144" i="2"/>
  <c r="C146" i="2" l="1"/>
  <c r="D145" i="2"/>
  <c r="D146" i="2" l="1"/>
  <c r="L146" i="2"/>
  <c r="M146" i="2" s="1"/>
  <c r="K8" i="2"/>
  <c r="E8" i="2"/>
  <c r="F8" i="2" s="1"/>
</calcChain>
</file>

<file path=xl/sharedStrings.xml><?xml version="1.0" encoding="utf-8"?>
<sst xmlns="http://schemas.openxmlformats.org/spreadsheetml/2006/main" count="262" uniqueCount="171">
  <si>
    <t>攻击</t>
    <phoneticPr fontId="1" type="noConversion"/>
  </si>
  <si>
    <t>HP</t>
    <phoneticPr fontId="1" type="noConversion"/>
  </si>
  <si>
    <t>HP</t>
    <phoneticPr fontId="1" type="noConversion"/>
  </si>
  <si>
    <t>攻击</t>
    <phoneticPr fontId="1" type="noConversion"/>
  </si>
  <si>
    <t>攻击间隔</t>
    <phoneticPr fontId="1" type="noConversion"/>
  </si>
  <si>
    <t>杀单只怪物时间（秒）</t>
  </si>
  <si>
    <t>最快</t>
    <phoneticPr fontId="1" type="noConversion"/>
  </si>
  <si>
    <t>怪物</t>
    <phoneticPr fontId="1" type="noConversion"/>
  </si>
  <si>
    <t>等级</t>
    <phoneticPr fontId="1" type="noConversion"/>
  </si>
  <si>
    <t>玩家</t>
    <phoneticPr fontId="1" type="noConversion"/>
  </si>
  <si>
    <t>等级</t>
    <phoneticPr fontId="1" type="noConversion"/>
  </si>
  <si>
    <t>对抗时间</t>
    <phoneticPr fontId="1" type="noConversion"/>
  </si>
  <si>
    <t>等级输入</t>
    <phoneticPr fontId="1" type="noConversion"/>
  </si>
  <si>
    <t>HP</t>
    <phoneticPr fontId="1" type="noConversion"/>
  </si>
  <si>
    <t>怪物</t>
    <phoneticPr fontId="1" type="noConversion"/>
  </si>
  <si>
    <t>攻击频率</t>
    <phoneticPr fontId="1" type="noConversion"/>
  </si>
  <si>
    <t>怪物HP</t>
    <phoneticPr fontId="1" type="noConversion"/>
  </si>
  <si>
    <t>玩家HP</t>
    <phoneticPr fontId="1" type="noConversion"/>
  </si>
  <si>
    <t>被杀最快（秒）</t>
    <phoneticPr fontId="1" type="noConversion"/>
  </si>
  <si>
    <t>每轮时间</t>
    <phoneticPr fontId="1" type="noConversion"/>
  </si>
  <si>
    <t>每轮刷怪数</t>
    <phoneticPr fontId="1" type="noConversion"/>
  </si>
  <si>
    <t>额外</t>
    <phoneticPr fontId="1" type="noConversion"/>
  </si>
  <si>
    <t>HP</t>
    <phoneticPr fontId="1" type="noConversion"/>
  </si>
  <si>
    <t>总HP</t>
    <phoneticPr fontId="1" type="noConversion"/>
  </si>
  <si>
    <t>攻击</t>
    <phoneticPr fontId="1" type="noConversion"/>
  </si>
  <si>
    <t>总攻击</t>
    <phoneticPr fontId="1" type="noConversion"/>
  </si>
  <si>
    <t>天赋等级</t>
    <phoneticPr fontId="1" type="noConversion"/>
  </si>
  <si>
    <t>0.5小时</t>
    <phoneticPr fontId="1" type="noConversion"/>
  </si>
  <si>
    <t>1-10级</t>
    <phoneticPr fontId="1" type="noConversion"/>
  </si>
  <si>
    <t>1-10</t>
    <phoneticPr fontId="2" type="noConversion"/>
  </si>
  <si>
    <t>11-30</t>
    <phoneticPr fontId="2" type="noConversion"/>
  </si>
  <si>
    <t>等级</t>
    <phoneticPr fontId="2" type="noConversion"/>
  </si>
  <si>
    <t>排列</t>
    <phoneticPr fontId="2" type="noConversion"/>
  </si>
  <si>
    <t>大系数</t>
    <phoneticPr fontId="2" type="noConversion"/>
  </si>
  <si>
    <t>小系数</t>
    <phoneticPr fontId="2" type="noConversion"/>
  </si>
  <si>
    <t>常数</t>
    <phoneticPr fontId="2" type="noConversion"/>
  </si>
  <si>
    <t>阶段小时</t>
    <phoneticPr fontId="2" type="noConversion"/>
  </si>
  <si>
    <t>总天数</t>
    <phoneticPr fontId="2" type="noConversion"/>
  </si>
  <si>
    <t>总月份</t>
    <phoneticPr fontId="2" type="noConversion"/>
  </si>
  <si>
    <t>等级</t>
    <phoneticPr fontId="2" type="noConversion"/>
  </si>
  <si>
    <t>升到下一级所需要时间（分钟）</t>
    <phoneticPr fontId="2" type="noConversion"/>
  </si>
  <si>
    <t>升到该级总时间（分钟）</t>
    <phoneticPr fontId="2" type="noConversion"/>
  </si>
  <si>
    <t>升到该级总时间（小时）</t>
    <phoneticPr fontId="2" type="noConversion"/>
  </si>
  <si>
    <t>7天</t>
    <phoneticPr fontId="1" type="noConversion"/>
  </si>
  <si>
    <t>1-30级</t>
    <phoneticPr fontId="1" type="noConversion"/>
  </si>
  <si>
    <t>1-60级</t>
    <phoneticPr fontId="1" type="noConversion"/>
  </si>
  <si>
    <t>2个月</t>
    <phoneticPr fontId="1" type="noConversion"/>
  </si>
  <si>
    <t>5.5小时</t>
    <phoneticPr fontId="1" type="noConversion"/>
  </si>
  <si>
    <t>所需打怪数量(同等级)</t>
    <phoneticPr fontId="1" type="noConversion"/>
  </si>
  <si>
    <t>升级所需轮数（考虑单人）</t>
    <phoneticPr fontId="1" type="noConversion"/>
  </si>
  <si>
    <t>升到下一级所需要金钱</t>
    <phoneticPr fontId="2" type="noConversion"/>
  </si>
  <si>
    <t>打钱效率（每分钟）</t>
    <phoneticPr fontId="1" type="noConversion"/>
  </si>
  <si>
    <t>该等级怪物携带金钱/只</t>
    <phoneticPr fontId="1" type="noConversion"/>
  </si>
  <si>
    <t>升级所需金钱比例</t>
    <phoneticPr fontId="1" type="noConversion"/>
  </si>
  <si>
    <t>HP</t>
    <phoneticPr fontId="1" type="noConversion"/>
  </si>
  <si>
    <t>攻击</t>
    <phoneticPr fontId="1" type="noConversion"/>
  </si>
  <si>
    <t>攻速</t>
    <phoneticPr fontId="1" type="noConversion"/>
  </si>
  <si>
    <t>打怪效率（分钟/只）</t>
    <phoneticPr fontId="1" type="noConversion"/>
  </si>
  <si>
    <t>攻速提升</t>
    <phoneticPr fontId="1" type="noConversion"/>
  </si>
  <si>
    <t>单加攻速秒伤</t>
    <phoneticPr fontId="1" type="noConversion"/>
  </si>
  <si>
    <t>单加攻击秒伤</t>
    <phoneticPr fontId="1" type="noConversion"/>
  </si>
  <si>
    <t>一起加秒伤</t>
    <phoneticPr fontId="1" type="noConversion"/>
  </si>
  <si>
    <t>每秒射出子弹</t>
    <phoneticPr fontId="1" type="noConversion"/>
  </si>
  <si>
    <t>连续射5秒需要弹夹数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</si>
  <si>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</si>
  <si>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</si>
  <si>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</si>
  <si>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h</t>
    <phoneticPr fontId="1" type="noConversion"/>
  </si>
  <si>
    <t>k</t>
    <phoneticPr fontId="1" type="noConversion"/>
  </si>
  <si>
    <t>31-60</t>
    <phoneticPr fontId="2" type="noConversion"/>
  </si>
  <si>
    <t>61-100</t>
    <phoneticPr fontId="2" type="noConversion"/>
  </si>
  <si>
    <t>1-100级</t>
    <phoneticPr fontId="1" type="noConversion"/>
  </si>
  <si>
    <t>升到该级总时间（天）</t>
    <phoneticPr fontId="2" type="noConversion"/>
  </si>
  <si>
    <t>关卡</t>
    <phoneticPr fontId="1" type="noConversion"/>
  </si>
  <si>
    <t>角色等级</t>
    <phoneticPr fontId="1" type="noConversion"/>
  </si>
  <si>
    <t>对应原来等级</t>
    <phoneticPr fontId="1" type="noConversion"/>
  </si>
  <si>
    <t>战斗力等级</t>
    <phoneticPr fontId="1" type="noConversion"/>
  </si>
  <si>
    <t>现在战斗力等级</t>
    <phoneticPr fontId="1" type="noConversion"/>
  </si>
  <si>
    <t>三关刷怪偏差</t>
    <phoneticPr fontId="1" type="noConversion"/>
  </si>
  <si>
    <t>怪物等级</t>
    <phoneticPr fontId="1" type="noConversion"/>
  </si>
  <si>
    <t>战斗力等级</t>
    <phoneticPr fontId="1" type="noConversion"/>
  </si>
  <si>
    <t>怪物数量</t>
    <phoneticPr fontId="1" type="noConversion"/>
  </si>
  <si>
    <t>编号</t>
    <phoneticPr fontId="5" type="noConversion"/>
  </si>
  <si>
    <t>怪物名称</t>
    <phoneticPr fontId="5" type="noConversion"/>
  </si>
  <si>
    <t>路径</t>
    <phoneticPr fontId="5" type="noConversion"/>
  </si>
  <si>
    <t>雄性菜头宝宝</t>
    <phoneticPr fontId="5" type="noConversion"/>
  </si>
  <si>
    <t>character/v3/Pet/CAITOUBB/CAITOUbb.x</t>
    <phoneticPr fontId="5" type="noConversion"/>
  </si>
  <si>
    <t>雌性菜头宝宝</t>
    <phoneticPr fontId="5" type="noConversion"/>
  </si>
  <si>
    <t>character/v3/Pet/CTBB/ctbb_LOD15.x</t>
    <phoneticPr fontId="5" type="noConversion"/>
  </si>
  <si>
    <t>皇冠蛇宝宝</t>
    <phoneticPr fontId="5" type="noConversion"/>
  </si>
  <si>
    <t>character/v3/Pet/HGS/HGS_LOD15.x</t>
    <phoneticPr fontId="5" type="noConversion"/>
  </si>
  <si>
    <t>蜜蜂宝宝</t>
    <phoneticPr fontId="5" type="noConversion"/>
  </si>
  <si>
    <t>character/v3/Pet/MFBB/MFBB_LOD15.x</t>
    <phoneticPr fontId="5" type="noConversion"/>
  </si>
  <si>
    <t>蘑菇宝宝</t>
    <phoneticPr fontId="5" type="noConversion"/>
  </si>
  <si>
    <t>character/v3/Pet/MGBB/mgbb_LOD15.x</t>
    <phoneticPr fontId="5" type="noConversion"/>
  </si>
  <si>
    <r>
      <t>PP</t>
    </r>
    <r>
      <rPr>
        <sz val="10"/>
        <color indexed="8"/>
        <rFont val="宋体"/>
        <family val="3"/>
        <charset val="134"/>
      </rPr>
      <t>机器人</t>
    </r>
    <phoneticPr fontId="5" type="noConversion"/>
  </si>
  <si>
    <t>character/v3/Pet/PP/PP_LOD5.x</t>
    <phoneticPr fontId="5" type="noConversion"/>
  </si>
  <si>
    <t>小精灵宝宝</t>
    <phoneticPr fontId="5" type="noConversion"/>
  </si>
  <si>
    <t>character/v3/Pet/SJTZ/SJTZ_LOD05.x</t>
    <phoneticPr fontId="5" type="noConversion"/>
  </si>
  <si>
    <t>西瓜宝宝</t>
    <phoneticPr fontId="5" type="noConversion"/>
  </si>
  <si>
    <t>character/v3/Pet/XGBB/XGBB_LOD5.x</t>
    <phoneticPr fontId="5" type="noConversion"/>
  </si>
  <si>
    <t>花朵兰宝宝</t>
    <phoneticPr fontId="5" type="noConversion"/>
  </si>
  <si>
    <t>character/v3/Pet/HDL/HDL_LOD15.x</t>
    <phoneticPr fontId="5" type="noConversion"/>
  </si>
  <si>
    <t>音乐机器人</t>
    <phoneticPr fontId="5" type="noConversion"/>
  </si>
  <si>
    <t>character/v3/Pet/YYCZ/yycz_LOD5.x</t>
    <phoneticPr fontId="5" type="noConversion"/>
  </si>
  <si>
    <t>绿龙宝宝</t>
    <phoneticPr fontId="5" type="noConversion"/>
  </si>
  <si>
    <t>character/v5/02animals/DragonBaby/DragonBabyGreen/DragonBabyGreen.x</t>
    <phoneticPr fontId="5" type="noConversion"/>
  </si>
  <si>
    <t>橙龙宝宝</t>
    <phoneticPr fontId="5" type="noConversion"/>
  </si>
  <si>
    <t>character/v5/02animals/DragonBaby/DragonBabyOrange/DragonBabyOrange.x</t>
    <phoneticPr fontId="5" type="noConversion"/>
  </si>
  <si>
    <t>黄龙宝宝</t>
    <phoneticPr fontId="5" type="noConversion"/>
  </si>
  <si>
    <t>character/v5/02animals/DragonBaby/DragonBabyYellow/DragonBabyYellow.x</t>
    <phoneticPr fontId="5" type="noConversion"/>
  </si>
  <si>
    <t>石头人</t>
    <phoneticPr fontId="5" type="noConversion"/>
  </si>
  <si>
    <t>character/v3/Npc/shitouren/shitouren.x</t>
    <phoneticPr fontId="5" type="noConversion"/>
  </si>
  <si>
    <t>兔子先生</t>
    <phoneticPr fontId="5" type="noConversion"/>
  </si>
  <si>
    <t>character/v3/GameNpc/TZMYS/TZMYS.x</t>
    <phoneticPr fontId="5" type="noConversion"/>
  </si>
  <si>
    <t>猪战士</t>
    <phoneticPr fontId="5" type="noConversion"/>
  </si>
  <si>
    <t>character/v5/02animals/Pig/Pig_V1.x</t>
    <phoneticPr fontId="5" type="noConversion"/>
  </si>
  <si>
    <t>猪射手</t>
    <phoneticPr fontId="5" type="noConversion"/>
  </si>
  <si>
    <t>character/v5/02animals/Pig/Pig_V2.x</t>
    <phoneticPr fontId="5" type="noConversion"/>
  </si>
  <si>
    <t>机械人</t>
    <phoneticPr fontId="5" type="noConversion"/>
  </si>
  <si>
    <t>character/v5/02animals/JXRXLG/JXRXLG.x</t>
    <phoneticPr fontId="5" type="noConversion"/>
  </si>
  <si>
    <t>小风鹰</t>
    <phoneticPr fontId="5" type="noConversion"/>
  </si>
  <si>
    <t>character/v5/01human/SmallWindEagle/SmallWindEagle.x</t>
    <phoneticPr fontId="5" type="noConversion"/>
  </si>
  <si>
    <t>索菲龙</t>
    <phoneticPr fontId="5" type="noConversion"/>
  </si>
  <si>
    <t>character/v5/02animals/SophieDragon/SophieDragon.x</t>
    <phoneticPr fontId="5" type="noConversion"/>
  </si>
  <si>
    <t>蜥蜴金蛟龙</t>
    <phoneticPr fontId="5" type="noConversion"/>
  </si>
  <si>
    <t>character/v5/02animals/XiYiJinJiaoLong/XiYiJinJiaoLong.x</t>
    <phoneticPr fontId="5" type="noConversion"/>
  </si>
  <si>
    <t>无序机器人</t>
    <phoneticPr fontId="5" type="noConversion"/>
  </si>
  <si>
    <t>character/v5/06quest/DisorderRobot/DisorderRobot.x</t>
    <phoneticPr fontId="5" type="noConversion"/>
  </si>
  <si>
    <t>冰魔</t>
    <phoneticPr fontId="5" type="noConversion"/>
  </si>
  <si>
    <t>character/v5/02animals/FireBon/FireBon.x</t>
    <phoneticPr fontId="5" type="noConversion"/>
  </si>
  <si>
    <t>龙</t>
    <phoneticPr fontId="5" type="noConversion"/>
  </si>
  <si>
    <t>character/v5/01human/Dragon/Dragon.x</t>
    <phoneticPr fontId="5" type="noConversion"/>
  </si>
  <si>
    <t>蘑菇妖</t>
    <phoneticPr fontId="5" type="noConversion"/>
  </si>
  <si>
    <t>character/v5/01human/Messenger/Messenger.x</t>
    <phoneticPr fontId="5" type="noConversion"/>
  </si>
  <si>
    <t>熊人战士</t>
    <phoneticPr fontId="5" type="noConversion"/>
  </si>
  <si>
    <t>character/v3/GameNpc/XRKZS/XRKZS.x</t>
    <phoneticPr fontId="5" type="noConversion"/>
  </si>
  <si>
    <t>冰紫龙</t>
    <phoneticPr fontId="5" type="noConversion"/>
  </si>
  <si>
    <t>character/v3/GameNpc/BZL/BZL.x</t>
    <phoneticPr fontId="5" type="noConversion"/>
  </si>
  <si>
    <t>飞龙</t>
    <phoneticPr fontId="5" type="noConversion"/>
  </si>
  <si>
    <t>character/v3/GameNpc/FEILONG/FEILONG.x</t>
    <phoneticPr fontId="5" type="noConversion"/>
  </si>
  <si>
    <t>花妖</t>
    <phoneticPr fontId="5" type="noConversion"/>
  </si>
  <si>
    <t>character/v3/GameNpc/HUAYAO/HUAYAO.x</t>
    <phoneticPr fontId="5" type="noConversion"/>
  </si>
  <si>
    <t>白龙</t>
    <phoneticPr fontId="5" type="noConversion"/>
  </si>
  <si>
    <t>character/v5/02animals/WhiteDragon/WhiteDragon.x</t>
    <phoneticPr fontId="5" type="noConversion"/>
  </si>
  <si>
    <t>蓝龙</t>
    <phoneticPr fontId="5" type="noConversion"/>
  </si>
  <si>
    <t>character/v5/02animals/BlueDragon/BlueDragon.x</t>
    <phoneticPr fontId="5" type="noConversion"/>
  </si>
  <si>
    <t>暴龙</t>
    <phoneticPr fontId="5" type="noConversion"/>
  </si>
  <si>
    <t>character/v5/02animals/CyanDragon/CyanDragon.x</t>
    <phoneticPr fontId="5" type="noConversion"/>
  </si>
  <si>
    <t>死亡龙</t>
    <phoneticPr fontId="5" type="noConversion"/>
  </si>
  <si>
    <t>character/v5/02animals/EpicDragonDeath/EpicDragonDeath.x</t>
    <phoneticPr fontId="5" type="noConversion"/>
  </si>
  <si>
    <t>火龙</t>
    <phoneticPr fontId="5" type="noConversion"/>
  </si>
  <si>
    <t>character/v5/02animals/EpicDragonFire/EpicDragonFire.x</t>
    <phoneticPr fontId="5" type="noConversion"/>
  </si>
  <si>
    <t>冰龙</t>
    <phoneticPr fontId="5" type="noConversion"/>
  </si>
  <si>
    <t>character/v5/02animals/EpicDragonIce/EpicDragonIce.x</t>
    <phoneticPr fontId="5" type="noConversion"/>
  </si>
  <si>
    <t>生命龙</t>
    <phoneticPr fontId="5" type="noConversion"/>
  </si>
  <si>
    <t>character/v5/02animals/EpicDragonLife/EpicDragonLife.x</t>
    <phoneticPr fontId="5" type="noConversion"/>
  </si>
  <si>
    <t>雷龙</t>
    <phoneticPr fontId="5" type="noConversion"/>
  </si>
  <si>
    <t>character/v5/02animals/EpicDragonStorm/EpicDragonStorm.x</t>
    <phoneticPr fontId="5" type="noConversion"/>
  </si>
  <si>
    <t>金属性龙</t>
    <phoneticPr fontId="5" type="noConversion"/>
  </si>
  <si>
    <t>character/v5/02animals/GoldenDragon/GoldenDragon_02.x</t>
    <phoneticPr fontId="5" type="noConversion"/>
  </si>
  <si>
    <t>绿龙</t>
    <phoneticPr fontId="5" type="noConversion"/>
  </si>
  <si>
    <t>character/v5/02animals/GreenDragon/GreenDragon_02.x</t>
    <phoneticPr fontId="5" type="noConversion"/>
  </si>
  <si>
    <t>起始</t>
    <phoneticPr fontId="1" type="noConversion"/>
  </si>
  <si>
    <t>结束</t>
    <phoneticPr fontId="1" type="noConversion"/>
  </si>
  <si>
    <t>缩放</t>
    <phoneticPr fontId="1" type="noConversion"/>
  </si>
  <si>
    <t>攻击间隔</t>
    <phoneticPr fontId="1" type="noConversion"/>
  </si>
  <si>
    <t>攻击硬直</t>
    <phoneticPr fontId="1" type="noConversion"/>
  </si>
  <si>
    <t>攻击范围</t>
    <phoneticPr fontId="1" type="noConversion"/>
  </si>
  <si>
    <t>每轮垃圾时间（秒）</t>
    <phoneticPr fontId="1" type="noConversion"/>
  </si>
  <si>
    <t>垃圾时间（分钟）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</si>
</sst>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wrapText="1"/>
    </xf>
    <xf numFmtId="58" fontId="0" fillId="5" borderId="14" xfId="0" quotePrefix="1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176" fontId="0" fillId="9" borderId="14" xfId="0" applyNumberFormat="1" applyFill="1" applyBorder="1" applyAlignment="1">
      <alignment horizontal="center" vertical="center"/>
    </xf>
    <xf numFmtId="176" fontId="0" fillId="0" borderId="0" xfId="0" applyNumberFormat="1"/>
    <xf numFmtId="0" fontId="0" fillId="7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2" borderId="0" xfId="0" applyFill="1"/>
    <xf numFmtId="176" fontId="0" fillId="2" borderId="14" xfId="0" applyNumberFormat="1" applyFill="1" applyBorder="1" applyAlignment="1">
      <alignment horizontal="center" vertical="center"/>
    </xf>
    <xf numFmtId="176" fontId="0" fillId="2" borderId="0" xfId="0" applyNumberFormat="1" applyFill="1"/>
    <xf numFmtId="10" fontId="0" fillId="0" borderId="0" xfId="1" applyNumberFormat="1" applyFont="1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6" xfId="0" applyBorder="1"/>
    <xf numFmtId="0" fontId="0" fillId="10" borderId="14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Font="1"/>
    <xf numFmtId="0" fontId="6" fillId="2" borderId="0" xfId="0" applyFont="1" applyFill="1"/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2" borderId="0" xfId="0" applyNumberFormat="1" applyFill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攻速提升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Sheet1!$H$9:$H$67</c:f>
              <c:numCache>
                <c:formatCode>0.00%</c:formatCode>
                <c:ptCount val="5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2-4F5E-8F13-6CCE8038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0226480"/>
        <c:axId val="-1810235184"/>
      </c:lineChart>
      <c:catAx>
        <c:axId val="-181022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35184"/>
        <c:crosses val="autoZero"/>
        <c:auto val="1"/>
        <c:lblAlgn val="ctr"/>
        <c:lblOffset val="100"/>
        <c:noMultiLvlLbl val="0"/>
      </c:catAx>
      <c:valAx>
        <c:axId val="-1810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2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单加攻速秒伤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4F-4F0A-AD86-DF0EDA4AE3FC}"/>
                </c:ext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4F-4F0A-AD86-DF0EDA4A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Sheet1!$I$8:$I$107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33.924499142464043</c:v>
                </c:pt>
                <c:pt idx="2">
                  <c:v>34.53104916837723</c:v>
                </c:pt>
                <c:pt idx="3">
                  <c:v>35.153503632528704</c:v>
                </c:pt>
                <c:pt idx="4">
                  <c:v>35.792404056472456</c:v>
                </c:pt>
                <c:pt idx="5">
                  <c:v>36.448314265465221</c:v>
                </c:pt>
                <c:pt idx="6">
                  <c:v>37.121821444038851</c:v>
                </c:pt>
                <c:pt idx="7">
                  <c:v>37.813537246334178</c:v>
                </c:pt>
                <c:pt idx="8">
                  <c:v>38.524098964129777</c:v>
                </c:pt>
                <c:pt idx="9">
                  <c:v>39.254170755642782</c:v>
                </c:pt>
                <c:pt idx="10">
                  <c:v>40.004444938326472</c:v>
                </c:pt>
                <c:pt idx="11">
                  <c:v>40.775643349039505</c:v>
                </c:pt>
                <c:pt idx="12">
                  <c:v>41.568518775114313</c:v>
                </c:pt>
                <c:pt idx="13">
                  <c:v>42.383856460006122</c:v>
                </c:pt>
                <c:pt idx="14">
                  <c:v>43.222475687357424</c:v>
                </c:pt>
                <c:pt idx="15">
                  <c:v>44.085231447465091</c:v>
                </c:pt>
                <c:pt idx="16">
                  <c:v>44.973016190285826</c:v>
                </c:pt>
                <c:pt idx="17">
                  <c:v>45.886761669258412</c:v>
                </c:pt>
                <c:pt idx="18">
                  <c:v>46.82744088035588</c:v>
                </c:pt>
                <c:pt idx="19">
                  <c:v>47.79607010090281</c:v>
                </c:pt>
                <c:pt idx="20">
                  <c:v>48.793711032800211</c:v>
                </c:pt>
                <c:pt idx="21">
                  <c:v>49.821473054886653</c:v>
                </c:pt>
                <c:pt idx="22">
                  <c:v>50.880515589224629</c:v>
                </c:pt>
                <c:pt idx="23">
                  <c:v>51.972050586129228</c:v>
                </c:pt>
                <c:pt idx="24">
                  <c:v>53.097345132743357</c:v>
                </c:pt>
                <c:pt idx="25">
                  <c:v>54.257724189902028</c:v>
                </c:pt>
                <c:pt idx="26">
                  <c:v>55.454573461905788</c:v>
                </c:pt>
                <c:pt idx="27">
                  <c:v>56.68934240362811</c:v>
                </c:pt>
                <c:pt idx="28">
                  <c:v>57.963547369098983</c:v>
                </c:pt>
                <c:pt idx="29">
                  <c:v>59.278774905318613</c:v>
                </c:pt>
                <c:pt idx="30">
                  <c:v>60.636685194542693</c:v>
                </c:pt>
                <c:pt idx="31">
                  <c:v>62.039015647618371</c:v>
                </c:pt>
                <c:pt idx="32">
                  <c:v>63.487584650112858</c:v>
                </c:pt>
                <c:pt idx="33">
                  <c:v>64.984295461930031</c:v>
                </c:pt>
                <c:pt idx="34">
                  <c:v>66.531140269820725</c:v>
                </c:pt>
                <c:pt idx="35">
                  <c:v>68.130204390613173</c:v>
                </c:pt>
                <c:pt idx="36">
                  <c:v>69.783670621074663</c:v>
                </c:pt>
                <c:pt idx="37">
                  <c:v>71.493823728005708</c:v>
                </c:pt>
                <c:pt idx="38">
                  <c:v>73.263055069396387</c:v>
                </c:pt>
                <c:pt idx="39">
                  <c:v>75.093867334167697</c:v>
                </c:pt>
                <c:pt idx="40">
                  <c:v>76.98887938408896</c:v>
                </c:pt>
                <c:pt idx="41">
                  <c:v>78.950831176805977</c:v>
                </c:pt>
                <c:pt idx="42">
                  <c:v>80.982588743420152</c:v>
                </c:pt>
                <c:pt idx="43">
                  <c:v>83.087149187592303</c:v>
                </c:pt>
                <c:pt idx="44">
                  <c:v>85.267645665561332</c:v>
                </c:pt>
                <c:pt idx="45">
                  <c:v>87.527352297592984</c:v>
                </c:pt>
                <c:pt idx="46">
                  <c:v>89.869688951021004</c:v>
                </c:pt>
                <c:pt idx="47">
                  <c:v>92.298225822992492</c:v>
                </c:pt>
                <c:pt idx="48">
                  <c:v>94.816687737041704</c:v>
                </c:pt>
                <c:pt idx="49">
                  <c:v>97.428958051420835</c:v>
                </c:pt>
                <c:pt idx="50">
                  <c:v>100.13908205841446</c:v>
                </c:pt>
                <c:pt idx="51">
                  <c:v>102.95126973232668</c:v>
                </c:pt>
                <c:pt idx="52">
                  <c:v>105.86989765909891</c:v>
                </c:pt>
                <c:pt idx="53">
                  <c:v>108.89950995220521</c:v>
                </c:pt>
                <c:pt idx="54">
                  <c:v>112.04481792717084</c:v>
                </c:pt>
                <c:pt idx="55">
                  <c:v>115.31069827033951</c:v>
                </c:pt>
                <c:pt idx="56">
                  <c:v>118.70218939593774</c:v>
                </c:pt>
                <c:pt idx="57">
                  <c:v>122.22448563862292</c:v>
                </c:pt>
                <c:pt idx="58">
                  <c:v>125.88292887614519</c:v>
                </c:pt>
                <c:pt idx="59">
                  <c:v>129.68299711815561</c:v>
                </c:pt>
                <c:pt idx="60">
                  <c:v>133.63028953229397</c:v>
                </c:pt>
                <c:pt idx="61">
                  <c:v>137.73050730736858</c:v>
                </c:pt>
                <c:pt idx="62">
                  <c:v>141.9894296757908</c:v>
                </c:pt>
                <c:pt idx="63">
                  <c:v>146.41288433382138</c:v>
                </c:pt>
                <c:pt idx="64">
                  <c:v>151.00671140939593</c:v>
                </c:pt>
                <c:pt idx="65">
                  <c:v>155.77672003461703</c:v>
                </c:pt>
                <c:pt idx="66">
                  <c:v>160.72863648540044</c:v>
                </c:pt>
                <c:pt idx="67">
                  <c:v>165.86804275709545</c:v>
                </c:pt>
                <c:pt idx="68">
                  <c:v>171.20030435609661</c:v>
                </c:pt>
                <c:pt idx="69">
                  <c:v>176.73048600883649</c:v>
                </c:pt>
                <c:pt idx="70">
                  <c:v>182.46325392802834</c:v>
                </c:pt>
                <c:pt idx="71">
                  <c:v>188.40276324052749</c:v>
                </c:pt>
                <c:pt idx="72">
                  <c:v>194.55252918287934</c:v>
                </c:pt>
                <c:pt idx="73">
                  <c:v>200.91528072329498</c:v>
                </c:pt>
                <c:pt idx="74">
                  <c:v>207.49279538904895</c:v>
                </c:pt>
                <c:pt idx="75">
                  <c:v>214.28571428571425</c:v>
                </c:pt>
                <c:pt idx="76">
                  <c:v>221.29333661175309</c:v>
                </c:pt>
                <c:pt idx="77">
                  <c:v>228.5133934238923</c:v>
                </c:pt>
                <c:pt idx="78">
                  <c:v>235.94180102241441</c:v>
                </c:pt>
                <c:pt idx="79">
                  <c:v>243.57239512855202</c:v>
                </c:pt>
                <c:pt idx="80">
                  <c:v>251.39664804469268</c:v>
                </c:pt>
                <c:pt idx="81">
                  <c:v>259.4033722438391</c:v>
                </c:pt>
                <c:pt idx="82">
                  <c:v>267.57841534116244</c:v>
                </c:pt>
                <c:pt idx="83">
                  <c:v>275.90435315757196</c:v>
                </c:pt>
                <c:pt idx="84">
                  <c:v>284.36018957345965</c:v>
                </c:pt>
                <c:pt idx="85">
                  <c:v>292.92107404393806</c:v>
                </c:pt>
                <c:pt idx="86">
                  <c:v>301.55804992461043</c:v>
                </c:pt>
                <c:pt idx="87">
                  <c:v>310.23784901758012</c:v>
                </c:pt>
                <c:pt idx="88">
                  <c:v>318.92274982282066</c:v>
                </c:pt>
                <c:pt idx="89">
                  <c:v>327.57051865332113</c:v>
                </c:pt>
                <c:pt idx="90">
                  <c:v>336.13445378151255</c:v>
                </c:pt>
                <c:pt idx="91">
                  <c:v>344.56355283307806</c:v>
                </c:pt>
                <c:pt idx="92">
                  <c:v>352.80282242257931</c:v>
                </c:pt>
                <c:pt idx="93">
                  <c:v>360.7937462417317</c:v>
                </c:pt>
                <c:pt idx="94">
                  <c:v>368.47492323439093</c:v>
                </c:pt>
                <c:pt idx="95">
                  <c:v>375.78288100208761</c:v>
                </c:pt>
                <c:pt idx="96">
                  <c:v>382.6530612244897</c:v>
                </c:pt>
                <c:pt idx="97">
                  <c:v>389.02096390749938</c:v>
                </c:pt>
                <c:pt idx="98">
                  <c:v>394.82342618995386</c:v>
                </c:pt>
                <c:pt idx="99">
                  <c:v>399.99999999999994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F-4F0A-AD86-DF0EDA4A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0228112"/>
        <c:axId val="-1810231376"/>
      </c:lineChart>
      <c:catAx>
        <c:axId val="-181022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31376"/>
        <c:crosses val="autoZero"/>
        <c:auto val="1"/>
        <c:lblAlgn val="ctr"/>
        <c:lblOffset val="100"/>
        <c:noMultiLvlLbl val="0"/>
      </c:catAx>
      <c:valAx>
        <c:axId val="-18102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281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单加攻击秒伤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5599096624549841E-2"/>
          <c:y val="0.14021421616358326"/>
          <c:w val="0.92272767502899344"/>
          <c:h val="0.8007196763500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8B-4554-8A34-FCC23104E7CA}"/>
                </c:ext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8B-4554-8A34-FCC23104E7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Sheet1!$J$8:$J$107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34.999999999999993</c:v>
                </c:pt>
                <c:pt idx="2">
                  <c:v>36.666666666666664</c:v>
                </c:pt>
                <c:pt idx="3">
                  <c:v>38.333333333333329</c:v>
                </c:pt>
                <c:pt idx="4">
                  <c:v>39.999999999999993</c:v>
                </c:pt>
                <c:pt idx="5">
                  <c:v>41.666666666666657</c:v>
                </c:pt>
                <c:pt idx="6">
                  <c:v>43.333333333333329</c:v>
                </c:pt>
                <c:pt idx="7">
                  <c:v>44.999999999999993</c:v>
                </c:pt>
                <c:pt idx="8">
                  <c:v>46.666666666666657</c:v>
                </c:pt>
                <c:pt idx="9">
                  <c:v>48.333333333333329</c:v>
                </c:pt>
                <c:pt idx="10">
                  <c:v>49.999999999999993</c:v>
                </c:pt>
                <c:pt idx="11">
                  <c:v>51.666666666666657</c:v>
                </c:pt>
                <c:pt idx="12">
                  <c:v>53.333333333333329</c:v>
                </c:pt>
                <c:pt idx="13">
                  <c:v>54.999999999999993</c:v>
                </c:pt>
                <c:pt idx="14">
                  <c:v>56.666666666666657</c:v>
                </c:pt>
                <c:pt idx="15">
                  <c:v>58.333333333333321</c:v>
                </c:pt>
                <c:pt idx="16">
                  <c:v>59.999999999999993</c:v>
                </c:pt>
                <c:pt idx="17">
                  <c:v>61.666666666666657</c:v>
                </c:pt>
                <c:pt idx="18">
                  <c:v>63.333333333333321</c:v>
                </c:pt>
                <c:pt idx="19">
                  <c:v>64.999999999999986</c:v>
                </c:pt>
                <c:pt idx="20">
                  <c:v>66.666666666666657</c:v>
                </c:pt>
                <c:pt idx="21">
                  <c:v>68.333333333333329</c:v>
                </c:pt>
                <c:pt idx="22">
                  <c:v>69.999999999999986</c:v>
                </c:pt>
                <c:pt idx="23">
                  <c:v>71.666666666666657</c:v>
                </c:pt>
                <c:pt idx="24">
                  <c:v>73.333333333333329</c:v>
                </c:pt>
                <c:pt idx="25">
                  <c:v>74.999999999999986</c:v>
                </c:pt>
                <c:pt idx="26">
                  <c:v>76.666666666666657</c:v>
                </c:pt>
                <c:pt idx="27">
                  <c:v>78.333333333333329</c:v>
                </c:pt>
                <c:pt idx="28">
                  <c:v>79.999999999999986</c:v>
                </c:pt>
                <c:pt idx="29">
                  <c:v>81.666666666666657</c:v>
                </c:pt>
                <c:pt idx="30">
                  <c:v>83.333333333333314</c:v>
                </c:pt>
                <c:pt idx="31">
                  <c:v>84.999999999999986</c:v>
                </c:pt>
                <c:pt idx="32">
                  <c:v>86.666666666666657</c:v>
                </c:pt>
                <c:pt idx="33">
                  <c:v>88.333333333333314</c:v>
                </c:pt>
                <c:pt idx="34">
                  <c:v>89.999999999999986</c:v>
                </c:pt>
                <c:pt idx="35">
                  <c:v>91.666666666666657</c:v>
                </c:pt>
                <c:pt idx="36">
                  <c:v>93.333333333333314</c:v>
                </c:pt>
                <c:pt idx="37">
                  <c:v>94.999999999999986</c:v>
                </c:pt>
                <c:pt idx="38">
                  <c:v>96.666666666666657</c:v>
                </c:pt>
                <c:pt idx="39">
                  <c:v>98.333333333333314</c:v>
                </c:pt>
                <c:pt idx="40">
                  <c:v>99.999999999999986</c:v>
                </c:pt>
                <c:pt idx="41">
                  <c:v>101.66666666666666</c:v>
                </c:pt>
                <c:pt idx="42">
                  <c:v>103.33333333333331</c:v>
                </c:pt>
                <c:pt idx="43">
                  <c:v>104.99999999999999</c:v>
                </c:pt>
                <c:pt idx="44">
                  <c:v>106.66666666666666</c:v>
                </c:pt>
                <c:pt idx="45">
                  <c:v>108.33333333333331</c:v>
                </c:pt>
                <c:pt idx="46">
                  <c:v>109.99999999999999</c:v>
                </c:pt>
                <c:pt idx="47">
                  <c:v>111.66666666666666</c:v>
                </c:pt>
                <c:pt idx="48">
                  <c:v>113.33333333333331</c:v>
                </c:pt>
                <c:pt idx="49">
                  <c:v>114.99999999999999</c:v>
                </c:pt>
                <c:pt idx="50">
                  <c:v>116.66666666666664</c:v>
                </c:pt>
                <c:pt idx="51">
                  <c:v>118.33333333333331</c:v>
                </c:pt>
                <c:pt idx="52">
                  <c:v>119.99999999999999</c:v>
                </c:pt>
                <c:pt idx="53">
                  <c:v>121.66666666666664</c:v>
                </c:pt>
                <c:pt idx="54">
                  <c:v>123.33333333333331</c:v>
                </c:pt>
                <c:pt idx="55">
                  <c:v>124.99999999999999</c:v>
                </c:pt>
                <c:pt idx="56">
                  <c:v>126.66666666666664</c:v>
                </c:pt>
                <c:pt idx="57">
                  <c:v>128.33333333333331</c:v>
                </c:pt>
                <c:pt idx="58">
                  <c:v>129.99999999999997</c:v>
                </c:pt>
                <c:pt idx="59">
                  <c:v>131.66666666666666</c:v>
                </c:pt>
                <c:pt idx="60">
                  <c:v>133.33333333333331</c:v>
                </c:pt>
                <c:pt idx="61">
                  <c:v>134.99999999999997</c:v>
                </c:pt>
                <c:pt idx="62">
                  <c:v>136.66666666666666</c:v>
                </c:pt>
                <c:pt idx="63">
                  <c:v>138.33333333333331</c:v>
                </c:pt>
                <c:pt idx="64">
                  <c:v>139.99999999999997</c:v>
                </c:pt>
                <c:pt idx="65">
                  <c:v>141.66666666666666</c:v>
                </c:pt>
                <c:pt idx="66">
                  <c:v>143.33333333333331</c:v>
                </c:pt>
                <c:pt idx="67">
                  <c:v>144.99999999999997</c:v>
                </c:pt>
                <c:pt idx="68">
                  <c:v>146.66666666666666</c:v>
                </c:pt>
                <c:pt idx="69">
                  <c:v>148.33333333333331</c:v>
                </c:pt>
                <c:pt idx="70">
                  <c:v>149.99999999999997</c:v>
                </c:pt>
                <c:pt idx="71">
                  <c:v>151.66666666666666</c:v>
                </c:pt>
                <c:pt idx="72">
                  <c:v>153.33333333333331</c:v>
                </c:pt>
                <c:pt idx="73">
                  <c:v>154.99999999999997</c:v>
                </c:pt>
                <c:pt idx="74">
                  <c:v>156.66666666666666</c:v>
                </c:pt>
                <c:pt idx="75">
                  <c:v>158.33333333333331</c:v>
                </c:pt>
                <c:pt idx="76">
                  <c:v>159.99999999999997</c:v>
                </c:pt>
                <c:pt idx="77">
                  <c:v>161.66666666666663</c:v>
                </c:pt>
                <c:pt idx="78">
                  <c:v>163.33333333333331</c:v>
                </c:pt>
                <c:pt idx="79">
                  <c:v>164.99999999999997</c:v>
                </c:pt>
                <c:pt idx="80">
                  <c:v>166.66666666666663</c:v>
                </c:pt>
                <c:pt idx="81">
                  <c:v>168.33333333333331</c:v>
                </c:pt>
                <c:pt idx="82">
                  <c:v>169.99999999999997</c:v>
                </c:pt>
                <c:pt idx="83">
                  <c:v>171.66666666666663</c:v>
                </c:pt>
                <c:pt idx="84">
                  <c:v>173.33333333333331</c:v>
                </c:pt>
                <c:pt idx="85">
                  <c:v>174.99999999999997</c:v>
                </c:pt>
                <c:pt idx="86">
                  <c:v>176.66666666666663</c:v>
                </c:pt>
                <c:pt idx="87">
                  <c:v>178.33333333333331</c:v>
                </c:pt>
                <c:pt idx="88">
                  <c:v>179.99999999999997</c:v>
                </c:pt>
                <c:pt idx="89">
                  <c:v>181.66666666666663</c:v>
                </c:pt>
                <c:pt idx="90">
                  <c:v>183.33333333333331</c:v>
                </c:pt>
                <c:pt idx="91">
                  <c:v>184.99999999999997</c:v>
                </c:pt>
                <c:pt idx="92">
                  <c:v>186.66666666666663</c:v>
                </c:pt>
                <c:pt idx="93">
                  <c:v>188.33333333333331</c:v>
                </c:pt>
                <c:pt idx="94">
                  <c:v>189.99999999999997</c:v>
                </c:pt>
                <c:pt idx="95">
                  <c:v>191.66666666666663</c:v>
                </c:pt>
                <c:pt idx="96">
                  <c:v>193.33333333333331</c:v>
                </c:pt>
                <c:pt idx="97">
                  <c:v>194.99999999999997</c:v>
                </c:pt>
                <c:pt idx="98">
                  <c:v>196.66666666666663</c:v>
                </c:pt>
                <c:pt idx="99">
                  <c:v>198.33333333333331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B-4554-8A34-FCC23104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0223760"/>
        <c:axId val="-1810230832"/>
      </c:lineChart>
      <c:catAx>
        <c:axId val="-181022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30832"/>
        <c:crosses val="autoZero"/>
        <c:auto val="1"/>
        <c:lblAlgn val="ctr"/>
        <c:lblOffset val="100"/>
        <c:noMultiLvlLbl val="0"/>
      </c:catAx>
      <c:valAx>
        <c:axId val="-18102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2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一起加秒伤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Sheet1!$K$8:$K$107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35.62072409958725</c:v>
                </c:pt>
                <c:pt idx="2">
                  <c:v>37.984154085214954</c:v>
                </c:pt>
                <c:pt idx="3">
                  <c:v>40.426529177408007</c:v>
                </c:pt>
                <c:pt idx="4">
                  <c:v>42.950884867766952</c:v>
                </c:pt>
                <c:pt idx="5">
                  <c:v>45.560392831831528</c:v>
                </c:pt>
                <c:pt idx="6">
                  <c:v>48.258367877250507</c:v>
                </c:pt>
                <c:pt idx="7">
                  <c:v>51.048275282551145</c:v>
                </c:pt>
                <c:pt idx="8">
                  <c:v>53.933738549781694</c:v>
                </c:pt>
                <c:pt idx="9">
                  <c:v>56.918547595682035</c:v>
                </c:pt>
                <c:pt idx="10">
                  <c:v>60.006667407489708</c:v>
                </c:pt>
                <c:pt idx="11">
                  <c:v>63.202247191011232</c:v>
                </c:pt>
                <c:pt idx="12">
                  <c:v>66.509630040182898</c:v>
                </c:pt>
                <c:pt idx="13">
                  <c:v>69.933363159010099</c:v>
                </c:pt>
                <c:pt idx="14">
                  <c:v>73.478208668507619</c:v>
                </c:pt>
                <c:pt idx="15">
                  <c:v>77.14915503306392</c:v>
                </c:pt>
                <c:pt idx="16">
                  <c:v>80.951429142514485</c:v>
                </c:pt>
                <c:pt idx="17">
                  <c:v>84.89050908812807</c:v>
                </c:pt>
                <c:pt idx="18">
                  <c:v>88.972137672676169</c:v>
                </c:pt>
                <c:pt idx="19">
                  <c:v>93.202336696760469</c:v>
                </c:pt>
                <c:pt idx="20">
                  <c:v>97.587422065600421</c:v>
                </c:pt>
                <c:pt idx="21">
                  <c:v>102.13401976251764</c:v>
                </c:pt>
                <c:pt idx="22">
                  <c:v>106.84908273737172</c:v>
                </c:pt>
                <c:pt idx="23">
                  <c:v>111.73990876017784</c:v>
                </c:pt>
                <c:pt idx="24">
                  <c:v>116.81415929203538</c:v>
                </c:pt>
                <c:pt idx="25">
                  <c:v>122.07987942727956</c:v>
                </c:pt>
                <c:pt idx="26">
                  <c:v>127.54551896238331</c:v>
                </c:pt>
                <c:pt idx="27">
                  <c:v>133.21995464852606</c:v>
                </c:pt>
                <c:pt idx="28">
                  <c:v>139.11251368583757</c:v>
                </c:pt>
                <c:pt idx="29">
                  <c:v>145.2329985180306</c:v>
                </c:pt>
                <c:pt idx="30">
                  <c:v>151.59171298635673</c:v>
                </c:pt>
                <c:pt idx="31">
                  <c:v>158.19948990142686</c:v>
                </c:pt>
                <c:pt idx="32">
                  <c:v>165.06772009029342</c:v>
                </c:pt>
                <c:pt idx="33">
                  <c:v>172.20838297411458</c:v>
                </c:pt>
                <c:pt idx="34">
                  <c:v>179.63407872851596</c:v>
                </c:pt>
                <c:pt idx="35">
                  <c:v>187.35806207418622</c:v>
                </c:pt>
                <c:pt idx="36">
                  <c:v>195.39427773900906</c:v>
                </c:pt>
                <c:pt idx="37">
                  <c:v>203.75739762481629</c:v>
                </c:pt>
                <c:pt idx="38">
                  <c:v>212.46285970124953</c:v>
                </c:pt>
                <c:pt idx="39">
                  <c:v>221.52690863579471</c:v>
                </c:pt>
                <c:pt idx="40">
                  <c:v>230.96663815226691</c:v>
                </c:pt>
                <c:pt idx="41">
                  <c:v>240.80003508925824</c:v>
                </c:pt>
                <c:pt idx="42">
                  <c:v>251.04602510460245</c:v>
                </c:pt>
                <c:pt idx="43">
                  <c:v>261.72451994091574</c:v>
                </c:pt>
                <c:pt idx="44">
                  <c:v>272.85646612979627</c:v>
                </c:pt>
                <c:pt idx="45">
                  <c:v>284.46389496717723</c:v>
                </c:pt>
                <c:pt idx="46">
                  <c:v>296.56997353836931</c:v>
                </c:pt>
                <c:pt idx="47">
                  <c:v>309.19905650702486</c:v>
                </c:pt>
                <c:pt idx="48">
                  <c:v>322.37673830594179</c:v>
                </c:pt>
                <c:pt idx="49">
                  <c:v>336.12990527740186</c:v>
                </c:pt>
                <c:pt idx="50">
                  <c:v>350.48678720445059</c:v>
                </c:pt>
                <c:pt idx="51">
                  <c:v>365.47700754975972</c:v>
                </c:pt>
                <c:pt idx="52">
                  <c:v>381.13163157275608</c:v>
                </c:pt>
                <c:pt idx="53">
                  <c:v>397.48321132554901</c:v>
                </c:pt>
                <c:pt idx="54">
                  <c:v>414.5658263305321</c:v>
                </c:pt>
                <c:pt idx="55">
                  <c:v>432.41511851377317</c:v>
                </c:pt>
                <c:pt idx="56">
                  <c:v>451.06831970456341</c:v>
                </c:pt>
                <c:pt idx="57">
                  <c:v>470.56426970869825</c:v>
                </c:pt>
                <c:pt idx="58">
                  <c:v>490.94342261696619</c:v>
                </c:pt>
                <c:pt idx="59">
                  <c:v>512.24783861671472</c:v>
                </c:pt>
                <c:pt idx="60">
                  <c:v>534.52115812917589</c:v>
                </c:pt>
                <c:pt idx="61">
                  <c:v>557.80855459484269</c:v>
                </c:pt>
                <c:pt idx="62">
                  <c:v>582.15666167074221</c:v>
                </c:pt>
                <c:pt idx="63">
                  <c:v>607.61346998535873</c:v>
                </c:pt>
                <c:pt idx="64">
                  <c:v>634.22818791946293</c:v>
                </c:pt>
                <c:pt idx="65">
                  <c:v>662.05106014712237</c:v>
                </c:pt>
                <c:pt idx="66">
                  <c:v>691.13313688722201</c:v>
                </c:pt>
                <c:pt idx="67">
                  <c:v>721.52598599336511</c:v>
                </c:pt>
                <c:pt idx="68">
                  <c:v>753.28133916682509</c:v>
                </c:pt>
                <c:pt idx="69">
                  <c:v>786.45066273932241</c:v>
                </c:pt>
                <c:pt idx="70">
                  <c:v>821.0846426761276</c:v>
                </c:pt>
                <c:pt idx="71">
                  <c:v>857.23257274440016</c:v>
                </c:pt>
                <c:pt idx="72">
                  <c:v>894.94163424124497</c:v>
                </c:pt>
                <c:pt idx="73">
                  <c:v>934.25605536332159</c:v>
                </c:pt>
                <c:pt idx="74">
                  <c:v>975.21613832853006</c:v>
                </c:pt>
                <c:pt idx="75">
                  <c:v>1017.8571428571427</c:v>
                </c:pt>
                <c:pt idx="76">
                  <c:v>1062.2080157364148</c:v>
                </c:pt>
                <c:pt idx="77">
                  <c:v>1108.2899581058778</c:v>
                </c:pt>
                <c:pt idx="78">
                  <c:v>1156.1148250098306</c:v>
                </c:pt>
                <c:pt idx="79">
                  <c:v>1205.6833558863325</c:v>
                </c:pt>
                <c:pt idx="80">
                  <c:v>1256.9832402234633</c:v>
                </c:pt>
                <c:pt idx="81">
                  <c:v>1309.9870298313876</c:v>
                </c:pt>
                <c:pt idx="82">
                  <c:v>1364.6499182399284</c:v>
                </c:pt>
                <c:pt idx="83">
                  <c:v>1420.9074187614956</c:v>
                </c:pt>
                <c:pt idx="84">
                  <c:v>1478.6729857819903</c:v>
                </c:pt>
                <c:pt idx="85">
                  <c:v>1537.8356387306749</c:v>
                </c:pt>
                <c:pt idx="86">
                  <c:v>1598.2576646004352</c:v>
                </c:pt>
                <c:pt idx="87">
                  <c:v>1659.7724922440536</c:v>
                </c:pt>
                <c:pt idx="88">
                  <c:v>1722.1828490432315</c:v>
                </c:pt>
                <c:pt idx="89">
                  <c:v>1785.2593266606002</c:v>
                </c:pt>
                <c:pt idx="90">
                  <c:v>1848.739495798319</c:v>
                </c:pt>
                <c:pt idx="91">
                  <c:v>1912.3277182235831</c:v>
                </c:pt>
                <c:pt idx="92">
                  <c:v>1975.6958055664441</c:v>
                </c:pt>
                <c:pt idx="93">
                  <c:v>2038.4846662657842</c:v>
                </c:pt>
                <c:pt idx="94">
                  <c:v>2100.3070624360284</c:v>
                </c:pt>
                <c:pt idx="95">
                  <c:v>2160.7515657620038</c:v>
                </c:pt>
                <c:pt idx="96">
                  <c:v>2219.3877551020405</c:v>
                </c:pt>
                <c:pt idx="97">
                  <c:v>2275.7726388588712</c:v>
                </c:pt>
                <c:pt idx="98">
                  <c:v>2329.4582145207278</c:v>
                </c:pt>
                <c:pt idx="99">
                  <c:v>2379.9999999999995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F-4068-B7B5-7C12C4D1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0225936"/>
        <c:axId val="-1810221040"/>
      </c:lineChart>
      <c:catAx>
        <c:axId val="-181022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21040"/>
        <c:crosses val="autoZero"/>
        <c:auto val="1"/>
        <c:lblAlgn val="ctr"/>
        <c:lblOffset val="100"/>
        <c:noMultiLvlLbl val="0"/>
      </c:catAx>
      <c:valAx>
        <c:axId val="-18102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2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攻击间隔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16-4528-BBB1-AA45A9A9B42E}"/>
                </c:ext>
              </c:extLst>
            </c:dLbl>
            <c:dLbl>
              <c:idx val="8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14-4755-AD40-B0680C15F795}"/>
                </c:ext>
              </c:extLst>
            </c:dLbl>
            <c:dLbl>
              <c:idx val="8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14-4755-AD40-B0680C15F795}"/>
                </c:ext>
              </c:extLst>
            </c:dLbl>
            <c:dLbl>
              <c:idx val="9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14-4755-AD40-B0680C15F795}"/>
                </c:ext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14-4755-AD40-B0680C15F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Sheet1!$D$8:$D$107</c:f>
              <c:numCache>
                <c:formatCode>General</c:formatCode>
                <c:ptCount val="100"/>
                <c:pt idx="0">
                  <c:v>0.60000000000000009</c:v>
                </c:pt>
                <c:pt idx="1">
                  <c:v>0.58954444444444454</c:v>
                </c:pt>
                <c:pt idx="2">
                  <c:v>0.57918888888888898</c:v>
                </c:pt>
                <c:pt idx="3">
                  <c:v>0.5689333333333334</c:v>
                </c:pt>
                <c:pt idx="4">
                  <c:v>0.55877777777777782</c:v>
                </c:pt>
                <c:pt idx="5">
                  <c:v>0.54872222222222222</c:v>
                </c:pt>
                <c:pt idx="6">
                  <c:v>0.53876666666666673</c:v>
                </c:pt>
                <c:pt idx="7">
                  <c:v>0.52891111111111122</c:v>
                </c:pt>
                <c:pt idx="8">
                  <c:v>0.51915555555555559</c:v>
                </c:pt>
                <c:pt idx="9">
                  <c:v>0.50950000000000006</c:v>
                </c:pt>
                <c:pt idx="10">
                  <c:v>0.49994444444444452</c:v>
                </c:pt>
                <c:pt idx="11">
                  <c:v>0.49048888888888892</c:v>
                </c:pt>
                <c:pt idx="12">
                  <c:v>0.48113333333333336</c:v>
                </c:pt>
                <c:pt idx="13">
                  <c:v>0.47187777777777778</c:v>
                </c:pt>
                <c:pt idx="14">
                  <c:v>0.46272222222222226</c:v>
                </c:pt>
                <c:pt idx="15">
                  <c:v>0.45366666666666672</c:v>
                </c:pt>
                <c:pt idx="16">
                  <c:v>0.44471111111111117</c:v>
                </c:pt>
                <c:pt idx="17">
                  <c:v>0.43585555555555561</c:v>
                </c:pt>
                <c:pt idx="18">
                  <c:v>0.42710000000000009</c:v>
                </c:pt>
                <c:pt idx="19">
                  <c:v>0.41844444444444451</c:v>
                </c:pt>
                <c:pt idx="20">
                  <c:v>0.40988888888888891</c:v>
                </c:pt>
                <c:pt idx="21">
                  <c:v>0.40143333333333336</c:v>
                </c:pt>
                <c:pt idx="22">
                  <c:v>0.39307777777777786</c:v>
                </c:pt>
                <c:pt idx="23">
                  <c:v>0.38482222222222229</c:v>
                </c:pt>
                <c:pt idx="24">
                  <c:v>0.37666666666666671</c:v>
                </c:pt>
                <c:pt idx="25">
                  <c:v>0.36861111111111117</c:v>
                </c:pt>
                <c:pt idx="26">
                  <c:v>0.36065555555555556</c:v>
                </c:pt>
                <c:pt idx="27">
                  <c:v>0.35280000000000006</c:v>
                </c:pt>
                <c:pt idx="28">
                  <c:v>0.34504444444444449</c:v>
                </c:pt>
                <c:pt idx="29">
                  <c:v>0.33738888888888896</c:v>
                </c:pt>
                <c:pt idx="30">
                  <c:v>0.32983333333333337</c:v>
                </c:pt>
                <c:pt idx="31">
                  <c:v>0.32237777777777787</c:v>
                </c:pt>
                <c:pt idx="32">
                  <c:v>0.31502222222222226</c:v>
                </c:pt>
                <c:pt idx="33">
                  <c:v>0.30776666666666669</c:v>
                </c:pt>
                <c:pt idx="34">
                  <c:v>0.30061111111111116</c:v>
                </c:pt>
                <c:pt idx="35">
                  <c:v>0.29355555555555557</c:v>
                </c:pt>
                <c:pt idx="36">
                  <c:v>0.28660000000000002</c:v>
                </c:pt>
                <c:pt idx="37">
                  <c:v>0.27974444444444446</c:v>
                </c:pt>
                <c:pt idx="38">
                  <c:v>0.27298888888888889</c:v>
                </c:pt>
                <c:pt idx="39">
                  <c:v>0.26633333333333337</c:v>
                </c:pt>
                <c:pt idx="40">
                  <c:v>0.25977777777777777</c:v>
                </c:pt>
                <c:pt idx="41">
                  <c:v>0.25332222222222228</c:v>
                </c:pt>
                <c:pt idx="42">
                  <c:v>0.24696666666666672</c:v>
                </c:pt>
                <c:pt idx="43">
                  <c:v>0.24071111111111115</c:v>
                </c:pt>
                <c:pt idx="44">
                  <c:v>0.23455555555555557</c:v>
                </c:pt>
                <c:pt idx="45">
                  <c:v>0.22850000000000004</c:v>
                </c:pt>
                <c:pt idx="46">
                  <c:v>0.22254444444444449</c:v>
                </c:pt>
                <c:pt idx="47">
                  <c:v>0.21668888888888893</c:v>
                </c:pt>
                <c:pt idx="48">
                  <c:v>0.21093333333333336</c:v>
                </c:pt>
                <c:pt idx="49">
                  <c:v>0.20527777777777778</c:v>
                </c:pt>
                <c:pt idx="50">
                  <c:v>0.19972222222222225</c:v>
                </c:pt>
                <c:pt idx="51">
                  <c:v>0.1942666666666667</c:v>
                </c:pt>
                <c:pt idx="52">
                  <c:v>0.18891111111111114</c:v>
                </c:pt>
                <c:pt idx="53">
                  <c:v>0.18365555555555557</c:v>
                </c:pt>
                <c:pt idx="54">
                  <c:v>0.17850000000000005</c:v>
                </c:pt>
                <c:pt idx="55">
                  <c:v>0.17344444444444446</c:v>
                </c:pt>
                <c:pt idx="56">
                  <c:v>0.16848888888888891</c:v>
                </c:pt>
                <c:pt idx="57">
                  <c:v>0.16363333333333335</c:v>
                </c:pt>
                <c:pt idx="58">
                  <c:v>0.15887777777777778</c:v>
                </c:pt>
                <c:pt idx="59">
                  <c:v>0.15422222222222223</c:v>
                </c:pt>
                <c:pt idx="60">
                  <c:v>0.14966666666666667</c:v>
                </c:pt>
                <c:pt idx="61">
                  <c:v>0.14521111111111112</c:v>
                </c:pt>
                <c:pt idx="62">
                  <c:v>0.14085555555555557</c:v>
                </c:pt>
                <c:pt idx="63">
                  <c:v>0.1366</c:v>
                </c:pt>
                <c:pt idx="64">
                  <c:v>0.13244444444444448</c:v>
                </c:pt>
                <c:pt idx="65">
                  <c:v>0.12838888888888891</c:v>
                </c:pt>
                <c:pt idx="66">
                  <c:v>0.12443333333333335</c:v>
                </c:pt>
                <c:pt idx="67">
                  <c:v>0.1205777777777778</c:v>
                </c:pt>
                <c:pt idx="68">
                  <c:v>0.11682222222222223</c:v>
                </c:pt>
                <c:pt idx="69">
                  <c:v>0.11316666666666668</c:v>
                </c:pt>
                <c:pt idx="70">
                  <c:v>0.10961111111111113</c:v>
                </c:pt>
                <c:pt idx="71">
                  <c:v>0.10615555555555557</c:v>
                </c:pt>
                <c:pt idx="72">
                  <c:v>0.10280000000000002</c:v>
                </c:pt>
                <c:pt idx="73">
                  <c:v>9.9544444444444463E-2</c:v>
                </c:pt>
                <c:pt idx="74">
                  <c:v>9.6388888888888913E-2</c:v>
                </c:pt>
                <c:pt idx="75">
                  <c:v>9.3333333333333351E-2</c:v>
                </c:pt>
                <c:pt idx="76">
                  <c:v>9.0377777777777793E-2</c:v>
                </c:pt>
                <c:pt idx="77">
                  <c:v>8.7522222222222237E-2</c:v>
                </c:pt>
                <c:pt idx="78">
                  <c:v>8.4766666666666685E-2</c:v>
                </c:pt>
                <c:pt idx="79">
                  <c:v>8.2111111111111135E-2</c:v>
                </c:pt>
                <c:pt idx="80">
                  <c:v>7.9555555555555574E-2</c:v>
                </c:pt>
                <c:pt idx="81">
                  <c:v>7.7100000000000016E-2</c:v>
                </c:pt>
                <c:pt idx="82">
                  <c:v>7.4744444444444461E-2</c:v>
                </c:pt>
                <c:pt idx="83">
                  <c:v>7.2488888888888908E-2</c:v>
                </c:pt>
                <c:pt idx="84">
                  <c:v>7.0333333333333345E-2</c:v>
                </c:pt>
                <c:pt idx="85">
                  <c:v>6.8277777777777798E-2</c:v>
                </c:pt>
                <c:pt idx="86">
                  <c:v>6.6322222222222241E-2</c:v>
                </c:pt>
                <c:pt idx="87">
                  <c:v>6.4466666666666672E-2</c:v>
                </c:pt>
                <c:pt idx="88">
                  <c:v>6.271111111111112E-2</c:v>
                </c:pt>
                <c:pt idx="89">
                  <c:v>6.1055555555555564E-2</c:v>
                </c:pt>
                <c:pt idx="90">
                  <c:v>5.9500000000000011E-2</c:v>
                </c:pt>
                <c:pt idx="91">
                  <c:v>5.8044444444444454E-2</c:v>
                </c:pt>
                <c:pt idx="92">
                  <c:v>5.66888888888889E-2</c:v>
                </c:pt>
                <c:pt idx="93">
                  <c:v>5.5433333333333348E-2</c:v>
                </c:pt>
                <c:pt idx="94">
                  <c:v>5.4277777777777786E-2</c:v>
                </c:pt>
                <c:pt idx="95">
                  <c:v>5.3222222222222233E-2</c:v>
                </c:pt>
                <c:pt idx="96">
                  <c:v>5.2266666666666677E-2</c:v>
                </c:pt>
                <c:pt idx="97">
                  <c:v>5.1411111111111123E-2</c:v>
                </c:pt>
                <c:pt idx="98">
                  <c:v>5.0655555555555565E-2</c:v>
                </c:pt>
                <c:pt idx="99">
                  <c:v>5.000000000000001E-2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14-4755-AD40-B0680C15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0234640"/>
        <c:axId val="-1803734128"/>
      </c:lineChart>
      <c:catAx>
        <c:axId val="-181023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3734128"/>
        <c:crosses val="autoZero"/>
        <c:auto val="1"/>
        <c:lblAlgn val="ctr"/>
        <c:lblOffset val="100"/>
        <c:noMultiLvlLbl val="0"/>
      </c:catAx>
      <c:valAx>
        <c:axId val="-18037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3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攻速提升斜率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108705161854774E-2"/>
          <c:y val="4.2592592592592585E-2"/>
          <c:w val="0.8634680664916885"/>
          <c:h val="0.71574876057159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Sheet1!$H$9:$H$107</c:f>
              <c:numCache>
                <c:formatCode>0.00%</c:formatCode>
                <c:ptCount val="9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  <c:pt idx="59">
                  <c:v>0.75055555555555553</c:v>
                </c:pt>
                <c:pt idx="60">
                  <c:v>0.75798148148148148</c:v>
                </c:pt>
                <c:pt idx="61">
                  <c:v>0.76524074074074078</c:v>
                </c:pt>
                <c:pt idx="62">
                  <c:v>0.77233333333333332</c:v>
                </c:pt>
                <c:pt idx="63">
                  <c:v>0.77925925925925921</c:v>
                </c:pt>
                <c:pt idx="64">
                  <c:v>0.78601851851851856</c:v>
                </c:pt>
                <c:pt idx="65">
                  <c:v>0.79261111111111116</c:v>
                </c:pt>
                <c:pt idx="66">
                  <c:v>0.7990370370370371</c:v>
                </c:pt>
                <c:pt idx="67">
                  <c:v>0.80529629629629629</c:v>
                </c:pt>
                <c:pt idx="68">
                  <c:v>0.81138888888888883</c:v>
                </c:pt>
                <c:pt idx="69">
                  <c:v>0.81731481481481483</c:v>
                </c:pt>
                <c:pt idx="70">
                  <c:v>0.82307407407407407</c:v>
                </c:pt>
                <c:pt idx="71">
                  <c:v>0.82866666666666666</c:v>
                </c:pt>
                <c:pt idx="72">
                  <c:v>0.83409259259259261</c:v>
                </c:pt>
                <c:pt idx="73">
                  <c:v>0.8393518518518519</c:v>
                </c:pt>
                <c:pt idx="74">
                  <c:v>0.84444444444444444</c:v>
                </c:pt>
                <c:pt idx="75">
                  <c:v>0.84937037037037044</c:v>
                </c:pt>
                <c:pt idx="76">
                  <c:v>0.85412962962962957</c:v>
                </c:pt>
                <c:pt idx="77">
                  <c:v>0.85872222222222228</c:v>
                </c:pt>
                <c:pt idx="78">
                  <c:v>0.86314814814814811</c:v>
                </c:pt>
                <c:pt idx="79">
                  <c:v>0.8674074074074074</c:v>
                </c:pt>
                <c:pt idx="80">
                  <c:v>0.87149999999999994</c:v>
                </c:pt>
                <c:pt idx="81">
                  <c:v>0.87542592592592583</c:v>
                </c:pt>
                <c:pt idx="82">
                  <c:v>0.87918518518518507</c:v>
                </c:pt>
                <c:pt idx="83">
                  <c:v>0.88277777777777777</c:v>
                </c:pt>
                <c:pt idx="84">
                  <c:v>0.88620370370370372</c:v>
                </c:pt>
                <c:pt idx="85">
                  <c:v>0.8894629629629629</c:v>
                </c:pt>
                <c:pt idx="86">
                  <c:v>0.89255555555555555</c:v>
                </c:pt>
                <c:pt idx="87">
                  <c:v>0.89548148148148143</c:v>
                </c:pt>
                <c:pt idx="88">
                  <c:v>0.89824074074074078</c:v>
                </c:pt>
                <c:pt idx="89">
                  <c:v>0.90083333333333337</c:v>
                </c:pt>
                <c:pt idx="90">
                  <c:v>0.90325925925925921</c:v>
                </c:pt>
                <c:pt idx="91">
                  <c:v>0.9055185185185185</c:v>
                </c:pt>
                <c:pt idx="92">
                  <c:v>0.90761111111111115</c:v>
                </c:pt>
                <c:pt idx="93">
                  <c:v>0.90953703703703703</c:v>
                </c:pt>
                <c:pt idx="94">
                  <c:v>0.91129629629629616</c:v>
                </c:pt>
                <c:pt idx="95">
                  <c:v>0.91288888888888886</c:v>
                </c:pt>
                <c:pt idx="96">
                  <c:v>0.91431481481481491</c:v>
                </c:pt>
                <c:pt idx="97">
                  <c:v>0.9155740740740741</c:v>
                </c:pt>
                <c:pt idx="98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E-4B2F-AF02-7A911D2A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3732496"/>
        <c:axId val="-1803727600"/>
      </c:lineChart>
      <c:catAx>
        <c:axId val="-180373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3727600"/>
        <c:crosses val="autoZero"/>
        <c:auto val="1"/>
        <c:lblAlgn val="ctr"/>
        <c:lblOffset val="100"/>
        <c:noMultiLvlLbl val="0"/>
      </c:catAx>
      <c:valAx>
        <c:axId val="-18037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373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1-30</a:t>
            </a:r>
            <a:r>
              <a:rPr lang="zh-CN" altLang="en-US"/>
              <a:t>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Sheet2!$B$8:$B$37</c:f>
              <c:numCache>
                <c:formatCode>0.0_ </c:formatCode>
                <c:ptCount val="30"/>
                <c:pt idx="0">
                  <c:v>0.71499999999999997</c:v>
                </c:pt>
                <c:pt idx="1">
                  <c:v>0.86</c:v>
                </c:pt>
                <c:pt idx="2">
                  <c:v>1.0350000000000001</c:v>
                </c:pt>
                <c:pt idx="3">
                  <c:v>1.24</c:v>
                </c:pt>
                <c:pt idx="4">
                  <c:v>1.4750000000000001</c:v>
                </c:pt>
                <c:pt idx="5">
                  <c:v>1.7400000000000002</c:v>
                </c:pt>
                <c:pt idx="6">
                  <c:v>2.0350000000000001</c:v>
                </c:pt>
                <c:pt idx="7">
                  <c:v>2.36</c:v>
                </c:pt>
                <c:pt idx="8">
                  <c:v>2.7149999999999999</c:v>
                </c:pt>
                <c:pt idx="9">
                  <c:v>3.1</c:v>
                </c:pt>
                <c:pt idx="10">
                  <c:v>3.5990000000000002</c:v>
                </c:pt>
                <c:pt idx="11">
                  <c:v>4.1360000000000001</c:v>
                </c:pt>
                <c:pt idx="12">
                  <c:v>4.7110000000000003</c:v>
                </c:pt>
                <c:pt idx="13">
                  <c:v>5.3239999999999998</c:v>
                </c:pt>
                <c:pt idx="14">
                  <c:v>5.9749999999999996</c:v>
                </c:pt>
                <c:pt idx="15">
                  <c:v>6.6640000000000006</c:v>
                </c:pt>
                <c:pt idx="16">
                  <c:v>7.391</c:v>
                </c:pt>
                <c:pt idx="17">
                  <c:v>8.1559999999999988</c:v>
                </c:pt>
                <c:pt idx="18">
                  <c:v>8.9589999999999996</c:v>
                </c:pt>
                <c:pt idx="19">
                  <c:v>9.7999999999999989</c:v>
                </c:pt>
                <c:pt idx="20">
                  <c:v>10.678999999999998</c:v>
                </c:pt>
                <c:pt idx="21">
                  <c:v>11.596</c:v>
                </c:pt>
                <c:pt idx="22">
                  <c:v>12.551</c:v>
                </c:pt>
                <c:pt idx="23">
                  <c:v>13.543999999999999</c:v>
                </c:pt>
                <c:pt idx="24">
                  <c:v>14.574999999999999</c:v>
                </c:pt>
                <c:pt idx="25">
                  <c:v>15.643999999999998</c:v>
                </c:pt>
                <c:pt idx="26">
                  <c:v>16.750999999999998</c:v>
                </c:pt>
                <c:pt idx="27">
                  <c:v>17.895999999999997</c:v>
                </c:pt>
                <c:pt idx="28">
                  <c:v>19.078999999999997</c:v>
                </c:pt>
                <c:pt idx="29">
                  <c:v>20.299999999999997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B-44D1-948A-90B45BFD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236920"/>
        <c:axId val="831237248"/>
      </c:lineChart>
      <c:catAx>
        <c:axId val="831236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237248"/>
        <c:crosses val="autoZero"/>
        <c:auto val="1"/>
        <c:lblAlgn val="ctr"/>
        <c:lblOffset val="100"/>
        <c:noMultiLvlLbl val="0"/>
      </c:catAx>
      <c:valAx>
        <c:axId val="8312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23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30-60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Sheet2!$B$38:$B$67</c:f>
              <c:numCache>
                <c:formatCode>0.0_ </c:formatCode>
                <c:ptCount val="30"/>
                <c:pt idx="0">
                  <c:v>26.735000000000007</c:v>
                </c:pt>
                <c:pt idx="1">
                  <c:v>29.040000000000006</c:v>
                </c:pt>
                <c:pt idx="2">
                  <c:v>31.414999999999999</c:v>
                </c:pt>
                <c:pt idx="3">
                  <c:v>33.86</c:v>
                </c:pt>
                <c:pt idx="4">
                  <c:v>36.375000000000007</c:v>
                </c:pt>
                <c:pt idx="5">
                  <c:v>38.960000000000008</c:v>
                </c:pt>
                <c:pt idx="6">
                  <c:v>41.615000000000009</c:v>
                </c:pt>
                <c:pt idx="7">
                  <c:v>44.34</c:v>
                </c:pt>
                <c:pt idx="8">
                  <c:v>47.135000000000005</c:v>
                </c:pt>
                <c:pt idx="9">
                  <c:v>50.000000000000007</c:v>
                </c:pt>
                <c:pt idx="10">
                  <c:v>52.935000000000009</c:v>
                </c:pt>
                <c:pt idx="11">
                  <c:v>55.940000000000012</c:v>
                </c:pt>
                <c:pt idx="12">
                  <c:v>59.015000000000001</c:v>
                </c:pt>
                <c:pt idx="13">
                  <c:v>62.160000000000011</c:v>
                </c:pt>
                <c:pt idx="14">
                  <c:v>65.375</c:v>
                </c:pt>
                <c:pt idx="15">
                  <c:v>68.66</c:v>
                </c:pt>
                <c:pt idx="16">
                  <c:v>72.015000000000015</c:v>
                </c:pt>
                <c:pt idx="17">
                  <c:v>75.440000000000012</c:v>
                </c:pt>
                <c:pt idx="18">
                  <c:v>78.935000000000016</c:v>
                </c:pt>
                <c:pt idx="19">
                  <c:v>82.500000000000014</c:v>
                </c:pt>
                <c:pt idx="20">
                  <c:v>86.135000000000005</c:v>
                </c:pt>
                <c:pt idx="21">
                  <c:v>89.840000000000018</c:v>
                </c:pt>
                <c:pt idx="22">
                  <c:v>93.615000000000009</c:v>
                </c:pt>
                <c:pt idx="23">
                  <c:v>97.460000000000022</c:v>
                </c:pt>
                <c:pt idx="24">
                  <c:v>101.37500000000001</c:v>
                </c:pt>
                <c:pt idx="25">
                  <c:v>105.36</c:v>
                </c:pt>
                <c:pt idx="26">
                  <c:v>109.41500000000002</c:v>
                </c:pt>
                <c:pt idx="27">
                  <c:v>113.54</c:v>
                </c:pt>
                <c:pt idx="28">
                  <c:v>117.73500000000001</c:v>
                </c:pt>
                <c:pt idx="2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1-4F5F-9651-BCB0BB2A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507248"/>
        <c:axId val="823509544"/>
      </c:lineChart>
      <c:catAx>
        <c:axId val="82350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509544"/>
        <c:crosses val="autoZero"/>
        <c:auto val="1"/>
        <c:lblAlgn val="ctr"/>
        <c:lblOffset val="100"/>
        <c:noMultiLvlLbl val="0"/>
      </c:catAx>
      <c:valAx>
        <c:axId val="82350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50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60-100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Sheet2!$B$68:$B$107</c:f>
              <c:numCache>
                <c:formatCode>0.0_ </c:formatCode>
                <c:ptCount val="40"/>
                <c:pt idx="0">
                  <c:v>185.19</c:v>
                </c:pt>
                <c:pt idx="1">
                  <c:v>196.56</c:v>
                </c:pt>
                <c:pt idx="2">
                  <c:v>208.10999999999996</c:v>
                </c:pt>
                <c:pt idx="3">
                  <c:v>219.83999999999997</c:v>
                </c:pt>
                <c:pt idx="4">
                  <c:v>231.75</c:v>
                </c:pt>
                <c:pt idx="5">
                  <c:v>243.83999999999997</c:v>
                </c:pt>
                <c:pt idx="6">
                  <c:v>256.11</c:v>
                </c:pt>
                <c:pt idx="7">
                  <c:v>268.55999999999995</c:v>
                </c:pt>
                <c:pt idx="8">
                  <c:v>281.19</c:v>
                </c:pt>
                <c:pt idx="9">
                  <c:v>294</c:v>
                </c:pt>
                <c:pt idx="10">
                  <c:v>306.99</c:v>
                </c:pt>
                <c:pt idx="11">
                  <c:v>320.16000000000003</c:v>
                </c:pt>
                <c:pt idx="12">
                  <c:v>333.50999999999993</c:v>
                </c:pt>
                <c:pt idx="13">
                  <c:v>347.03999999999996</c:v>
                </c:pt>
                <c:pt idx="14">
                  <c:v>360.75</c:v>
                </c:pt>
                <c:pt idx="15">
                  <c:v>374.64</c:v>
                </c:pt>
                <c:pt idx="16">
                  <c:v>388.71000000000004</c:v>
                </c:pt>
                <c:pt idx="17">
                  <c:v>402.95999999999992</c:v>
                </c:pt>
                <c:pt idx="18">
                  <c:v>417.39</c:v>
                </c:pt>
                <c:pt idx="19">
                  <c:v>432</c:v>
                </c:pt>
                <c:pt idx="20">
                  <c:v>446.78999999999996</c:v>
                </c:pt>
                <c:pt idx="21">
                  <c:v>461.76</c:v>
                </c:pt>
                <c:pt idx="22">
                  <c:v>476.90999999999997</c:v>
                </c:pt>
                <c:pt idx="23">
                  <c:v>492.24</c:v>
                </c:pt>
                <c:pt idx="24">
                  <c:v>507.75</c:v>
                </c:pt>
                <c:pt idx="25">
                  <c:v>523.43999999999994</c:v>
                </c:pt>
                <c:pt idx="26">
                  <c:v>539.30999999999995</c:v>
                </c:pt>
                <c:pt idx="27">
                  <c:v>555.3599999999999</c:v>
                </c:pt>
                <c:pt idx="28">
                  <c:v>571.59</c:v>
                </c:pt>
                <c:pt idx="29">
                  <c:v>588</c:v>
                </c:pt>
                <c:pt idx="30">
                  <c:v>604.58999999999992</c:v>
                </c:pt>
                <c:pt idx="31">
                  <c:v>621.36</c:v>
                </c:pt>
                <c:pt idx="32">
                  <c:v>638.30999999999995</c:v>
                </c:pt>
                <c:pt idx="33">
                  <c:v>655.44</c:v>
                </c:pt>
                <c:pt idx="34">
                  <c:v>672.75</c:v>
                </c:pt>
                <c:pt idx="35">
                  <c:v>690.2399999999999</c:v>
                </c:pt>
                <c:pt idx="36">
                  <c:v>707.91</c:v>
                </c:pt>
                <c:pt idx="37">
                  <c:v>725.76</c:v>
                </c:pt>
                <c:pt idx="38">
                  <c:v>743.79</c:v>
                </c:pt>
                <c:pt idx="39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2-4151-8405-6B183E73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504952"/>
        <c:axId val="669102904"/>
      </c:lineChart>
      <c:catAx>
        <c:axId val="82350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102904"/>
        <c:crosses val="autoZero"/>
        <c:auto val="1"/>
        <c:lblAlgn val="ctr"/>
        <c:lblOffset val="100"/>
        <c:noMultiLvlLbl val="0"/>
      </c:catAx>
      <c:valAx>
        <c:axId val="66910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50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7</xdr:row>
      <xdr:rowOff>125730</xdr:rowOff>
    </xdr:from>
    <xdr:to>
      <xdr:col>12</xdr:col>
      <xdr:colOff>952500</xdr:colOff>
      <xdr:row>28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358140</xdr:colOff>
      <xdr:row>13</xdr:row>
      <xdr:rowOff>140970</xdr:rowOff>
    </xdr:from>
    <xdr:to>
      <xdr:col>12</xdr:col>
      <xdr:colOff>1303020</xdr:colOff>
      <xdr:row>27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701040</xdr:colOff>
      <xdr:row>27</xdr:row>
      <xdr:rowOff>137160</xdr:rowOff>
    </xdr:from>
    <xdr:to>
      <xdr:col>12</xdr:col>
      <xdr:colOff>769620</xdr:colOff>
      <xdr:row>44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44</xdr:row>
      <xdr:rowOff>179070</xdr:rowOff>
    </xdr:from>
    <xdr:to>
      <xdr:col>12</xdr:col>
      <xdr:colOff>967740</xdr:colOff>
      <xdr:row>60</xdr:row>
      <xdr:rowOff>53340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175260</xdr:colOff>
      <xdr:row>31</xdr:row>
      <xdr:rowOff>102870</xdr:rowOff>
    </xdr:from>
    <xdr:to>
      <xdr:col>7</xdr:col>
      <xdr:colOff>541020</xdr:colOff>
      <xdr:row>50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160020</xdr:colOff>
      <xdr:row>50</xdr:row>
      <xdr:rowOff>140970</xdr:rowOff>
    </xdr:from>
    <xdr:to>
      <xdr:col>6</xdr:col>
      <xdr:colOff>457200</xdr:colOff>
      <xdr:row>65</xdr:row>
      <xdr:rowOff>140970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201930</xdr:colOff>
      <xdr:row>13</xdr:row>
      <xdr:rowOff>15240</xdr:rowOff>
    </xdr:from>
    <xdr:to>
      <xdr:col>19</xdr:col>
      <xdr:colOff>659130</xdr:colOff>
      <xdr:row>28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59B039-3339-436A-B754-0236CBE4C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</xdr:colOff>
      <xdr:row>13</xdr:row>
      <xdr:rowOff>45720</xdr:rowOff>
    </xdr:from>
    <xdr:to>
      <xdr:col>12</xdr:col>
      <xdr:colOff>179070</xdr:colOff>
      <xdr:row>28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8B7C706-87B8-4FB1-9261-DC7D2E703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163830</xdr:colOff>
      <xdr:row>39</xdr:row>
      <xdr:rowOff>99060</xdr:rowOff>
    </xdr:from>
    <xdr:to>
      <xdr:col>16</xdr:col>
      <xdr:colOff>422910</xdr:colOff>
      <xdr:row>54</xdr:row>
      <xdr:rowOff>99060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DBDD52E-574C-4D11-8C6F-E861EB486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7"/>
  <sheetViews>
    <sheetView topLeftCell="G1" workbookViewId="0">
      <selection activeCell="H3" sqref="H3"/>
    </sheetView>
  </sheetViews>
  <sheetFormatPr defaultRowHeight="14.4" x14ac:dyDescent="0.25"/>
  <cols>
    <col min="1" max="1" width="13.44140625" customWidth="1"/>
    <col min="4" max="4" width="13.88671875" bestFit="1" customWidth="1"/>
    <col min="6" max="6" width="8.33203125" customWidth="1"/>
    <col min="8" max="8" width="13.6640625" customWidth="1"/>
    <col min="9" max="9" width="18.33203125" customWidth="1"/>
    <col min="10" max="10" width="13" customWidth="1"/>
    <col min="11" max="11" width="12.77734375" bestFit="1" customWidth="1"/>
    <col min="13" max="13" width="21.109375" customWidth="1"/>
  </cols>
  <sheetData>
    <row r="1" spans="1:26" ht="15" thickBot="1" x14ac:dyDescent="0.3">
      <c r="G1" t="s">
        <v>64</v>
      </c>
      <c r="H1">
        <v>5.0000000000000002E-5</v>
      </c>
      <c r="I1" t="s">
        <v>67</v>
      </c>
      <c r="J1">
        <f>-H2/(2*H1)</f>
        <v>106.05555555555556</v>
      </c>
    </row>
    <row r="2" spans="1:26" ht="15" thickBot="1" x14ac:dyDescent="0.3">
      <c r="B2" t="s">
        <v>6</v>
      </c>
      <c r="D2" t="s">
        <v>19</v>
      </c>
      <c r="E2">
        <v>90</v>
      </c>
      <c r="G2" t="s">
        <v>65</v>
      </c>
      <c r="H2">
        <f>-(0.55+(100^2-1)*H1)/99</f>
        <v>-1.0605555555555556E-2</v>
      </c>
      <c r="I2" t="s">
        <v>68</v>
      </c>
      <c r="J2">
        <f>(4*H1*H3-H2^2)/(4*H1)</f>
        <v>4.8166512345679022E-2</v>
      </c>
      <c r="W2" s="10" t="s">
        <v>12</v>
      </c>
      <c r="X2" s="11" t="s">
        <v>13</v>
      </c>
      <c r="Y2" s="11" t="s">
        <v>0</v>
      </c>
      <c r="Z2" s="12" t="s">
        <v>15</v>
      </c>
    </row>
    <row r="3" spans="1:26" ht="28.8" x14ac:dyDescent="0.25">
      <c r="A3" s="1" t="s">
        <v>5</v>
      </c>
      <c r="B3">
        <v>2</v>
      </c>
      <c r="D3" t="s">
        <v>20</v>
      </c>
      <c r="E3">
        <f>E2/B3</f>
        <v>45</v>
      </c>
      <c r="G3" t="s">
        <v>66</v>
      </c>
      <c r="H3">
        <f>-H1+(0.55+(100^2-1)*H1)/99+0.6</f>
        <v>0.61055555555555552</v>
      </c>
      <c r="V3" s="14" t="s">
        <v>9</v>
      </c>
      <c r="W3" s="4">
        <v>1</v>
      </c>
      <c r="X3" s="5">
        <f>VLOOKUP($W3,$A$8:$G$67,2)</f>
        <v>70</v>
      </c>
      <c r="Y3" s="5">
        <f>VLOOKUP($W3,$A$8:$G$67,3)</f>
        <v>20</v>
      </c>
      <c r="Z3" s="6">
        <f>VLOOKUP($W3,$A$8:$D$37,4)</f>
        <v>0.60000000000000009</v>
      </c>
    </row>
    <row r="4" spans="1:26" ht="15" thickBot="1" x14ac:dyDescent="0.3">
      <c r="A4" t="s">
        <v>18</v>
      </c>
      <c r="B4">
        <v>7</v>
      </c>
      <c r="V4" s="15" t="s">
        <v>14</v>
      </c>
      <c r="W4" s="7">
        <v>1</v>
      </c>
      <c r="X4" s="8">
        <f>VLOOKUP($W4,$N$8:$U$67,2)</f>
        <v>66.666666666666657</v>
      </c>
      <c r="Y4" s="8">
        <f>VLOOKUP($W4,$N$8:$U$67,3)</f>
        <v>10</v>
      </c>
      <c r="Z4" s="9">
        <f>VLOOKUP($W4,$N$8:$Q$37,4)</f>
        <v>1</v>
      </c>
    </row>
    <row r="5" spans="1:26" ht="15" thickBot="1" x14ac:dyDescent="0.3"/>
    <row r="6" spans="1:26" ht="15" thickBot="1" x14ac:dyDescent="0.3">
      <c r="A6" s="45" t="s">
        <v>9</v>
      </c>
      <c r="B6" s="46"/>
      <c r="C6" s="46"/>
      <c r="D6" s="47"/>
      <c r="E6" t="s">
        <v>21</v>
      </c>
      <c r="N6" s="42" t="s">
        <v>7</v>
      </c>
      <c r="O6" s="43"/>
      <c r="P6" s="43"/>
      <c r="Q6" s="44"/>
      <c r="R6" s="16" t="s">
        <v>21</v>
      </c>
      <c r="S6" s="1"/>
      <c r="T6" s="1"/>
      <c r="W6" s="13"/>
      <c r="X6" s="2" t="s">
        <v>16</v>
      </c>
      <c r="Y6" s="3" t="s">
        <v>17</v>
      </c>
    </row>
    <row r="7" spans="1:26" ht="15" thickBot="1" x14ac:dyDescent="0.3">
      <c r="A7" t="s">
        <v>10</v>
      </c>
      <c r="B7" t="s">
        <v>2</v>
      </c>
      <c r="C7" t="s">
        <v>3</v>
      </c>
      <c r="D7" t="s">
        <v>4</v>
      </c>
      <c r="E7" t="s">
        <v>24</v>
      </c>
      <c r="F7" t="s">
        <v>26</v>
      </c>
      <c r="G7" t="s">
        <v>25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8</v>
      </c>
      <c r="O7" t="s">
        <v>1</v>
      </c>
      <c r="P7" t="s">
        <v>3</v>
      </c>
      <c r="Q7" t="s">
        <v>4</v>
      </c>
      <c r="R7" t="s">
        <v>22</v>
      </c>
      <c r="U7" t="s">
        <v>23</v>
      </c>
      <c r="W7" s="7" t="s">
        <v>11</v>
      </c>
      <c r="X7" s="8">
        <f>X4</f>
        <v>66.666666666666657</v>
      </c>
      <c r="Y7" s="9">
        <f>X3</f>
        <v>70</v>
      </c>
    </row>
    <row r="8" spans="1:26" x14ac:dyDescent="0.25">
      <c r="A8">
        <v>1</v>
      </c>
      <c r="B8">
        <f t="shared" ref="B8:B39" si="0">B$4/$Q8*$P8</f>
        <v>70</v>
      </c>
      <c r="C8">
        <v>20</v>
      </c>
      <c r="D8">
        <f>$H$1*(A8-$J$1)^2+$J$2</f>
        <v>0.60000000000000009</v>
      </c>
      <c r="E8">
        <f>IF(A8&lt;=9,0,(A8-10)*10+5)</f>
        <v>0</v>
      </c>
      <c r="G8">
        <f>E8+C8</f>
        <v>20</v>
      </c>
      <c r="I8">
        <f>C$8/D8</f>
        <v>33.333333333333329</v>
      </c>
      <c r="J8">
        <f>C8/D$8</f>
        <v>33.333333333333329</v>
      </c>
      <c r="K8">
        <f>C8/D8</f>
        <v>33.333333333333329</v>
      </c>
      <c r="L8">
        <f>1/D8</f>
        <v>1.6666666666666665</v>
      </c>
      <c r="M8">
        <f>L8*5</f>
        <v>8.3333333333333321</v>
      </c>
      <c r="N8">
        <v>1</v>
      </c>
      <c r="O8">
        <f t="shared" ref="O8:O39" si="1">C8*$B$3/D8</f>
        <v>66.666666666666657</v>
      </c>
      <c r="P8">
        <f>9+N8</f>
        <v>10</v>
      </c>
      <c r="Q8">
        <v>1</v>
      </c>
      <c r="R8">
        <f>IF(N8&lt;=10,0,(N8+20)^2)</f>
        <v>0</v>
      </c>
      <c r="U8">
        <f>O8+R8</f>
        <v>66.666666666666657</v>
      </c>
      <c r="W8">
        <v>1</v>
      </c>
      <c r="X8">
        <f t="shared" ref="X8:X39" si="2">X$7-W8/$Z$3*$Y$3</f>
        <v>33.333333333333329</v>
      </c>
      <c r="Y8">
        <f t="shared" ref="Y8:Y39" si="3">Y$7-W8/$Z$4*$Y$4</f>
        <v>60</v>
      </c>
    </row>
    <row r="9" spans="1:26" x14ac:dyDescent="0.25">
      <c r="A9">
        <v>2</v>
      </c>
      <c r="B9">
        <f t="shared" si="0"/>
        <v>77</v>
      </c>
      <c r="C9">
        <v>21</v>
      </c>
      <c r="D9">
        <f t="shared" ref="D9:D72" si="4">$H$1*(A9-$J$1)^2+$J$2</f>
        <v>0.58954444444444454</v>
      </c>
      <c r="E9">
        <f t="shared" ref="E9:E67" si="5">IF(A9&lt;=9,0,(A9-10)*10+5)</f>
        <v>0</v>
      </c>
      <c r="G9">
        <f t="shared" ref="G9:G67" si="6">E9+C9</f>
        <v>21</v>
      </c>
      <c r="H9" s="29">
        <f>(D$8-D9)/D$8</f>
        <v>1.7425925925925918E-2</v>
      </c>
      <c r="I9">
        <f t="shared" ref="I9:I72" si="7">C$8/D9</f>
        <v>33.924499142464043</v>
      </c>
      <c r="J9">
        <f t="shared" ref="J9:J67" si="8">C9/D$8</f>
        <v>34.999999999999993</v>
      </c>
      <c r="K9">
        <f t="shared" ref="K9:K67" si="9">C9/D9</f>
        <v>35.62072409958725</v>
      </c>
      <c r="L9">
        <f t="shared" ref="L9:L67" si="10">1/D9</f>
        <v>1.6962249571232022</v>
      </c>
      <c r="M9">
        <f t="shared" ref="M9:M72" si="11">L9*5</f>
        <v>8.4811247856160108</v>
      </c>
      <c r="N9">
        <v>2</v>
      </c>
      <c r="O9">
        <f t="shared" si="1"/>
        <v>71.241448199174499</v>
      </c>
      <c r="P9">
        <f t="shared" ref="P9:P67" si="12">9+N9</f>
        <v>11</v>
      </c>
      <c r="Q9">
        <v>1</v>
      </c>
      <c r="R9">
        <f t="shared" ref="R9:R67" si="13">IF(N9&lt;=10,0,(N9+20)^2)</f>
        <v>0</v>
      </c>
      <c r="U9">
        <f t="shared" ref="U9:U67" si="14">O9+R9</f>
        <v>71.241448199174499</v>
      </c>
      <c r="W9">
        <v>2</v>
      </c>
      <c r="X9">
        <f t="shared" si="2"/>
        <v>0</v>
      </c>
      <c r="Y9">
        <f t="shared" si="3"/>
        <v>50</v>
      </c>
    </row>
    <row r="10" spans="1:26" x14ac:dyDescent="0.25">
      <c r="A10">
        <v>3</v>
      </c>
      <c r="B10">
        <f t="shared" si="0"/>
        <v>84</v>
      </c>
      <c r="C10">
        <v>22</v>
      </c>
      <c r="D10">
        <f t="shared" si="4"/>
        <v>0.57918888888888898</v>
      </c>
      <c r="E10">
        <f t="shared" si="5"/>
        <v>0</v>
      </c>
      <c r="G10">
        <f t="shared" si="6"/>
        <v>22</v>
      </c>
      <c r="H10" s="29">
        <f t="shared" ref="H10:H73" si="15">(D$8-D10)/D$8</f>
        <v>3.4685185185185187E-2</v>
      </c>
      <c r="I10">
        <f t="shared" si="7"/>
        <v>34.53104916837723</v>
      </c>
      <c r="J10">
        <f t="shared" si="8"/>
        <v>36.666666666666664</v>
      </c>
      <c r="K10">
        <f t="shared" si="9"/>
        <v>37.984154085214954</v>
      </c>
      <c r="L10">
        <f t="shared" si="10"/>
        <v>1.7265524584188614</v>
      </c>
      <c r="M10">
        <f t="shared" si="11"/>
        <v>8.6327622920943075</v>
      </c>
      <c r="N10">
        <v>3</v>
      </c>
      <c r="O10">
        <f t="shared" si="1"/>
        <v>75.968308170429907</v>
      </c>
      <c r="P10">
        <f t="shared" si="12"/>
        <v>12</v>
      </c>
      <c r="Q10">
        <v>1</v>
      </c>
      <c r="R10">
        <f t="shared" si="13"/>
        <v>0</v>
      </c>
      <c r="U10">
        <f t="shared" si="14"/>
        <v>75.968308170429907</v>
      </c>
      <c r="W10">
        <v>3</v>
      </c>
      <c r="X10">
        <f t="shared" si="2"/>
        <v>-33.333333333333329</v>
      </c>
      <c r="Y10">
        <f t="shared" si="3"/>
        <v>40</v>
      </c>
    </row>
    <row r="11" spans="1:26" x14ac:dyDescent="0.25">
      <c r="A11">
        <v>4</v>
      </c>
      <c r="B11">
        <f t="shared" si="0"/>
        <v>91</v>
      </c>
      <c r="C11">
        <v>23</v>
      </c>
      <c r="D11">
        <f t="shared" si="4"/>
        <v>0.5689333333333334</v>
      </c>
      <c r="E11">
        <f t="shared" si="5"/>
        <v>0</v>
      </c>
      <c r="G11">
        <f t="shared" si="6"/>
        <v>23</v>
      </c>
      <c r="H11" s="29">
        <f t="shared" si="15"/>
        <v>5.1777777777777804E-2</v>
      </c>
      <c r="I11">
        <f t="shared" si="7"/>
        <v>35.153503632528704</v>
      </c>
      <c r="J11">
        <f t="shared" si="8"/>
        <v>38.333333333333329</v>
      </c>
      <c r="K11">
        <f t="shared" si="9"/>
        <v>40.426529177408007</v>
      </c>
      <c r="L11">
        <f t="shared" si="10"/>
        <v>1.7576751816264353</v>
      </c>
      <c r="M11">
        <f t="shared" si="11"/>
        <v>8.788375908132176</v>
      </c>
      <c r="N11">
        <v>4</v>
      </c>
      <c r="O11">
        <f t="shared" si="1"/>
        <v>80.853058354816014</v>
      </c>
      <c r="P11">
        <f t="shared" si="12"/>
        <v>13</v>
      </c>
      <c r="Q11">
        <v>1</v>
      </c>
      <c r="R11">
        <f t="shared" si="13"/>
        <v>0</v>
      </c>
      <c r="U11">
        <f t="shared" si="14"/>
        <v>80.853058354816014</v>
      </c>
      <c r="W11">
        <v>4</v>
      </c>
      <c r="X11">
        <f t="shared" si="2"/>
        <v>-66.666666666666657</v>
      </c>
      <c r="Y11">
        <f t="shared" si="3"/>
        <v>30</v>
      </c>
    </row>
    <row r="12" spans="1:26" x14ac:dyDescent="0.25">
      <c r="A12">
        <v>5</v>
      </c>
      <c r="B12">
        <f t="shared" si="0"/>
        <v>98</v>
      </c>
      <c r="C12">
        <v>24</v>
      </c>
      <c r="D12">
        <f t="shared" si="4"/>
        <v>0.55877777777777782</v>
      </c>
      <c r="E12">
        <f t="shared" si="5"/>
        <v>0</v>
      </c>
      <c r="G12">
        <f t="shared" si="6"/>
        <v>24</v>
      </c>
      <c r="H12" s="29">
        <f t="shared" si="15"/>
        <v>6.8703703703703781E-2</v>
      </c>
      <c r="I12">
        <f t="shared" si="7"/>
        <v>35.792404056472456</v>
      </c>
      <c r="J12">
        <f t="shared" si="8"/>
        <v>39.999999999999993</v>
      </c>
      <c r="K12">
        <f t="shared" si="9"/>
        <v>42.950884867766952</v>
      </c>
      <c r="L12">
        <f t="shared" si="10"/>
        <v>1.7896202028236228</v>
      </c>
      <c r="M12">
        <f t="shared" si="11"/>
        <v>8.9481010141181141</v>
      </c>
      <c r="N12">
        <v>5</v>
      </c>
      <c r="O12">
        <f t="shared" si="1"/>
        <v>85.901769735533904</v>
      </c>
      <c r="P12">
        <f t="shared" si="12"/>
        <v>14</v>
      </c>
      <c r="Q12">
        <v>1</v>
      </c>
      <c r="R12">
        <f t="shared" si="13"/>
        <v>0</v>
      </c>
      <c r="U12">
        <f t="shared" si="14"/>
        <v>85.901769735533904</v>
      </c>
      <c r="W12">
        <v>5</v>
      </c>
      <c r="X12">
        <f t="shared" si="2"/>
        <v>-99.999999999999972</v>
      </c>
      <c r="Y12">
        <f t="shared" si="3"/>
        <v>20</v>
      </c>
    </row>
    <row r="13" spans="1:26" x14ac:dyDescent="0.25">
      <c r="A13">
        <v>6</v>
      </c>
      <c r="B13">
        <f t="shared" si="0"/>
        <v>105</v>
      </c>
      <c r="C13">
        <v>25</v>
      </c>
      <c r="D13">
        <f t="shared" si="4"/>
        <v>0.54872222222222222</v>
      </c>
      <c r="E13">
        <f t="shared" si="5"/>
        <v>0</v>
      </c>
      <c r="G13">
        <f t="shared" si="6"/>
        <v>25</v>
      </c>
      <c r="H13" s="29">
        <f t="shared" si="15"/>
        <v>8.5462962962963102E-2</v>
      </c>
      <c r="I13">
        <f t="shared" si="7"/>
        <v>36.448314265465221</v>
      </c>
      <c r="J13">
        <f t="shared" si="8"/>
        <v>41.666666666666657</v>
      </c>
      <c r="K13">
        <f t="shared" si="9"/>
        <v>45.560392831831528</v>
      </c>
      <c r="L13">
        <f t="shared" si="10"/>
        <v>1.822415713273261</v>
      </c>
      <c r="M13">
        <f t="shared" si="11"/>
        <v>9.1120785663663053</v>
      </c>
      <c r="N13">
        <v>6</v>
      </c>
      <c r="O13">
        <f t="shared" si="1"/>
        <v>91.120785663663057</v>
      </c>
      <c r="P13">
        <f t="shared" si="12"/>
        <v>15</v>
      </c>
      <c r="Q13">
        <v>1</v>
      </c>
      <c r="R13">
        <f t="shared" si="13"/>
        <v>0</v>
      </c>
      <c r="U13">
        <f t="shared" si="14"/>
        <v>91.120785663663057</v>
      </c>
      <c r="W13">
        <v>6</v>
      </c>
      <c r="X13">
        <f t="shared" si="2"/>
        <v>-133.33333333333331</v>
      </c>
      <c r="Y13">
        <f t="shared" si="3"/>
        <v>10</v>
      </c>
    </row>
    <row r="14" spans="1:26" x14ac:dyDescent="0.25">
      <c r="A14">
        <v>7</v>
      </c>
      <c r="B14">
        <f t="shared" si="0"/>
        <v>112</v>
      </c>
      <c r="C14">
        <v>26</v>
      </c>
      <c r="D14">
        <f t="shared" si="4"/>
        <v>0.53876666666666673</v>
      </c>
      <c r="E14">
        <f t="shared" si="5"/>
        <v>0</v>
      </c>
      <c r="G14">
        <f t="shared" si="6"/>
        <v>26</v>
      </c>
      <c r="H14" s="29">
        <f t="shared" si="15"/>
        <v>0.10205555555555559</v>
      </c>
      <c r="I14">
        <f t="shared" si="7"/>
        <v>37.121821444038851</v>
      </c>
      <c r="J14">
        <f t="shared" si="8"/>
        <v>43.333333333333329</v>
      </c>
      <c r="K14">
        <f t="shared" si="9"/>
        <v>48.258367877250507</v>
      </c>
      <c r="L14">
        <f t="shared" si="10"/>
        <v>1.8560910722019426</v>
      </c>
      <c r="M14">
        <f t="shared" si="11"/>
        <v>9.2804553610097127</v>
      </c>
      <c r="N14">
        <v>7</v>
      </c>
      <c r="O14">
        <f t="shared" si="1"/>
        <v>96.516735754501013</v>
      </c>
      <c r="P14">
        <f t="shared" si="12"/>
        <v>16</v>
      </c>
      <c r="Q14">
        <v>1</v>
      </c>
      <c r="R14">
        <f t="shared" si="13"/>
        <v>0</v>
      </c>
      <c r="U14">
        <f t="shared" si="14"/>
        <v>96.516735754501013</v>
      </c>
      <c r="W14">
        <v>7</v>
      </c>
      <c r="X14">
        <f t="shared" si="2"/>
        <v>-166.66666666666663</v>
      </c>
      <c r="Y14">
        <f t="shared" si="3"/>
        <v>0</v>
      </c>
    </row>
    <row r="15" spans="1:26" x14ac:dyDescent="0.25">
      <c r="A15">
        <v>8</v>
      </c>
      <c r="B15">
        <f t="shared" si="0"/>
        <v>119</v>
      </c>
      <c r="C15">
        <v>27</v>
      </c>
      <c r="D15">
        <f t="shared" si="4"/>
        <v>0.52891111111111122</v>
      </c>
      <c r="E15">
        <f t="shared" si="5"/>
        <v>0</v>
      </c>
      <c r="G15">
        <f t="shared" si="6"/>
        <v>27</v>
      </c>
      <c r="H15" s="29">
        <f t="shared" si="15"/>
        <v>0.11848148148148142</v>
      </c>
      <c r="I15">
        <f t="shared" si="7"/>
        <v>37.813537246334178</v>
      </c>
      <c r="J15">
        <f t="shared" si="8"/>
        <v>44.999999999999993</v>
      </c>
      <c r="K15">
        <f t="shared" si="9"/>
        <v>51.048275282551145</v>
      </c>
      <c r="L15">
        <f t="shared" si="10"/>
        <v>1.890676862316709</v>
      </c>
      <c r="M15">
        <f t="shared" si="11"/>
        <v>9.4533843115835445</v>
      </c>
      <c r="N15">
        <v>8</v>
      </c>
      <c r="O15">
        <f t="shared" si="1"/>
        <v>102.09655056510229</v>
      </c>
      <c r="P15">
        <f t="shared" si="12"/>
        <v>17</v>
      </c>
      <c r="Q15">
        <v>1</v>
      </c>
      <c r="R15">
        <f t="shared" si="13"/>
        <v>0</v>
      </c>
      <c r="U15">
        <f t="shared" si="14"/>
        <v>102.09655056510229</v>
      </c>
      <c r="W15">
        <v>8</v>
      </c>
      <c r="X15">
        <f t="shared" si="2"/>
        <v>-199.99999999999997</v>
      </c>
      <c r="Y15">
        <f t="shared" si="3"/>
        <v>-10</v>
      </c>
    </row>
    <row r="16" spans="1:26" x14ac:dyDescent="0.25">
      <c r="A16">
        <v>9</v>
      </c>
      <c r="B16">
        <f t="shared" si="0"/>
        <v>126</v>
      </c>
      <c r="C16">
        <v>28</v>
      </c>
      <c r="D16">
        <f t="shared" si="4"/>
        <v>0.51915555555555559</v>
      </c>
      <c r="E16">
        <f t="shared" si="5"/>
        <v>0</v>
      </c>
      <c r="G16">
        <f t="shared" si="6"/>
        <v>28</v>
      </c>
      <c r="H16" s="29">
        <f t="shared" si="15"/>
        <v>0.1347407407407408</v>
      </c>
      <c r="I16">
        <f t="shared" si="7"/>
        <v>38.524098964129777</v>
      </c>
      <c r="J16">
        <f t="shared" si="8"/>
        <v>46.666666666666657</v>
      </c>
      <c r="K16">
        <f t="shared" si="9"/>
        <v>53.933738549781694</v>
      </c>
      <c r="L16">
        <f t="shared" si="10"/>
        <v>1.9262049482064891</v>
      </c>
      <c r="M16">
        <f t="shared" si="11"/>
        <v>9.6310247410324461</v>
      </c>
      <c r="N16">
        <v>9</v>
      </c>
      <c r="O16">
        <f t="shared" si="1"/>
        <v>107.86747709956339</v>
      </c>
      <c r="P16">
        <f t="shared" si="12"/>
        <v>18</v>
      </c>
      <c r="Q16">
        <v>1</v>
      </c>
      <c r="R16">
        <f t="shared" si="13"/>
        <v>0</v>
      </c>
      <c r="U16">
        <f t="shared" si="14"/>
        <v>107.86747709956339</v>
      </c>
      <c r="W16">
        <v>9</v>
      </c>
      <c r="X16">
        <f t="shared" si="2"/>
        <v>-233.33333333333329</v>
      </c>
      <c r="Y16">
        <f t="shared" si="3"/>
        <v>-20</v>
      </c>
    </row>
    <row r="17" spans="1:25" x14ac:dyDescent="0.25">
      <c r="A17">
        <v>10</v>
      </c>
      <c r="B17">
        <f t="shared" si="0"/>
        <v>133</v>
      </c>
      <c r="C17">
        <v>29</v>
      </c>
      <c r="D17">
        <f t="shared" si="4"/>
        <v>0.50950000000000006</v>
      </c>
      <c r="E17">
        <f t="shared" si="5"/>
        <v>5</v>
      </c>
      <c r="F17">
        <v>1</v>
      </c>
      <c r="G17">
        <f t="shared" si="6"/>
        <v>34</v>
      </c>
      <c r="H17" s="29">
        <f t="shared" si="15"/>
        <v>0.15083333333333335</v>
      </c>
      <c r="I17">
        <f t="shared" si="7"/>
        <v>39.254170755642782</v>
      </c>
      <c r="J17">
        <f t="shared" si="8"/>
        <v>48.333333333333329</v>
      </c>
      <c r="K17">
        <f t="shared" si="9"/>
        <v>56.918547595682035</v>
      </c>
      <c r="L17">
        <f t="shared" si="10"/>
        <v>1.9627085377821392</v>
      </c>
      <c r="M17">
        <f t="shared" si="11"/>
        <v>9.8135426889106956</v>
      </c>
      <c r="N17">
        <v>10</v>
      </c>
      <c r="O17">
        <f t="shared" si="1"/>
        <v>113.83709519136407</v>
      </c>
      <c r="P17">
        <f t="shared" si="12"/>
        <v>19</v>
      </c>
      <c r="Q17">
        <v>1</v>
      </c>
      <c r="R17">
        <f t="shared" si="13"/>
        <v>0</v>
      </c>
      <c r="U17">
        <f t="shared" si="14"/>
        <v>113.83709519136407</v>
      </c>
      <c r="W17">
        <v>10</v>
      </c>
      <c r="X17">
        <f t="shared" si="2"/>
        <v>-266.66666666666663</v>
      </c>
      <c r="Y17">
        <f t="shared" si="3"/>
        <v>-30</v>
      </c>
    </row>
    <row r="18" spans="1:25" x14ac:dyDescent="0.25">
      <c r="A18">
        <v>11</v>
      </c>
      <c r="B18">
        <f t="shared" si="0"/>
        <v>140</v>
      </c>
      <c r="C18">
        <v>30</v>
      </c>
      <c r="D18">
        <f t="shared" si="4"/>
        <v>0.49994444444444452</v>
      </c>
      <c r="E18">
        <f t="shared" si="5"/>
        <v>15</v>
      </c>
      <c r="F18">
        <v>2</v>
      </c>
      <c r="G18">
        <f t="shared" si="6"/>
        <v>45</v>
      </c>
      <c r="H18" s="29">
        <f t="shared" si="15"/>
        <v>0.16675925925925925</v>
      </c>
      <c r="I18">
        <f t="shared" si="7"/>
        <v>40.004444938326472</v>
      </c>
      <c r="J18">
        <f t="shared" si="8"/>
        <v>49.999999999999993</v>
      </c>
      <c r="K18">
        <f t="shared" si="9"/>
        <v>60.006667407489708</v>
      </c>
      <c r="L18">
        <f t="shared" si="10"/>
        <v>2.0002222469163238</v>
      </c>
      <c r="M18">
        <f t="shared" si="11"/>
        <v>10.001111234581618</v>
      </c>
      <c r="N18">
        <v>11</v>
      </c>
      <c r="O18">
        <f t="shared" si="1"/>
        <v>120.01333481497942</v>
      </c>
      <c r="P18">
        <f t="shared" si="12"/>
        <v>20</v>
      </c>
      <c r="Q18">
        <v>1</v>
      </c>
      <c r="R18">
        <f t="shared" si="13"/>
        <v>961</v>
      </c>
      <c r="U18">
        <f t="shared" si="14"/>
        <v>1081.0133348149793</v>
      </c>
      <c r="W18">
        <v>11</v>
      </c>
      <c r="X18">
        <f t="shared" si="2"/>
        <v>-300</v>
      </c>
      <c r="Y18">
        <f t="shared" si="3"/>
        <v>-40</v>
      </c>
    </row>
    <row r="19" spans="1:25" x14ac:dyDescent="0.25">
      <c r="A19">
        <v>12</v>
      </c>
      <c r="B19">
        <f t="shared" si="0"/>
        <v>147</v>
      </c>
      <c r="C19">
        <v>31</v>
      </c>
      <c r="D19">
        <f t="shared" si="4"/>
        <v>0.49048888888888892</v>
      </c>
      <c r="E19">
        <f t="shared" si="5"/>
        <v>25</v>
      </c>
      <c r="F19">
        <v>3</v>
      </c>
      <c r="G19">
        <f t="shared" si="6"/>
        <v>56</v>
      </c>
      <c r="H19" s="29">
        <f t="shared" si="15"/>
        <v>0.18251851851851858</v>
      </c>
      <c r="I19">
        <f t="shared" si="7"/>
        <v>40.775643349039505</v>
      </c>
      <c r="J19">
        <f t="shared" si="8"/>
        <v>51.666666666666657</v>
      </c>
      <c r="K19">
        <f t="shared" si="9"/>
        <v>63.202247191011232</v>
      </c>
      <c r="L19">
        <f t="shared" si="10"/>
        <v>2.0387821674519753</v>
      </c>
      <c r="M19">
        <f t="shared" si="11"/>
        <v>10.193910837259876</v>
      </c>
      <c r="N19">
        <v>12</v>
      </c>
      <c r="O19">
        <f t="shared" si="1"/>
        <v>126.40449438202246</v>
      </c>
      <c r="P19">
        <f t="shared" si="12"/>
        <v>21</v>
      </c>
      <c r="Q19">
        <v>1</v>
      </c>
      <c r="R19">
        <f t="shared" si="13"/>
        <v>1024</v>
      </c>
      <c r="U19">
        <f t="shared" si="14"/>
        <v>1150.4044943820224</v>
      </c>
      <c r="W19">
        <v>12</v>
      </c>
      <c r="X19">
        <f t="shared" si="2"/>
        <v>-333.33333333333326</v>
      </c>
      <c r="Y19">
        <f t="shared" si="3"/>
        <v>-50</v>
      </c>
    </row>
    <row r="20" spans="1:25" x14ac:dyDescent="0.25">
      <c r="A20">
        <v>13</v>
      </c>
      <c r="B20">
        <f t="shared" si="0"/>
        <v>154</v>
      </c>
      <c r="C20">
        <v>32</v>
      </c>
      <c r="D20">
        <f t="shared" si="4"/>
        <v>0.48113333333333336</v>
      </c>
      <c r="E20">
        <f t="shared" si="5"/>
        <v>35</v>
      </c>
      <c r="F20">
        <v>4</v>
      </c>
      <c r="G20">
        <f t="shared" si="6"/>
        <v>67</v>
      </c>
      <c r="H20" s="29">
        <f t="shared" si="15"/>
        <v>0.19811111111111118</v>
      </c>
      <c r="I20">
        <f t="shared" si="7"/>
        <v>41.568518775114313</v>
      </c>
      <c r="J20">
        <f t="shared" si="8"/>
        <v>53.333333333333329</v>
      </c>
      <c r="K20">
        <f t="shared" si="9"/>
        <v>66.509630040182898</v>
      </c>
      <c r="L20">
        <f t="shared" si="10"/>
        <v>2.0784259387557156</v>
      </c>
      <c r="M20">
        <f t="shared" si="11"/>
        <v>10.392129693778578</v>
      </c>
      <c r="N20">
        <v>13</v>
      </c>
      <c r="O20">
        <f t="shared" si="1"/>
        <v>133.0192600803658</v>
      </c>
      <c r="P20">
        <f t="shared" si="12"/>
        <v>22</v>
      </c>
      <c r="Q20">
        <v>1</v>
      </c>
      <c r="R20">
        <f t="shared" si="13"/>
        <v>1089</v>
      </c>
      <c r="U20">
        <f t="shared" si="14"/>
        <v>1222.0192600803657</v>
      </c>
      <c r="W20">
        <v>13</v>
      </c>
      <c r="X20">
        <f t="shared" si="2"/>
        <v>-366.66666666666663</v>
      </c>
      <c r="Y20">
        <f t="shared" si="3"/>
        <v>-60</v>
      </c>
    </row>
    <row r="21" spans="1:25" x14ac:dyDescent="0.25">
      <c r="A21">
        <v>14</v>
      </c>
      <c r="B21">
        <f t="shared" si="0"/>
        <v>161</v>
      </c>
      <c r="C21">
        <v>33</v>
      </c>
      <c r="D21">
        <f t="shared" si="4"/>
        <v>0.47187777777777778</v>
      </c>
      <c r="E21">
        <f t="shared" si="5"/>
        <v>45</v>
      </c>
      <c r="F21">
        <v>5</v>
      </c>
      <c r="G21">
        <f t="shared" si="6"/>
        <v>78</v>
      </c>
      <c r="H21" s="29">
        <f t="shared" si="15"/>
        <v>0.21353703703703714</v>
      </c>
      <c r="I21">
        <f t="shared" si="7"/>
        <v>42.383856460006122</v>
      </c>
      <c r="J21">
        <f t="shared" si="8"/>
        <v>54.999999999999993</v>
      </c>
      <c r="K21">
        <f t="shared" si="9"/>
        <v>69.933363159010099</v>
      </c>
      <c r="L21">
        <f t="shared" si="10"/>
        <v>2.1191928230003061</v>
      </c>
      <c r="M21">
        <f t="shared" si="11"/>
        <v>10.59596411500153</v>
      </c>
      <c r="N21">
        <v>14</v>
      </c>
      <c r="O21">
        <f t="shared" si="1"/>
        <v>139.8667263180202</v>
      </c>
      <c r="P21">
        <f t="shared" si="12"/>
        <v>23</v>
      </c>
      <c r="Q21">
        <v>1</v>
      </c>
      <c r="R21">
        <f t="shared" si="13"/>
        <v>1156</v>
      </c>
      <c r="U21">
        <f t="shared" si="14"/>
        <v>1295.8667263180203</v>
      </c>
      <c r="W21">
        <v>14</v>
      </c>
      <c r="X21">
        <f t="shared" si="2"/>
        <v>-399.99999999999989</v>
      </c>
      <c r="Y21">
        <f t="shared" si="3"/>
        <v>-70</v>
      </c>
    </row>
    <row r="22" spans="1:25" x14ac:dyDescent="0.25">
      <c r="A22">
        <v>15</v>
      </c>
      <c r="B22">
        <f t="shared" si="0"/>
        <v>168</v>
      </c>
      <c r="C22">
        <v>34</v>
      </c>
      <c r="D22">
        <f t="shared" si="4"/>
        <v>0.46272222222222226</v>
      </c>
      <c r="E22">
        <f t="shared" si="5"/>
        <v>55</v>
      </c>
      <c r="F22">
        <v>6</v>
      </c>
      <c r="G22">
        <f t="shared" si="6"/>
        <v>89</v>
      </c>
      <c r="H22" s="29">
        <f t="shared" si="15"/>
        <v>0.22879629629629636</v>
      </c>
      <c r="I22">
        <f t="shared" si="7"/>
        <v>43.222475687357424</v>
      </c>
      <c r="J22">
        <f t="shared" si="8"/>
        <v>56.666666666666657</v>
      </c>
      <c r="K22">
        <f t="shared" si="9"/>
        <v>73.478208668507619</v>
      </c>
      <c r="L22">
        <f t="shared" si="10"/>
        <v>2.161123784367871</v>
      </c>
      <c r="M22">
        <f t="shared" si="11"/>
        <v>10.805618921839354</v>
      </c>
      <c r="N22">
        <v>15</v>
      </c>
      <c r="O22">
        <f t="shared" si="1"/>
        <v>146.95641733701524</v>
      </c>
      <c r="P22">
        <f t="shared" si="12"/>
        <v>24</v>
      </c>
      <c r="Q22">
        <v>1</v>
      </c>
      <c r="R22">
        <f t="shared" si="13"/>
        <v>1225</v>
      </c>
      <c r="U22">
        <f t="shared" si="14"/>
        <v>1371.9564173370152</v>
      </c>
      <c r="W22">
        <v>15</v>
      </c>
      <c r="X22">
        <f t="shared" si="2"/>
        <v>-433.33333333333326</v>
      </c>
      <c r="Y22">
        <f t="shared" si="3"/>
        <v>-80</v>
      </c>
    </row>
    <row r="23" spans="1:25" x14ac:dyDescent="0.25">
      <c r="A23">
        <v>16</v>
      </c>
      <c r="B23">
        <f t="shared" si="0"/>
        <v>175</v>
      </c>
      <c r="C23">
        <v>35</v>
      </c>
      <c r="D23">
        <f t="shared" si="4"/>
        <v>0.45366666666666672</v>
      </c>
      <c r="E23">
        <f t="shared" si="5"/>
        <v>65</v>
      </c>
      <c r="F23">
        <v>7</v>
      </c>
      <c r="G23">
        <f t="shared" si="6"/>
        <v>100</v>
      </c>
      <c r="H23" s="29">
        <f t="shared" si="15"/>
        <v>0.24388888888888891</v>
      </c>
      <c r="I23">
        <f t="shared" si="7"/>
        <v>44.085231447465091</v>
      </c>
      <c r="J23">
        <f t="shared" si="8"/>
        <v>58.333333333333321</v>
      </c>
      <c r="K23">
        <f t="shared" si="9"/>
        <v>77.14915503306392</v>
      </c>
      <c r="L23">
        <f t="shared" si="10"/>
        <v>2.2042615723732548</v>
      </c>
      <c r="M23">
        <f t="shared" si="11"/>
        <v>11.021307861866275</v>
      </c>
      <c r="N23">
        <v>16</v>
      </c>
      <c r="O23">
        <f t="shared" si="1"/>
        <v>154.29831006612784</v>
      </c>
      <c r="P23">
        <f t="shared" si="12"/>
        <v>25</v>
      </c>
      <c r="Q23">
        <v>1</v>
      </c>
      <c r="R23">
        <f t="shared" si="13"/>
        <v>1296</v>
      </c>
      <c r="U23">
        <f t="shared" si="14"/>
        <v>1450.2983100661279</v>
      </c>
      <c r="W23">
        <v>16</v>
      </c>
      <c r="X23">
        <f t="shared" si="2"/>
        <v>-466.66666666666663</v>
      </c>
      <c r="Y23">
        <f t="shared" si="3"/>
        <v>-90</v>
      </c>
    </row>
    <row r="24" spans="1:25" x14ac:dyDescent="0.25">
      <c r="A24">
        <v>17</v>
      </c>
      <c r="B24">
        <f t="shared" si="0"/>
        <v>182</v>
      </c>
      <c r="C24">
        <v>36</v>
      </c>
      <c r="D24">
        <f t="shared" si="4"/>
        <v>0.44471111111111117</v>
      </c>
      <c r="E24">
        <f t="shared" si="5"/>
        <v>75</v>
      </c>
      <c r="F24">
        <v>8</v>
      </c>
      <c r="G24">
        <f t="shared" si="6"/>
        <v>111</v>
      </c>
      <c r="H24" s="29">
        <f t="shared" si="15"/>
        <v>0.25881481481481483</v>
      </c>
      <c r="I24">
        <f t="shared" si="7"/>
        <v>44.973016190285826</v>
      </c>
      <c r="J24">
        <f t="shared" si="8"/>
        <v>59.999999999999993</v>
      </c>
      <c r="K24">
        <f t="shared" si="9"/>
        <v>80.951429142514485</v>
      </c>
      <c r="L24">
        <f t="shared" si="10"/>
        <v>2.2486508095142912</v>
      </c>
      <c r="M24">
        <f t="shared" si="11"/>
        <v>11.243254047571456</v>
      </c>
      <c r="N24">
        <v>17</v>
      </c>
      <c r="O24">
        <f t="shared" si="1"/>
        <v>161.90285828502897</v>
      </c>
      <c r="P24">
        <f t="shared" si="12"/>
        <v>26</v>
      </c>
      <c r="Q24">
        <v>1</v>
      </c>
      <c r="R24">
        <f t="shared" si="13"/>
        <v>1369</v>
      </c>
      <c r="U24">
        <f t="shared" si="14"/>
        <v>1530.902858285029</v>
      </c>
      <c r="W24">
        <v>17</v>
      </c>
      <c r="X24">
        <f t="shared" si="2"/>
        <v>-499.99999999999989</v>
      </c>
      <c r="Y24">
        <f t="shared" si="3"/>
        <v>-100</v>
      </c>
    </row>
    <row r="25" spans="1:25" x14ac:dyDescent="0.25">
      <c r="A25">
        <v>18</v>
      </c>
      <c r="B25">
        <f t="shared" si="0"/>
        <v>189</v>
      </c>
      <c r="C25">
        <v>37</v>
      </c>
      <c r="D25">
        <f t="shared" si="4"/>
        <v>0.43585555555555561</v>
      </c>
      <c r="E25">
        <f t="shared" si="5"/>
        <v>85</v>
      </c>
      <c r="F25">
        <v>9</v>
      </c>
      <c r="G25">
        <f t="shared" si="6"/>
        <v>122</v>
      </c>
      <c r="H25" s="29">
        <f t="shared" si="15"/>
        <v>0.27357407407407408</v>
      </c>
      <c r="I25">
        <f t="shared" si="7"/>
        <v>45.886761669258412</v>
      </c>
      <c r="J25">
        <f t="shared" si="8"/>
        <v>61.666666666666657</v>
      </c>
      <c r="K25">
        <f t="shared" si="9"/>
        <v>84.89050908812807</v>
      </c>
      <c r="L25">
        <f t="shared" si="10"/>
        <v>2.2943380834629208</v>
      </c>
      <c r="M25">
        <f t="shared" si="11"/>
        <v>11.471690417314605</v>
      </c>
      <c r="N25">
        <v>18</v>
      </c>
      <c r="O25">
        <f t="shared" si="1"/>
        <v>169.78101817625614</v>
      </c>
      <c r="P25">
        <f t="shared" si="12"/>
        <v>27</v>
      </c>
      <c r="Q25">
        <v>1</v>
      </c>
      <c r="R25">
        <f t="shared" si="13"/>
        <v>1444</v>
      </c>
      <c r="U25">
        <f t="shared" si="14"/>
        <v>1613.7810181762561</v>
      </c>
      <c r="W25">
        <v>18</v>
      </c>
      <c r="X25">
        <f t="shared" si="2"/>
        <v>-533.33333333333326</v>
      </c>
      <c r="Y25">
        <f t="shared" si="3"/>
        <v>-110</v>
      </c>
    </row>
    <row r="26" spans="1:25" x14ac:dyDescent="0.25">
      <c r="A26">
        <v>19</v>
      </c>
      <c r="B26">
        <f t="shared" si="0"/>
        <v>196</v>
      </c>
      <c r="C26">
        <v>38</v>
      </c>
      <c r="D26">
        <f t="shared" si="4"/>
        <v>0.42710000000000009</v>
      </c>
      <c r="E26">
        <f t="shared" si="5"/>
        <v>95</v>
      </c>
      <c r="F26">
        <v>10</v>
      </c>
      <c r="G26">
        <f t="shared" si="6"/>
        <v>133</v>
      </c>
      <c r="H26" s="29">
        <f t="shared" si="15"/>
        <v>0.28816666666666663</v>
      </c>
      <c r="I26">
        <f t="shared" si="7"/>
        <v>46.82744088035588</v>
      </c>
      <c r="J26">
        <f t="shared" si="8"/>
        <v>63.333333333333321</v>
      </c>
      <c r="K26">
        <f t="shared" si="9"/>
        <v>88.972137672676169</v>
      </c>
      <c r="L26">
        <f t="shared" si="10"/>
        <v>2.3413720440177941</v>
      </c>
      <c r="M26">
        <f t="shared" si="11"/>
        <v>11.70686022008897</v>
      </c>
      <c r="N26">
        <v>19</v>
      </c>
      <c r="O26">
        <f t="shared" si="1"/>
        <v>177.94427534535234</v>
      </c>
      <c r="P26">
        <f t="shared" si="12"/>
        <v>28</v>
      </c>
      <c r="Q26">
        <v>1</v>
      </c>
      <c r="R26">
        <f t="shared" si="13"/>
        <v>1521</v>
      </c>
      <c r="U26">
        <f t="shared" si="14"/>
        <v>1698.9442753453523</v>
      </c>
      <c r="W26">
        <v>19</v>
      </c>
      <c r="X26">
        <f t="shared" si="2"/>
        <v>-566.66666666666663</v>
      </c>
      <c r="Y26">
        <f t="shared" si="3"/>
        <v>-120</v>
      </c>
    </row>
    <row r="27" spans="1:25" x14ac:dyDescent="0.25">
      <c r="A27">
        <v>20</v>
      </c>
      <c r="B27">
        <f t="shared" si="0"/>
        <v>203</v>
      </c>
      <c r="C27">
        <v>39</v>
      </c>
      <c r="D27">
        <f t="shared" si="4"/>
        <v>0.41844444444444451</v>
      </c>
      <c r="E27">
        <f t="shared" si="5"/>
        <v>105</v>
      </c>
      <c r="F27">
        <v>11</v>
      </c>
      <c r="G27">
        <f t="shared" si="6"/>
        <v>144</v>
      </c>
      <c r="H27" s="29">
        <f t="shared" si="15"/>
        <v>0.30259259259259258</v>
      </c>
      <c r="I27">
        <f t="shared" si="7"/>
        <v>47.79607010090281</v>
      </c>
      <c r="J27">
        <f t="shared" si="8"/>
        <v>64.999999999999986</v>
      </c>
      <c r="K27">
        <f t="shared" si="9"/>
        <v>93.202336696760469</v>
      </c>
      <c r="L27">
        <f t="shared" si="10"/>
        <v>2.3898035050451405</v>
      </c>
      <c r="M27">
        <f t="shared" si="11"/>
        <v>11.949017525225702</v>
      </c>
      <c r="N27">
        <v>20</v>
      </c>
      <c r="O27">
        <f t="shared" si="1"/>
        <v>186.40467339352094</v>
      </c>
      <c r="P27">
        <f t="shared" si="12"/>
        <v>29</v>
      </c>
      <c r="Q27">
        <v>1</v>
      </c>
      <c r="R27">
        <f t="shared" si="13"/>
        <v>1600</v>
      </c>
      <c r="U27">
        <f t="shared" si="14"/>
        <v>1786.4046733935209</v>
      </c>
      <c r="W27">
        <v>20</v>
      </c>
      <c r="X27">
        <f t="shared" si="2"/>
        <v>-599.99999999999989</v>
      </c>
      <c r="Y27">
        <f t="shared" si="3"/>
        <v>-130</v>
      </c>
    </row>
    <row r="28" spans="1:25" x14ac:dyDescent="0.25">
      <c r="A28">
        <v>21</v>
      </c>
      <c r="B28">
        <f t="shared" si="0"/>
        <v>210</v>
      </c>
      <c r="C28">
        <v>40</v>
      </c>
      <c r="D28">
        <f t="shared" si="4"/>
        <v>0.40988888888888891</v>
      </c>
      <c r="E28">
        <f t="shared" si="5"/>
        <v>115</v>
      </c>
      <c r="F28">
        <v>12</v>
      </c>
      <c r="G28">
        <f t="shared" si="6"/>
        <v>155</v>
      </c>
      <c r="H28" s="29">
        <f t="shared" si="15"/>
        <v>0.31685185185185188</v>
      </c>
      <c r="I28">
        <f t="shared" si="7"/>
        <v>48.793711032800211</v>
      </c>
      <c r="J28">
        <f t="shared" si="8"/>
        <v>66.666666666666657</v>
      </c>
      <c r="K28">
        <f t="shared" si="9"/>
        <v>97.587422065600421</v>
      </c>
      <c r="L28">
        <f t="shared" si="10"/>
        <v>2.4396855516400109</v>
      </c>
      <c r="M28">
        <f t="shared" si="11"/>
        <v>12.198427758200054</v>
      </c>
      <c r="N28">
        <v>21</v>
      </c>
      <c r="O28">
        <f t="shared" si="1"/>
        <v>195.17484413120084</v>
      </c>
      <c r="P28">
        <f t="shared" si="12"/>
        <v>30</v>
      </c>
      <c r="Q28">
        <v>1</v>
      </c>
      <c r="R28">
        <f t="shared" si="13"/>
        <v>1681</v>
      </c>
      <c r="U28">
        <f t="shared" si="14"/>
        <v>1876.1748441312009</v>
      </c>
      <c r="W28">
        <v>21</v>
      </c>
      <c r="X28">
        <f t="shared" si="2"/>
        <v>-633.33333333333326</v>
      </c>
      <c r="Y28">
        <f t="shared" si="3"/>
        <v>-140</v>
      </c>
    </row>
    <row r="29" spans="1:25" x14ac:dyDescent="0.25">
      <c r="A29">
        <v>22</v>
      </c>
      <c r="B29">
        <f t="shared" si="0"/>
        <v>217</v>
      </c>
      <c r="C29">
        <v>41</v>
      </c>
      <c r="D29">
        <f t="shared" si="4"/>
        <v>0.40143333333333336</v>
      </c>
      <c r="E29">
        <f t="shared" si="5"/>
        <v>125</v>
      </c>
      <c r="F29">
        <v>13</v>
      </c>
      <c r="G29">
        <f t="shared" si="6"/>
        <v>166</v>
      </c>
      <c r="H29" s="29">
        <f t="shared" si="15"/>
        <v>0.33094444444444449</v>
      </c>
      <c r="I29">
        <f t="shared" si="7"/>
        <v>49.821473054886653</v>
      </c>
      <c r="J29">
        <f t="shared" si="8"/>
        <v>68.333333333333329</v>
      </c>
      <c r="K29">
        <f t="shared" si="9"/>
        <v>102.13401976251764</v>
      </c>
      <c r="L29">
        <f t="shared" si="10"/>
        <v>2.4910736527443325</v>
      </c>
      <c r="M29">
        <f t="shared" si="11"/>
        <v>12.455368263721663</v>
      </c>
      <c r="N29">
        <v>22</v>
      </c>
      <c r="O29">
        <f t="shared" si="1"/>
        <v>204.26803952503528</v>
      </c>
      <c r="P29">
        <f t="shared" si="12"/>
        <v>31</v>
      </c>
      <c r="Q29">
        <v>1</v>
      </c>
      <c r="R29">
        <f t="shared" si="13"/>
        <v>1764</v>
      </c>
      <c r="U29">
        <f t="shared" si="14"/>
        <v>1968.2680395250352</v>
      </c>
      <c r="W29">
        <v>22</v>
      </c>
      <c r="X29">
        <f t="shared" si="2"/>
        <v>-666.66666666666663</v>
      </c>
      <c r="Y29">
        <f t="shared" si="3"/>
        <v>-150</v>
      </c>
    </row>
    <row r="30" spans="1:25" x14ac:dyDescent="0.25">
      <c r="A30">
        <v>23</v>
      </c>
      <c r="B30">
        <f t="shared" si="0"/>
        <v>224</v>
      </c>
      <c r="C30">
        <v>42</v>
      </c>
      <c r="D30">
        <f t="shared" si="4"/>
        <v>0.39307777777777786</v>
      </c>
      <c r="E30">
        <f t="shared" si="5"/>
        <v>135</v>
      </c>
      <c r="F30">
        <v>14</v>
      </c>
      <c r="G30">
        <f t="shared" si="6"/>
        <v>177</v>
      </c>
      <c r="H30" s="29">
        <f t="shared" si="15"/>
        <v>0.34487037037037033</v>
      </c>
      <c r="I30">
        <f t="shared" si="7"/>
        <v>50.880515589224629</v>
      </c>
      <c r="J30">
        <f t="shared" si="8"/>
        <v>69.999999999999986</v>
      </c>
      <c r="K30">
        <f t="shared" si="9"/>
        <v>106.84908273737172</v>
      </c>
      <c r="L30">
        <f t="shared" si="10"/>
        <v>2.5440257794612315</v>
      </c>
      <c r="M30">
        <f t="shared" si="11"/>
        <v>12.720128897306157</v>
      </c>
      <c r="N30">
        <v>23</v>
      </c>
      <c r="O30">
        <f t="shared" si="1"/>
        <v>213.69816547474343</v>
      </c>
      <c r="P30">
        <f t="shared" si="12"/>
        <v>32</v>
      </c>
      <c r="Q30">
        <v>1</v>
      </c>
      <c r="R30">
        <f t="shared" si="13"/>
        <v>1849</v>
      </c>
      <c r="U30">
        <f t="shared" si="14"/>
        <v>2062.6981654747433</v>
      </c>
      <c r="W30">
        <v>23</v>
      </c>
      <c r="X30">
        <f t="shared" si="2"/>
        <v>-699.99999999999989</v>
      </c>
      <c r="Y30">
        <f t="shared" si="3"/>
        <v>-160</v>
      </c>
    </row>
    <row r="31" spans="1:25" x14ac:dyDescent="0.25">
      <c r="A31">
        <v>24</v>
      </c>
      <c r="B31">
        <f t="shared" si="0"/>
        <v>231</v>
      </c>
      <c r="C31">
        <v>43</v>
      </c>
      <c r="D31">
        <f t="shared" si="4"/>
        <v>0.38482222222222229</v>
      </c>
      <c r="E31">
        <f t="shared" si="5"/>
        <v>145</v>
      </c>
      <c r="F31">
        <v>15</v>
      </c>
      <c r="G31">
        <f t="shared" si="6"/>
        <v>188</v>
      </c>
      <c r="H31" s="29">
        <f t="shared" si="15"/>
        <v>0.35862962962962963</v>
      </c>
      <c r="I31">
        <f t="shared" si="7"/>
        <v>51.972050586129228</v>
      </c>
      <c r="J31">
        <f t="shared" si="8"/>
        <v>71.666666666666657</v>
      </c>
      <c r="K31">
        <f t="shared" si="9"/>
        <v>111.73990876017784</v>
      </c>
      <c r="L31">
        <f t="shared" si="10"/>
        <v>2.5986025293064614</v>
      </c>
      <c r="M31">
        <f t="shared" si="11"/>
        <v>12.993012646532307</v>
      </c>
      <c r="N31">
        <v>24</v>
      </c>
      <c r="O31">
        <f t="shared" si="1"/>
        <v>223.47981752035568</v>
      </c>
      <c r="P31">
        <f t="shared" si="12"/>
        <v>33</v>
      </c>
      <c r="Q31">
        <v>1</v>
      </c>
      <c r="R31">
        <f t="shared" si="13"/>
        <v>1936</v>
      </c>
      <c r="U31">
        <f t="shared" si="14"/>
        <v>2159.4798175203555</v>
      </c>
      <c r="W31">
        <v>24</v>
      </c>
      <c r="X31">
        <f t="shared" si="2"/>
        <v>-733.33333333333326</v>
      </c>
      <c r="Y31">
        <f t="shared" si="3"/>
        <v>-170</v>
      </c>
    </row>
    <row r="32" spans="1:25" x14ac:dyDescent="0.25">
      <c r="A32">
        <v>25</v>
      </c>
      <c r="B32">
        <f t="shared" si="0"/>
        <v>238</v>
      </c>
      <c r="C32">
        <v>44</v>
      </c>
      <c r="D32">
        <f t="shared" si="4"/>
        <v>0.37666666666666671</v>
      </c>
      <c r="E32">
        <f t="shared" si="5"/>
        <v>155</v>
      </c>
      <c r="F32">
        <v>16</v>
      </c>
      <c r="G32">
        <f t="shared" si="6"/>
        <v>199</v>
      </c>
      <c r="H32" s="29">
        <f t="shared" si="15"/>
        <v>0.37222222222222223</v>
      </c>
      <c r="I32">
        <f t="shared" si="7"/>
        <v>53.097345132743357</v>
      </c>
      <c r="J32">
        <f t="shared" si="8"/>
        <v>73.333333333333329</v>
      </c>
      <c r="K32">
        <f t="shared" si="9"/>
        <v>116.81415929203538</v>
      </c>
      <c r="L32">
        <f t="shared" si="10"/>
        <v>2.6548672566371678</v>
      </c>
      <c r="M32">
        <f t="shared" si="11"/>
        <v>13.274336283185839</v>
      </c>
      <c r="N32">
        <v>25</v>
      </c>
      <c r="O32">
        <f t="shared" si="1"/>
        <v>233.62831858407077</v>
      </c>
      <c r="P32">
        <f t="shared" si="12"/>
        <v>34</v>
      </c>
      <c r="Q32">
        <v>1</v>
      </c>
      <c r="R32">
        <f t="shared" si="13"/>
        <v>2025</v>
      </c>
      <c r="U32">
        <f t="shared" si="14"/>
        <v>2258.6283185840707</v>
      </c>
      <c r="W32">
        <v>25</v>
      </c>
      <c r="X32">
        <f t="shared" si="2"/>
        <v>-766.66666666666652</v>
      </c>
      <c r="Y32">
        <f t="shared" si="3"/>
        <v>-180</v>
      </c>
    </row>
    <row r="33" spans="1:25" x14ac:dyDescent="0.25">
      <c r="A33">
        <v>26</v>
      </c>
      <c r="B33">
        <f t="shared" si="0"/>
        <v>245</v>
      </c>
      <c r="C33">
        <v>45</v>
      </c>
      <c r="D33">
        <f t="shared" si="4"/>
        <v>0.36861111111111117</v>
      </c>
      <c r="E33">
        <f t="shared" si="5"/>
        <v>165</v>
      </c>
      <c r="F33">
        <v>17</v>
      </c>
      <c r="G33">
        <f t="shared" si="6"/>
        <v>210</v>
      </c>
      <c r="H33" s="29">
        <f t="shared" si="15"/>
        <v>0.38564814814814813</v>
      </c>
      <c r="I33">
        <f t="shared" si="7"/>
        <v>54.257724189902028</v>
      </c>
      <c r="J33">
        <f t="shared" si="8"/>
        <v>74.999999999999986</v>
      </c>
      <c r="K33">
        <f t="shared" si="9"/>
        <v>122.07987942727956</v>
      </c>
      <c r="L33">
        <f t="shared" si="10"/>
        <v>2.7128862094951014</v>
      </c>
      <c r="M33">
        <f t="shared" si="11"/>
        <v>13.564431047475507</v>
      </c>
      <c r="N33">
        <v>26</v>
      </c>
      <c r="O33">
        <f t="shared" si="1"/>
        <v>244.15975885455913</v>
      </c>
      <c r="P33">
        <f t="shared" si="12"/>
        <v>35</v>
      </c>
      <c r="Q33">
        <v>1</v>
      </c>
      <c r="R33">
        <f t="shared" si="13"/>
        <v>2116</v>
      </c>
      <c r="U33">
        <f t="shared" si="14"/>
        <v>2360.1597588545592</v>
      </c>
      <c r="W33">
        <v>26</v>
      </c>
      <c r="X33">
        <f t="shared" si="2"/>
        <v>-799.99999999999989</v>
      </c>
      <c r="Y33">
        <f t="shared" si="3"/>
        <v>-190</v>
      </c>
    </row>
    <row r="34" spans="1:25" x14ac:dyDescent="0.25">
      <c r="A34">
        <v>27</v>
      </c>
      <c r="B34">
        <f t="shared" si="0"/>
        <v>252</v>
      </c>
      <c r="C34">
        <v>46</v>
      </c>
      <c r="D34">
        <f t="shared" si="4"/>
        <v>0.36065555555555556</v>
      </c>
      <c r="E34">
        <f t="shared" si="5"/>
        <v>175</v>
      </c>
      <c r="F34">
        <v>18</v>
      </c>
      <c r="G34">
        <f t="shared" si="6"/>
        <v>221</v>
      </c>
      <c r="H34" s="29">
        <f t="shared" si="15"/>
        <v>0.39890740740740749</v>
      </c>
      <c r="I34">
        <f t="shared" si="7"/>
        <v>55.454573461905788</v>
      </c>
      <c r="J34">
        <f t="shared" si="8"/>
        <v>76.666666666666657</v>
      </c>
      <c r="K34">
        <f t="shared" si="9"/>
        <v>127.54551896238331</v>
      </c>
      <c r="L34">
        <f t="shared" si="10"/>
        <v>2.7727286730952896</v>
      </c>
      <c r="M34">
        <f t="shared" si="11"/>
        <v>13.863643365476449</v>
      </c>
      <c r="N34">
        <v>27</v>
      </c>
      <c r="O34">
        <f t="shared" si="1"/>
        <v>255.09103792476662</v>
      </c>
      <c r="P34">
        <f t="shared" si="12"/>
        <v>36</v>
      </c>
      <c r="Q34">
        <v>1</v>
      </c>
      <c r="R34">
        <f t="shared" si="13"/>
        <v>2209</v>
      </c>
      <c r="U34">
        <f t="shared" si="14"/>
        <v>2464.0910379247666</v>
      </c>
      <c r="W34">
        <v>27</v>
      </c>
      <c r="X34">
        <f t="shared" si="2"/>
        <v>-833.33333333333326</v>
      </c>
      <c r="Y34">
        <f t="shared" si="3"/>
        <v>-200</v>
      </c>
    </row>
    <row r="35" spans="1:25" x14ac:dyDescent="0.25">
      <c r="A35">
        <v>28</v>
      </c>
      <c r="B35">
        <f t="shared" si="0"/>
        <v>259</v>
      </c>
      <c r="C35">
        <v>47</v>
      </c>
      <c r="D35">
        <f t="shared" si="4"/>
        <v>0.35280000000000006</v>
      </c>
      <c r="E35">
        <f t="shared" si="5"/>
        <v>185</v>
      </c>
      <c r="F35">
        <v>19</v>
      </c>
      <c r="G35">
        <f t="shared" si="6"/>
        <v>232</v>
      </c>
      <c r="H35" s="29">
        <f t="shared" si="15"/>
        <v>0.41199999999999998</v>
      </c>
      <c r="I35">
        <f t="shared" si="7"/>
        <v>56.68934240362811</v>
      </c>
      <c r="J35">
        <f t="shared" si="8"/>
        <v>78.333333333333329</v>
      </c>
      <c r="K35">
        <f t="shared" si="9"/>
        <v>133.21995464852606</v>
      </c>
      <c r="L35">
        <f t="shared" si="10"/>
        <v>2.8344671201814053</v>
      </c>
      <c r="M35">
        <f t="shared" si="11"/>
        <v>14.172335600907026</v>
      </c>
      <c r="N35">
        <v>28</v>
      </c>
      <c r="O35">
        <f t="shared" si="1"/>
        <v>266.43990929705211</v>
      </c>
      <c r="P35">
        <f t="shared" si="12"/>
        <v>37</v>
      </c>
      <c r="Q35">
        <v>1</v>
      </c>
      <c r="R35">
        <f t="shared" si="13"/>
        <v>2304</v>
      </c>
      <c r="U35">
        <f t="shared" si="14"/>
        <v>2570.4399092970521</v>
      </c>
      <c r="W35">
        <v>28</v>
      </c>
      <c r="X35">
        <f t="shared" si="2"/>
        <v>-866.66666666666652</v>
      </c>
      <c r="Y35">
        <f t="shared" si="3"/>
        <v>-210</v>
      </c>
    </row>
    <row r="36" spans="1:25" x14ac:dyDescent="0.25">
      <c r="A36">
        <v>29</v>
      </c>
      <c r="B36">
        <f t="shared" si="0"/>
        <v>266</v>
      </c>
      <c r="C36">
        <v>48</v>
      </c>
      <c r="D36">
        <f t="shared" si="4"/>
        <v>0.34504444444444449</v>
      </c>
      <c r="E36">
        <f t="shared" si="5"/>
        <v>195</v>
      </c>
      <c r="F36">
        <v>20</v>
      </c>
      <c r="G36">
        <f t="shared" si="6"/>
        <v>243</v>
      </c>
      <c r="H36" s="29">
        <f t="shared" si="15"/>
        <v>0.42492592592592593</v>
      </c>
      <c r="I36">
        <f t="shared" si="7"/>
        <v>57.963547369098983</v>
      </c>
      <c r="J36">
        <f t="shared" si="8"/>
        <v>79.999999999999986</v>
      </c>
      <c r="K36">
        <f t="shared" si="9"/>
        <v>139.11251368583757</v>
      </c>
      <c r="L36">
        <f t="shared" si="10"/>
        <v>2.8981773684549492</v>
      </c>
      <c r="M36">
        <f t="shared" si="11"/>
        <v>14.490886842274746</v>
      </c>
      <c r="N36">
        <v>29</v>
      </c>
      <c r="O36">
        <f t="shared" si="1"/>
        <v>278.22502737167514</v>
      </c>
      <c r="P36">
        <f t="shared" si="12"/>
        <v>38</v>
      </c>
      <c r="Q36">
        <v>1</v>
      </c>
      <c r="R36">
        <f t="shared" si="13"/>
        <v>2401</v>
      </c>
      <c r="U36">
        <f t="shared" si="14"/>
        <v>2679.225027371675</v>
      </c>
      <c r="W36">
        <v>29</v>
      </c>
      <c r="X36">
        <f t="shared" si="2"/>
        <v>-899.99999999999989</v>
      </c>
      <c r="Y36">
        <f t="shared" si="3"/>
        <v>-220</v>
      </c>
    </row>
    <row r="37" spans="1:25" x14ac:dyDescent="0.25">
      <c r="A37">
        <v>30</v>
      </c>
      <c r="B37">
        <f t="shared" si="0"/>
        <v>273</v>
      </c>
      <c r="C37">
        <v>49</v>
      </c>
      <c r="D37">
        <f t="shared" si="4"/>
        <v>0.33738888888888896</v>
      </c>
      <c r="E37">
        <f t="shared" si="5"/>
        <v>205</v>
      </c>
      <c r="F37">
        <v>21</v>
      </c>
      <c r="G37">
        <f t="shared" si="6"/>
        <v>254</v>
      </c>
      <c r="H37" s="29">
        <f t="shared" si="15"/>
        <v>0.43768518518518512</v>
      </c>
      <c r="I37">
        <f t="shared" si="7"/>
        <v>59.278774905318613</v>
      </c>
      <c r="J37">
        <f t="shared" si="8"/>
        <v>81.666666666666657</v>
      </c>
      <c r="K37">
        <f t="shared" si="9"/>
        <v>145.2329985180306</v>
      </c>
      <c r="L37">
        <f t="shared" si="10"/>
        <v>2.9639387452659305</v>
      </c>
      <c r="M37">
        <f t="shared" si="11"/>
        <v>14.819693726329653</v>
      </c>
      <c r="N37">
        <v>30</v>
      </c>
      <c r="O37">
        <f t="shared" si="1"/>
        <v>290.4659970360612</v>
      </c>
      <c r="P37">
        <f t="shared" si="12"/>
        <v>39</v>
      </c>
      <c r="Q37">
        <v>1</v>
      </c>
      <c r="R37">
        <f t="shared" si="13"/>
        <v>2500</v>
      </c>
      <c r="U37">
        <f t="shared" si="14"/>
        <v>2790.4659970360613</v>
      </c>
      <c r="W37">
        <v>30</v>
      </c>
      <c r="X37">
        <f t="shared" si="2"/>
        <v>-933.33333333333326</v>
      </c>
      <c r="Y37">
        <f t="shared" si="3"/>
        <v>-230</v>
      </c>
    </row>
    <row r="38" spans="1:25" x14ac:dyDescent="0.25">
      <c r="A38">
        <v>31</v>
      </c>
      <c r="B38">
        <f t="shared" si="0"/>
        <v>280</v>
      </c>
      <c r="C38">
        <v>50</v>
      </c>
      <c r="D38">
        <f t="shared" si="4"/>
        <v>0.32983333333333337</v>
      </c>
      <c r="E38">
        <f t="shared" si="5"/>
        <v>215</v>
      </c>
      <c r="F38">
        <v>22</v>
      </c>
      <c r="G38">
        <f t="shared" si="6"/>
        <v>265</v>
      </c>
      <c r="H38" s="29">
        <f t="shared" si="15"/>
        <v>0.45027777777777778</v>
      </c>
      <c r="I38">
        <f t="shared" si="7"/>
        <v>60.636685194542693</v>
      </c>
      <c r="J38">
        <f t="shared" si="8"/>
        <v>83.333333333333314</v>
      </c>
      <c r="K38">
        <f t="shared" si="9"/>
        <v>151.59171298635673</v>
      </c>
      <c r="L38">
        <f t="shared" si="10"/>
        <v>3.0318342597271344</v>
      </c>
      <c r="M38">
        <f t="shared" si="11"/>
        <v>15.159171298635671</v>
      </c>
      <c r="N38">
        <v>31</v>
      </c>
      <c r="O38">
        <f t="shared" si="1"/>
        <v>303.18342597271345</v>
      </c>
      <c r="P38">
        <f t="shared" si="12"/>
        <v>40</v>
      </c>
      <c r="Q38">
        <v>1</v>
      </c>
      <c r="R38">
        <f t="shared" si="13"/>
        <v>2601</v>
      </c>
      <c r="U38">
        <f t="shared" si="14"/>
        <v>2904.1834259727134</v>
      </c>
      <c r="W38">
        <v>31</v>
      </c>
      <c r="X38">
        <f t="shared" si="2"/>
        <v>-966.6666666666664</v>
      </c>
      <c r="Y38">
        <f t="shared" si="3"/>
        <v>-240</v>
      </c>
    </row>
    <row r="39" spans="1:25" x14ac:dyDescent="0.25">
      <c r="A39">
        <v>32</v>
      </c>
      <c r="B39">
        <f t="shared" si="0"/>
        <v>287</v>
      </c>
      <c r="C39">
        <v>51</v>
      </c>
      <c r="D39">
        <f t="shared" si="4"/>
        <v>0.32237777777777787</v>
      </c>
      <c r="E39">
        <f t="shared" si="5"/>
        <v>225</v>
      </c>
      <c r="F39">
        <v>23</v>
      </c>
      <c r="G39">
        <f t="shared" si="6"/>
        <v>276</v>
      </c>
      <c r="H39" s="29">
        <f t="shared" si="15"/>
        <v>0.46270370370370362</v>
      </c>
      <c r="I39">
        <f t="shared" si="7"/>
        <v>62.039015647618371</v>
      </c>
      <c r="J39">
        <f t="shared" si="8"/>
        <v>84.999999999999986</v>
      </c>
      <c r="K39">
        <f t="shared" si="9"/>
        <v>158.19948990142686</v>
      </c>
      <c r="L39">
        <f t="shared" si="10"/>
        <v>3.1019507823809187</v>
      </c>
      <c r="M39">
        <f t="shared" si="11"/>
        <v>15.509753911904593</v>
      </c>
      <c r="N39">
        <v>32</v>
      </c>
      <c r="O39">
        <f t="shared" si="1"/>
        <v>316.39897980285372</v>
      </c>
      <c r="P39">
        <f t="shared" si="12"/>
        <v>41</v>
      </c>
      <c r="Q39">
        <v>1</v>
      </c>
      <c r="R39">
        <f t="shared" si="13"/>
        <v>2704</v>
      </c>
      <c r="U39">
        <f t="shared" si="14"/>
        <v>3020.3989798028538</v>
      </c>
      <c r="W39">
        <v>32</v>
      </c>
      <c r="X39">
        <f t="shared" si="2"/>
        <v>-999.99999999999989</v>
      </c>
      <c r="Y39">
        <f t="shared" si="3"/>
        <v>-250</v>
      </c>
    </row>
    <row r="40" spans="1:25" x14ac:dyDescent="0.25">
      <c r="A40">
        <v>33</v>
      </c>
      <c r="B40">
        <f t="shared" ref="B40:B67" si="16">B$4/$Q40*$P40</f>
        <v>294</v>
      </c>
      <c r="C40">
        <v>52</v>
      </c>
      <c r="D40">
        <f t="shared" si="4"/>
        <v>0.31502222222222226</v>
      </c>
      <c r="E40">
        <f t="shared" si="5"/>
        <v>235</v>
      </c>
      <c r="F40">
        <v>24</v>
      </c>
      <c r="G40">
        <f t="shared" si="6"/>
        <v>287</v>
      </c>
      <c r="H40" s="29">
        <f t="shared" si="15"/>
        <v>0.47496296296296298</v>
      </c>
      <c r="I40">
        <f t="shared" si="7"/>
        <v>63.487584650112858</v>
      </c>
      <c r="J40">
        <f t="shared" si="8"/>
        <v>86.666666666666657</v>
      </c>
      <c r="K40">
        <f t="shared" si="9"/>
        <v>165.06772009029342</v>
      </c>
      <c r="L40">
        <f t="shared" si="10"/>
        <v>3.1743792325056428</v>
      </c>
      <c r="M40">
        <f t="shared" si="11"/>
        <v>15.871896162528214</v>
      </c>
      <c r="N40">
        <v>33</v>
      </c>
      <c r="O40">
        <f t="shared" ref="O40:O67" si="17">C40*$B$3/D40</f>
        <v>330.13544018058684</v>
      </c>
      <c r="P40">
        <f t="shared" si="12"/>
        <v>42</v>
      </c>
      <c r="Q40">
        <v>1</v>
      </c>
      <c r="R40">
        <f t="shared" si="13"/>
        <v>2809</v>
      </c>
      <c r="U40">
        <f t="shared" si="14"/>
        <v>3139.135440180587</v>
      </c>
      <c r="W40">
        <v>33</v>
      </c>
      <c r="X40">
        <f t="shared" ref="X40:X67" si="18">X$7-W40/$Z$3*$Y$3</f>
        <v>-1033.333333333333</v>
      </c>
      <c r="Y40">
        <f t="shared" ref="Y40:Y67" si="19">Y$7-W40/$Z$4*$Y$4</f>
        <v>-260</v>
      </c>
    </row>
    <row r="41" spans="1:25" x14ac:dyDescent="0.25">
      <c r="A41">
        <v>34</v>
      </c>
      <c r="B41">
        <f t="shared" si="16"/>
        <v>301</v>
      </c>
      <c r="C41">
        <v>53</v>
      </c>
      <c r="D41">
        <f t="shared" si="4"/>
        <v>0.30776666666666669</v>
      </c>
      <c r="E41">
        <f t="shared" si="5"/>
        <v>245</v>
      </c>
      <c r="F41">
        <v>25</v>
      </c>
      <c r="G41">
        <f t="shared" si="6"/>
        <v>298</v>
      </c>
      <c r="H41" s="29">
        <f t="shared" si="15"/>
        <v>0.48705555555555557</v>
      </c>
      <c r="I41">
        <f t="shared" si="7"/>
        <v>64.984295461930031</v>
      </c>
      <c r="J41">
        <f t="shared" si="8"/>
        <v>88.333333333333314</v>
      </c>
      <c r="K41">
        <f t="shared" si="9"/>
        <v>172.20838297411458</v>
      </c>
      <c r="L41">
        <f t="shared" si="10"/>
        <v>3.2492147730965013</v>
      </c>
      <c r="M41">
        <f t="shared" si="11"/>
        <v>16.246073865482508</v>
      </c>
      <c r="N41">
        <v>34</v>
      </c>
      <c r="O41">
        <f t="shared" si="17"/>
        <v>344.41676594822917</v>
      </c>
      <c r="P41">
        <f t="shared" si="12"/>
        <v>43</v>
      </c>
      <c r="Q41">
        <v>1</v>
      </c>
      <c r="R41">
        <f t="shared" si="13"/>
        <v>2916</v>
      </c>
      <c r="U41">
        <f t="shared" si="14"/>
        <v>3260.4167659482291</v>
      </c>
      <c r="W41">
        <v>34</v>
      </c>
      <c r="X41">
        <f t="shared" si="18"/>
        <v>-1066.6666666666663</v>
      </c>
      <c r="Y41">
        <f t="shared" si="19"/>
        <v>-270</v>
      </c>
    </row>
    <row r="42" spans="1:25" x14ac:dyDescent="0.25">
      <c r="A42">
        <v>35</v>
      </c>
      <c r="B42">
        <f t="shared" si="16"/>
        <v>308</v>
      </c>
      <c r="C42">
        <v>54</v>
      </c>
      <c r="D42">
        <f t="shared" si="4"/>
        <v>0.30061111111111116</v>
      </c>
      <c r="E42">
        <f t="shared" si="5"/>
        <v>255</v>
      </c>
      <c r="F42">
        <v>26</v>
      </c>
      <c r="G42">
        <f t="shared" si="6"/>
        <v>309</v>
      </c>
      <c r="H42" s="29">
        <f t="shared" si="15"/>
        <v>0.49898148148148147</v>
      </c>
      <c r="I42">
        <f t="shared" si="7"/>
        <v>66.531140269820725</v>
      </c>
      <c r="J42">
        <f t="shared" si="8"/>
        <v>89.999999999999986</v>
      </c>
      <c r="K42">
        <f t="shared" si="9"/>
        <v>179.63407872851596</v>
      </c>
      <c r="L42">
        <f t="shared" si="10"/>
        <v>3.3265570134910361</v>
      </c>
      <c r="M42">
        <f t="shared" si="11"/>
        <v>16.632785067455181</v>
      </c>
      <c r="N42">
        <v>35</v>
      </c>
      <c r="O42">
        <f t="shared" si="17"/>
        <v>359.26815745703192</v>
      </c>
      <c r="P42">
        <f t="shared" si="12"/>
        <v>44</v>
      </c>
      <c r="Q42">
        <v>1</v>
      </c>
      <c r="R42">
        <f t="shared" si="13"/>
        <v>3025</v>
      </c>
      <c r="U42">
        <f t="shared" si="14"/>
        <v>3384.268157457032</v>
      </c>
      <c r="W42">
        <v>35</v>
      </c>
      <c r="X42">
        <f t="shared" si="18"/>
        <v>-1099.9999999999998</v>
      </c>
      <c r="Y42">
        <f t="shared" si="19"/>
        <v>-280</v>
      </c>
    </row>
    <row r="43" spans="1:25" x14ac:dyDescent="0.25">
      <c r="A43">
        <v>36</v>
      </c>
      <c r="B43">
        <f t="shared" si="16"/>
        <v>315</v>
      </c>
      <c r="C43">
        <v>55</v>
      </c>
      <c r="D43">
        <f t="shared" si="4"/>
        <v>0.29355555555555557</v>
      </c>
      <c r="E43">
        <f t="shared" si="5"/>
        <v>265</v>
      </c>
      <c r="F43">
        <v>27</v>
      </c>
      <c r="G43">
        <f t="shared" si="6"/>
        <v>320</v>
      </c>
      <c r="H43" s="29">
        <f t="shared" si="15"/>
        <v>0.51074074074074083</v>
      </c>
      <c r="I43">
        <f t="shared" si="7"/>
        <v>68.130204390613173</v>
      </c>
      <c r="J43">
        <f t="shared" si="8"/>
        <v>91.666666666666657</v>
      </c>
      <c r="K43">
        <f t="shared" si="9"/>
        <v>187.35806207418622</v>
      </c>
      <c r="L43">
        <f t="shared" si="10"/>
        <v>3.4065102195306585</v>
      </c>
      <c r="M43">
        <f t="shared" si="11"/>
        <v>17.032551097653293</v>
      </c>
      <c r="N43">
        <v>36</v>
      </c>
      <c r="O43">
        <f t="shared" si="17"/>
        <v>374.71612414837244</v>
      </c>
      <c r="P43">
        <f t="shared" si="12"/>
        <v>45</v>
      </c>
      <c r="Q43">
        <v>1</v>
      </c>
      <c r="R43">
        <f t="shared" si="13"/>
        <v>3136</v>
      </c>
      <c r="U43">
        <f t="shared" si="14"/>
        <v>3510.7161241483723</v>
      </c>
      <c r="W43">
        <v>36</v>
      </c>
      <c r="X43">
        <f t="shared" si="18"/>
        <v>-1133.333333333333</v>
      </c>
      <c r="Y43">
        <f t="shared" si="19"/>
        <v>-290</v>
      </c>
    </row>
    <row r="44" spans="1:25" x14ac:dyDescent="0.25">
      <c r="A44">
        <v>37</v>
      </c>
      <c r="B44">
        <f t="shared" si="16"/>
        <v>322</v>
      </c>
      <c r="C44">
        <v>56</v>
      </c>
      <c r="D44">
        <f t="shared" si="4"/>
        <v>0.28660000000000002</v>
      </c>
      <c r="E44">
        <f t="shared" si="5"/>
        <v>275</v>
      </c>
      <c r="F44">
        <v>28</v>
      </c>
      <c r="G44">
        <f t="shared" si="6"/>
        <v>331</v>
      </c>
      <c r="H44" s="29">
        <f t="shared" si="15"/>
        <v>0.52233333333333332</v>
      </c>
      <c r="I44">
        <f t="shared" si="7"/>
        <v>69.783670621074663</v>
      </c>
      <c r="J44">
        <f t="shared" si="8"/>
        <v>93.333333333333314</v>
      </c>
      <c r="K44">
        <f t="shared" si="9"/>
        <v>195.39427773900906</v>
      </c>
      <c r="L44">
        <f t="shared" si="10"/>
        <v>3.4891835310537331</v>
      </c>
      <c r="M44">
        <f t="shared" si="11"/>
        <v>17.445917655268666</v>
      </c>
      <c r="N44">
        <v>37</v>
      </c>
      <c r="O44">
        <f t="shared" si="17"/>
        <v>390.78855547801811</v>
      </c>
      <c r="P44">
        <f t="shared" si="12"/>
        <v>46</v>
      </c>
      <c r="Q44">
        <v>1</v>
      </c>
      <c r="R44">
        <f t="shared" si="13"/>
        <v>3249</v>
      </c>
      <c r="U44">
        <f t="shared" si="14"/>
        <v>3639.7885554780182</v>
      </c>
      <c r="W44">
        <v>37</v>
      </c>
      <c r="X44">
        <f t="shared" si="18"/>
        <v>-1166.6666666666663</v>
      </c>
      <c r="Y44">
        <f t="shared" si="19"/>
        <v>-300</v>
      </c>
    </row>
    <row r="45" spans="1:25" x14ac:dyDescent="0.25">
      <c r="A45">
        <v>38</v>
      </c>
      <c r="B45">
        <f t="shared" si="16"/>
        <v>329</v>
      </c>
      <c r="C45">
        <v>57</v>
      </c>
      <c r="D45">
        <f t="shared" si="4"/>
        <v>0.27974444444444446</v>
      </c>
      <c r="E45">
        <f t="shared" si="5"/>
        <v>285</v>
      </c>
      <c r="F45">
        <v>29</v>
      </c>
      <c r="G45">
        <f t="shared" si="6"/>
        <v>342</v>
      </c>
      <c r="H45" s="29">
        <f t="shared" si="15"/>
        <v>0.53375925925925927</v>
      </c>
      <c r="I45">
        <f t="shared" si="7"/>
        <v>71.493823728005708</v>
      </c>
      <c r="J45">
        <f t="shared" si="8"/>
        <v>94.999999999999986</v>
      </c>
      <c r="K45">
        <f t="shared" si="9"/>
        <v>203.75739762481629</v>
      </c>
      <c r="L45">
        <f t="shared" si="10"/>
        <v>3.5746911864002859</v>
      </c>
      <c r="M45">
        <f t="shared" si="11"/>
        <v>17.873455932001431</v>
      </c>
      <c r="N45">
        <v>38</v>
      </c>
      <c r="O45">
        <f t="shared" si="17"/>
        <v>407.51479524963258</v>
      </c>
      <c r="P45">
        <f t="shared" si="12"/>
        <v>47</v>
      </c>
      <c r="Q45">
        <v>1</v>
      </c>
      <c r="R45">
        <f t="shared" si="13"/>
        <v>3364</v>
      </c>
      <c r="U45">
        <f t="shared" si="14"/>
        <v>3771.5147952496327</v>
      </c>
      <c r="W45">
        <v>38</v>
      </c>
      <c r="X45">
        <f t="shared" si="18"/>
        <v>-1199.9999999999998</v>
      </c>
      <c r="Y45">
        <f t="shared" si="19"/>
        <v>-310</v>
      </c>
    </row>
    <row r="46" spans="1:25" x14ac:dyDescent="0.25">
      <c r="A46">
        <v>39</v>
      </c>
      <c r="B46">
        <f t="shared" si="16"/>
        <v>336</v>
      </c>
      <c r="C46">
        <v>58</v>
      </c>
      <c r="D46">
        <f t="shared" si="4"/>
        <v>0.27298888888888889</v>
      </c>
      <c r="E46">
        <f t="shared" si="5"/>
        <v>295</v>
      </c>
      <c r="F46">
        <v>30</v>
      </c>
      <c r="G46">
        <f t="shared" si="6"/>
        <v>353</v>
      </c>
      <c r="H46" s="29">
        <f t="shared" si="15"/>
        <v>0.54501851851851857</v>
      </c>
      <c r="I46">
        <f t="shared" si="7"/>
        <v>73.263055069396387</v>
      </c>
      <c r="J46">
        <f t="shared" si="8"/>
        <v>96.666666666666657</v>
      </c>
      <c r="K46">
        <f t="shared" si="9"/>
        <v>212.46285970124953</v>
      </c>
      <c r="L46">
        <f t="shared" si="10"/>
        <v>3.6631527534698196</v>
      </c>
      <c r="M46">
        <f t="shared" si="11"/>
        <v>18.315763767349097</v>
      </c>
      <c r="N46">
        <v>39</v>
      </c>
      <c r="O46">
        <f t="shared" si="17"/>
        <v>424.92571940249906</v>
      </c>
      <c r="P46">
        <f t="shared" si="12"/>
        <v>48</v>
      </c>
      <c r="Q46">
        <v>1</v>
      </c>
      <c r="R46">
        <f t="shared" si="13"/>
        <v>3481</v>
      </c>
      <c r="U46">
        <f t="shared" si="14"/>
        <v>3905.925719402499</v>
      </c>
      <c r="W46">
        <v>39</v>
      </c>
      <c r="X46">
        <f t="shared" si="18"/>
        <v>-1233.333333333333</v>
      </c>
      <c r="Y46">
        <f t="shared" si="19"/>
        <v>-320</v>
      </c>
    </row>
    <row r="47" spans="1:25" x14ac:dyDescent="0.25">
      <c r="A47">
        <v>40</v>
      </c>
      <c r="B47">
        <f t="shared" si="16"/>
        <v>343</v>
      </c>
      <c r="C47">
        <v>59</v>
      </c>
      <c r="D47">
        <f t="shared" si="4"/>
        <v>0.26633333333333337</v>
      </c>
      <c r="E47">
        <f t="shared" si="5"/>
        <v>305</v>
      </c>
      <c r="F47">
        <v>31</v>
      </c>
      <c r="G47">
        <f t="shared" si="6"/>
        <v>364</v>
      </c>
      <c r="H47" s="29">
        <f t="shared" si="15"/>
        <v>0.55611111111111111</v>
      </c>
      <c r="I47">
        <f t="shared" si="7"/>
        <v>75.093867334167697</v>
      </c>
      <c r="J47">
        <f t="shared" si="8"/>
        <v>98.333333333333314</v>
      </c>
      <c r="K47">
        <f t="shared" si="9"/>
        <v>221.52690863579471</v>
      </c>
      <c r="L47">
        <f t="shared" si="10"/>
        <v>3.754693366708385</v>
      </c>
      <c r="M47">
        <f t="shared" si="11"/>
        <v>18.773466833541924</v>
      </c>
      <c r="N47">
        <v>40</v>
      </c>
      <c r="O47">
        <f t="shared" si="17"/>
        <v>443.05381727158942</v>
      </c>
      <c r="P47">
        <f t="shared" si="12"/>
        <v>49</v>
      </c>
      <c r="Q47">
        <v>1</v>
      </c>
      <c r="R47">
        <f t="shared" si="13"/>
        <v>3600</v>
      </c>
      <c r="U47">
        <f t="shared" si="14"/>
        <v>4043.0538172715897</v>
      </c>
      <c r="W47">
        <v>40</v>
      </c>
      <c r="X47">
        <f t="shared" si="18"/>
        <v>-1266.6666666666663</v>
      </c>
      <c r="Y47">
        <f t="shared" si="19"/>
        <v>-330</v>
      </c>
    </row>
    <row r="48" spans="1:25" x14ac:dyDescent="0.25">
      <c r="A48">
        <v>41</v>
      </c>
      <c r="B48">
        <f t="shared" si="16"/>
        <v>350</v>
      </c>
      <c r="C48">
        <v>60</v>
      </c>
      <c r="D48">
        <f t="shared" si="4"/>
        <v>0.25977777777777777</v>
      </c>
      <c r="E48">
        <f t="shared" si="5"/>
        <v>315</v>
      </c>
      <c r="F48">
        <v>32</v>
      </c>
      <c r="G48">
        <f t="shared" si="6"/>
        <v>375</v>
      </c>
      <c r="H48" s="29">
        <f t="shared" si="15"/>
        <v>0.56703703703703712</v>
      </c>
      <c r="I48">
        <f t="shared" si="7"/>
        <v>76.98887938408896</v>
      </c>
      <c r="J48">
        <f t="shared" si="8"/>
        <v>99.999999999999986</v>
      </c>
      <c r="K48">
        <f t="shared" si="9"/>
        <v>230.96663815226691</v>
      </c>
      <c r="L48">
        <f t="shared" si="10"/>
        <v>3.8494439692044482</v>
      </c>
      <c r="M48">
        <f t="shared" si="11"/>
        <v>19.24721984602224</v>
      </c>
      <c r="N48">
        <v>41</v>
      </c>
      <c r="O48">
        <f t="shared" si="17"/>
        <v>461.93327630453382</v>
      </c>
      <c r="P48">
        <f t="shared" si="12"/>
        <v>50</v>
      </c>
      <c r="Q48">
        <v>1</v>
      </c>
      <c r="R48">
        <f t="shared" si="13"/>
        <v>3721</v>
      </c>
      <c r="U48">
        <f t="shared" si="14"/>
        <v>4182.933276304534</v>
      </c>
      <c r="W48">
        <v>41</v>
      </c>
      <c r="X48">
        <f t="shared" si="18"/>
        <v>-1299.9999999999998</v>
      </c>
      <c r="Y48">
        <f t="shared" si="19"/>
        <v>-340</v>
      </c>
    </row>
    <row r="49" spans="1:25" x14ac:dyDescent="0.25">
      <c r="A49">
        <v>42</v>
      </c>
      <c r="B49">
        <f t="shared" si="16"/>
        <v>357</v>
      </c>
      <c r="C49">
        <v>61</v>
      </c>
      <c r="D49">
        <f t="shared" si="4"/>
        <v>0.25332222222222228</v>
      </c>
      <c r="E49">
        <f t="shared" si="5"/>
        <v>325</v>
      </c>
      <c r="F49">
        <v>33</v>
      </c>
      <c r="G49">
        <f t="shared" si="6"/>
        <v>386</v>
      </c>
      <c r="H49" s="29">
        <f t="shared" si="15"/>
        <v>0.57779629629629625</v>
      </c>
      <c r="I49">
        <f t="shared" si="7"/>
        <v>78.950831176805977</v>
      </c>
      <c r="J49">
        <f t="shared" si="8"/>
        <v>101.66666666666666</v>
      </c>
      <c r="K49">
        <f t="shared" si="9"/>
        <v>240.80003508925824</v>
      </c>
      <c r="L49">
        <f t="shared" si="10"/>
        <v>3.9475415588402991</v>
      </c>
      <c r="M49">
        <f t="shared" si="11"/>
        <v>19.737707794201494</v>
      </c>
      <c r="N49">
        <v>42</v>
      </c>
      <c r="O49">
        <f t="shared" si="17"/>
        <v>481.60007017851649</v>
      </c>
      <c r="P49">
        <f t="shared" si="12"/>
        <v>51</v>
      </c>
      <c r="Q49">
        <v>1</v>
      </c>
      <c r="R49">
        <f t="shared" si="13"/>
        <v>3844</v>
      </c>
      <c r="U49">
        <f t="shared" si="14"/>
        <v>4325.600070178516</v>
      </c>
      <c r="W49">
        <v>42</v>
      </c>
      <c r="X49">
        <f t="shared" si="18"/>
        <v>-1333.333333333333</v>
      </c>
      <c r="Y49">
        <f t="shared" si="19"/>
        <v>-350</v>
      </c>
    </row>
    <row r="50" spans="1:25" x14ac:dyDescent="0.25">
      <c r="A50">
        <v>43</v>
      </c>
      <c r="B50">
        <f t="shared" si="16"/>
        <v>364</v>
      </c>
      <c r="C50">
        <v>62</v>
      </c>
      <c r="D50">
        <f t="shared" si="4"/>
        <v>0.24696666666666672</v>
      </c>
      <c r="E50">
        <f t="shared" si="5"/>
        <v>335</v>
      </c>
      <c r="F50">
        <v>34</v>
      </c>
      <c r="G50">
        <f t="shared" si="6"/>
        <v>397</v>
      </c>
      <c r="H50" s="29">
        <f t="shared" si="15"/>
        <v>0.58838888888888885</v>
      </c>
      <c r="I50">
        <f t="shared" si="7"/>
        <v>80.982588743420152</v>
      </c>
      <c r="J50">
        <f t="shared" si="8"/>
        <v>103.33333333333331</v>
      </c>
      <c r="K50">
        <f t="shared" si="9"/>
        <v>251.04602510460245</v>
      </c>
      <c r="L50">
        <f t="shared" si="10"/>
        <v>4.0491294371710076</v>
      </c>
      <c r="M50">
        <f t="shared" si="11"/>
        <v>20.245647185855038</v>
      </c>
      <c r="N50">
        <v>43</v>
      </c>
      <c r="O50">
        <f t="shared" si="17"/>
        <v>502.0920502092049</v>
      </c>
      <c r="P50">
        <f t="shared" si="12"/>
        <v>52</v>
      </c>
      <c r="Q50">
        <v>1</v>
      </c>
      <c r="R50">
        <f t="shared" si="13"/>
        <v>3969</v>
      </c>
      <c r="U50">
        <f t="shared" si="14"/>
        <v>4471.0920502092049</v>
      </c>
      <c r="W50">
        <v>43</v>
      </c>
      <c r="X50">
        <f t="shared" si="18"/>
        <v>-1366.6666666666663</v>
      </c>
      <c r="Y50">
        <f t="shared" si="19"/>
        <v>-360</v>
      </c>
    </row>
    <row r="51" spans="1:25" x14ac:dyDescent="0.25">
      <c r="A51">
        <v>44</v>
      </c>
      <c r="B51">
        <f t="shared" si="16"/>
        <v>371</v>
      </c>
      <c r="C51">
        <v>63</v>
      </c>
      <c r="D51">
        <f t="shared" si="4"/>
        <v>0.24071111111111115</v>
      </c>
      <c r="E51">
        <f t="shared" si="5"/>
        <v>345</v>
      </c>
      <c r="F51">
        <v>35</v>
      </c>
      <c r="G51">
        <f t="shared" si="6"/>
        <v>408</v>
      </c>
      <c r="H51" s="29">
        <f t="shared" si="15"/>
        <v>0.5988148148148148</v>
      </c>
      <c r="I51">
        <f t="shared" si="7"/>
        <v>83.087149187592303</v>
      </c>
      <c r="J51">
        <f t="shared" si="8"/>
        <v>104.99999999999999</v>
      </c>
      <c r="K51">
        <f t="shared" si="9"/>
        <v>261.72451994091574</v>
      </c>
      <c r="L51">
        <f t="shared" si="10"/>
        <v>4.1543574593796153</v>
      </c>
      <c r="M51">
        <f t="shared" si="11"/>
        <v>20.771787296898076</v>
      </c>
      <c r="N51">
        <v>44</v>
      </c>
      <c r="O51">
        <f t="shared" si="17"/>
        <v>523.44903988183148</v>
      </c>
      <c r="P51">
        <f t="shared" si="12"/>
        <v>53</v>
      </c>
      <c r="Q51">
        <v>1</v>
      </c>
      <c r="R51">
        <f t="shared" si="13"/>
        <v>4096</v>
      </c>
      <c r="U51">
        <f t="shared" si="14"/>
        <v>4619.4490398818316</v>
      </c>
      <c r="W51">
        <v>44</v>
      </c>
      <c r="X51">
        <f t="shared" si="18"/>
        <v>-1399.9999999999998</v>
      </c>
      <c r="Y51">
        <f t="shared" si="19"/>
        <v>-370</v>
      </c>
    </row>
    <row r="52" spans="1:25" x14ac:dyDescent="0.25">
      <c r="A52">
        <v>45</v>
      </c>
      <c r="B52">
        <f t="shared" si="16"/>
        <v>378</v>
      </c>
      <c r="C52">
        <v>64</v>
      </c>
      <c r="D52">
        <f t="shared" si="4"/>
        <v>0.23455555555555557</v>
      </c>
      <c r="E52">
        <f t="shared" si="5"/>
        <v>355</v>
      </c>
      <c r="F52">
        <v>36</v>
      </c>
      <c r="G52">
        <f t="shared" si="6"/>
        <v>419</v>
      </c>
      <c r="H52" s="29">
        <f t="shared" si="15"/>
        <v>0.6090740740740741</v>
      </c>
      <c r="I52">
        <f t="shared" si="7"/>
        <v>85.267645665561332</v>
      </c>
      <c r="J52">
        <f t="shared" si="8"/>
        <v>106.66666666666666</v>
      </c>
      <c r="K52">
        <f t="shared" si="9"/>
        <v>272.85646612979627</v>
      </c>
      <c r="L52">
        <f t="shared" si="10"/>
        <v>4.2633822832780668</v>
      </c>
      <c r="M52">
        <f t="shared" si="11"/>
        <v>21.316911416390333</v>
      </c>
      <c r="N52">
        <v>45</v>
      </c>
      <c r="O52">
        <f t="shared" si="17"/>
        <v>545.71293225959255</v>
      </c>
      <c r="P52">
        <f t="shared" si="12"/>
        <v>54</v>
      </c>
      <c r="Q52">
        <v>1</v>
      </c>
      <c r="R52">
        <f t="shared" si="13"/>
        <v>4225</v>
      </c>
      <c r="U52">
        <f t="shared" si="14"/>
        <v>4770.7129322595929</v>
      </c>
      <c r="W52">
        <v>45</v>
      </c>
      <c r="X52">
        <f t="shared" si="18"/>
        <v>-1433.333333333333</v>
      </c>
      <c r="Y52">
        <f t="shared" si="19"/>
        <v>-380</v>
      </c>
    </row>
    <row r="53" spans="1:25" x14ac:dyDescent="0.25">
      <c r="A53">
        <v>46</v>
      </c>
      <c r="B53">
        <f t="shared" si="16"/>
        <v>385</v>
      </c>
      <c r="C53">
        <v>65</v>
      </c>
      <c r="D53">
        <f t="shared" si="4"/>
        <v>0.22850000000000004</v>
      </c>
      <c r="E53">
        <f t="shared" si="5"/>
        <v>365</v>
      </c>
      <c r="F53">
        <v>37</v>
      </c>
      <c r="G53">
        <f t="shared" si="6"/>
        <v>430</v>
      </c>
      <c r="H53" s="29">
        <f t="shared" si="15"/>
        <v>0.61916666666666664</v>
      </c>
      <c r="I53">
        <f t="shared" si="7"/>
        <v>87.527352297592984</v>
      </c>
      <c r="J53">
        <f t="shared" si="8"/>
        <v>108.33333333333331</v>
      </c>
      <c r="K53">
        <f t="shared" si="9"/>
        <v>284.46389496717723</v>
      </c>
      <c r="L53">
        <f t="shared" si="10"/>
        <v>4.3763676148796495</v>
      </c>
      <c r="M53">
        <f t="shared" si="11"/>
        <v>21.881838074398246</v>
      </c>
      <c r="N53">
        <v>46</v>
      </c>
      <c r="O53">
        <f t="shared" si="17"/>
        <v>568.92778993435445</v>
      </c>
      <c r="P53">
        <f t="shared" si="12"/>
        <v>55</v>
      </c>
      <c r="Q53">
        <v>1</v>
      </c>
      <c r="R53">
        <f t="shared" si="13"/>
        <v>4356</v>
      </c>
      <c r="U53">
        <f t="shared" si="14"/>
        <v>4924.9277899343542</v>
      </c>
      <c r="W53">
        <v>46</v>
      </c>
      <c r="X53">
        <f t="shared" si="18"/>
        <v>-1466.6666666666663</v>
      </c>
      <c r="Y53">
        <f t="shared" si="19"/>
        <v>-390</v>
      </c>
    </row>
    <row r="54" spans="1:25" x14ac:dyDescent="0.25">
      <c r="A54">
        <v>47</v>
      </c>
      <c r="B54">
        <f t="shared" si="16"/>
        <v>392</v>
      </c>
      <c r="C54">
        <v>66</v>
      </c>
      <c r="D54">
        <f t="shared" si="4"/>
        <v>0.22254444444444449</v>
      </c>
      <c r="E54">
        <f t="shared" si="5"/>
        <v>375</v>
      </c>
      <c r="F54">
        <v>38</v>
      </c>
      <c r="G54">
        <f t="shared" si="6"/>
        <v>441</v>
      </c>
      <c r="H54" s="29">
        <f t="shared" si="15"/>
        <v>0.62909259259259254</v>
      </c>
      <c r="I54">
        <f t="shared" si="7"/>
        <v>89.869688951021004</v>
      </c>
      <c r="J54">
        <f t="shared" si="8"/>
        <v>109.99999999999999</v>
      </c>
      <c r="K54">
        <f t="shared" si="9"/>
        <v>296.56997353836931</v>
      </c>
      <c r="L54">
        <f t="shared" si="10"/>
        <v>4.49348444755105</v>
      </c>
      <c r="M54">
        <f t="shared" si="11"/>
        <v>22.467422237755251</v>
      </c>
      <c r="N54">
        <v>47</v>
      </c>
      <c r="O54">
        <f t="shared" si="17"/>
        <v>593.13994707673862</v>
      </c>
      <c r="P54">
        <f t="shared" si="12"/>
        <v>56</v>
      </c>
      <c r="Q54">
        <v>1</v>
      </c>
      <c r="R54">
        <f t="shared" si="13"/>
        <v>4489</v>
      </c>
      <c r="U54">
        <f t="shared" si="14"/>
        <v>5082.1399470767383</v>
      </c>
      <c r="W54">
        <v>47</v>
      </c>
      <c r="X54">
        <f t="shared" si="18"/>
        <v>-1499.9999999999998</v>
      </c>
      <c r="Y54">
        <f t="shared" si="19"/>
        <v>-400</v>
      </c>
    </row>
    <row r="55" spans="1:25" x14ac:dyDescent="0.25">
      <c r="A55">
        <v>48</v>
      </c>
      <c r="B55">
        <f t="shared" si="16"/>
        <v>399</v>
      </c>
      <c r="C55">
        <v>67</v>
      </c>
      <c r="D55">
        <f t="shared" si="4"/>
        <v>0.21668888888888893</v>
      </c>
      <c r="E55">
        <f t="shared" si="5"/>
        <v>385</v>
      </c>
      <c r="F55">
        <v>39</v>
      </c>
      <c r="G55">
        <f t="shared" si="6"/>
        <v>452</v>
      </c>
      <c r="H55" s="29">
        <f t="shared" si="15"/>
        <v>0.63885185185185178</v>
      </c>
      <c r="I55">
        <f t="shared" si="7"/>
        <v>92.298225822992492</v>
      </c>
      <c r="J55">
        <f t="shared" si="8"/>
        <v>111.66666666666666</v>
      </c>
      <c r="K55">
        <f t="shared" si="9"/>
        <v>309.19905650702486</v>
      </c>
      <c r="L55">
        <f t="shared" si="10"/>
        <v>4.6149112911496246</v>
      </c>
      <c r="M55">
        <f t="shared" si="11"/>
        <v>23.074556455748123</v>
      </c>
      <c r="N55">
        <v>48</v>
      </c>
      <c r="O55">
        <f t="shared" si="17"/>
        <v>618.39811301404973</v>
      </c>
      <c r="P55">
        <f t="shared" si="12"/>
        <v>57</v>
      </c>
      <c r="Q55">
        <v>1</v>
      </c>
      <c r="R55">
        <f t="shared" si="13"/>
        <v>4624</v>
      </c>
      <c r="U55">
        <f t="shared" si="14"/>
        <v>5242.3981130140501</v>
      </c>
      <c r="W55">
        <v>48</v>
      </c>
      <c r="X55">
        <f t="shared" si="18"/>
        <v>-1533.333333333333</v>
      </c>
      <c r="Y55">
        <f t="shared" si="19"/>
        <v>-410</v>
      </c>
    </row>
    <row r="56" spans="1:25" x14ac:dyDescent="0.25">
      <c r="A56">
        <v>49</v>
      </c>
      <c r="B56">
        <f t="shared" si="16"/>
        <v>406</v>
      </c>
      <c r="C56">
        <v>68</v>
      </c>
      <c r="D56">
        <f t="shared" si="4"/>
        <v>0.21093333333333336</v>
      </c>
      <c r="E56">
        <f t="shared" si="5"/>
        <v>395</v>
      </c>
      <c r="F56">
        <v>40</v>
      </c>
      <c r="G56">
        <f t="shared" si="6"/>
        <v>463</v>
      </c>
      <c r="H56" s="29">
        <f t="shared" si="15"/>
        <v>0.64844444444444449</v>
      </c>
      <c r="I56">
        <f t="shared" si="7"/>
        <v>94.816687737041704</v>
      </c>
      <c r="J56">
        <f t="shared" si="8"/>
        <v>113.33333333333331</v>
      </c>
      <c r="K56">
        <f t="shared" si="9"/>
        <v>322.37673830594179</v>
      </c>
      <c r="L56">
        <f t="shared" si="10"/>
        <v>4.740834386852085</v>
      </c>
      <c r="M56">
        <f t="shared" si="11"/>
        <v>23.704171934260426</v>
      </c>
      <c r="N56">
        <v>49</v>
      </c>
      <c r="O56">
        <f t="shared" si="17"/>
        <v>644.75347661188357</v>
      </c>
      <c r="P56">
        <f t="shared" si="12"/>
        <v>58</v>
      </c>
      <c r="Q56">
        <v>1</v>
      </c>
      <c r="R56">
        <f t="shared" si="13"/>
        <v>4761</v>
      </c>
      <c r="U56">
        <f t="shared" si="14"/>
        <v>5405.7534766118833</v>
      </c>
      <c r="W56">
        <v>49</v>
      </c>
      <c r="X56">
        <f t="shared" si="18"/>
        <v>-1566.6666666666663</v>
      </c>
      <c r="Y56">
        <f t="shared" si="19"/>
        <v>-420</v>
      </c>
    </row>
    <row r="57" spans="1:25" x14ac:dyDescent="0.25">
      <c r="A57">
        <v>50</v>
      </c>
      <c r="B57">
        <f t="shared" si="16"/>
        <v>413</v>
      </c>
      <c r="C57">
        <v>69</v>
      </c>
      <c r="D57">
        <f t="shared" si="4"/>
        <v>0.20527777777777778</v>
      </c>
      <c r="E57">
        <f t="shared" si="5"/>
        <v>405</v>
      </c>
      <c r="F57">
        <v>41</v>
      </c>
      <c r="G57">
        <f t="shared" si="6"/>
        <v>474</v>
      </c>
      <c r="H57" s="29">
        <f t="shared" si="15"/>
        <v>0.65787037037037044</v>
      </c>
      <c r="I57">
        <f t="shared" si="7"/>
        <v>97.428958051420835</v>
      </c>
      <c r="J57">
        <f t="shared" si="8"/>
        <v>114.99999999999999</v>
      </c>
      <c r="K57">
        <f t="shared" si="9"/>
        <v>336.12990527740186</v>
      </c>
      <c r="L57">
        <f t="shared" si="10"/>
        <v>4.8714479025710418</v>
      </c>
      <c r="M57">
        <f t="shared" si="11"/>
        <v>24.357239512855209</v>
      </c>
      <c r="N57">
        <v>50</v>
      </c>
      <c r="O57">
        <f t="shared" si="17"/>
        <v>672.25981055480372</v>
      </c>
      <c r="P57">
        <f t="shared" si="12"/>
        <v>59</v>
      </c>
      <c r="Q57">
        <v>1</v>
      </c>
      <c r="R57">
        <f t="shared" si="13"/>
        <v>4900</v>
      </c>
      <c r="U57">
        <f t="shared" si="14"/>
        <v>5572.2598105548041</v>
      </c>
      <c r="W57">
        <v>50</v>
      </c>
      <c r="X57">
        <f t="shared" si="18"/>
        <v>-1599.9999999999995</v>
      </c>
      <c r="Y57">
        <f t="shared" si="19"/>
        <v>-430</v>
      </c>
    </row>
    <row r="58" spans="1:25" x14ac:dyDescent="0.25">
      <c r="A58">
        <v>51</v>
      </c>
      <c r="B58">
        <f t="shared" si="16"/>
        <v>420</v>
      </c>
      <c r="C58">
        <v>70</v>
      </c>
      <c r="D58">
        <f t="shared" si="4"/>
        <v>0.19972222222222225</v>
      </c>
      <c r="E58">
        <f t="shared" si="5"/>
        <v>415</v>
      </c>
      <c r="F58">
        <v>42</v>
      </c>
      <c r="G58">
        <f t="shared" si="6"/>
        <v>485</v>
      </c>
      <c r="H58" s="29">
        <f t="shared" si="15"/>
        <v>0.66712962962962963</v>
      </c>
      <c r="I58">
        <f t="shared" si="7"/>
        <v>100.13908205841446</v>
      </c>
      <c r="J58">
        <f t="shared" si="8"/>
        <v>116.66666666666664</v>
      </c>
      <c r="K58">
        <f t="shared" si="9"/>
        <v>350.48678720445059</v>
      </c>
      <c r="L58">
        <f t="shared" si="10"/>
        <v>5.006954102920723</v>
      </c>
      <c r="M58">
        <f t="shared" si="11"/>
        <v>25.034770514603615</v>
      </c>
      <c r="N58">
        <v>51</v>
      </c>
      <c r="O58">
        <f t="shared" si="17"/>
        <v>700.97357440890119</v>
      </c>
      <c r="P58">
        <f t="shared" si="12"/>
        <v>60</v>
      </c>
      <c r="Q58">
        <v>1</v>
      </c>
      <c r="R58">
        <f t="shared" si="13"/>
        <v>5041</v>
      </c>
      <c r="U58">
        <f t="shared" si="14"/>
        <v>5741.9735744089012</v>
      </c>
      <c r="W58">
        <v>51</v>
      </c>
      <c r="X58">
        <f t="shared" si="18"/>
        <v>-1633.333333333333</v>
      </c>
      <c r="Y58">
        <f t="shared" si="19"/>
        <v>-440</v>
      </c>
    </row>
    <row r="59" spans="1:25" x14ac:dyDescent="0.25">
      <c r="A59">
        <v>52</v>
      </c>
      <c r="B59">
        <f t="shared" si="16"/>
        <v>427</v>
      </c>
      <c r="C59">
        <v>71</v>
      </c>
      <c r="D59">
        <f t="shared" si="4"/>
        <v>0.1942666666666667</v>
      </c>
      <c r="E59">
        <f t="shared" si="5"/>
        <v>425</v>
      </c>
      <c r="F59">
        <v>43</v>
      </c>
      <c r="G59">
        <f t="shared" si="6"/>
        <v>496</v>
      </c>
      <c r="H59" s="29">
        <f t="shared" si="15"/>
        <v>0.67622222222222217</v>
      </c>
      <c r="I59">
        <f t="shared" si="7"/>
        <v>102.95126973232668</v>
      </c>
      <c r="J59">
        <f t="shared" si="8"/>
        <v>118.33333333333331</v>
      </c>
      <c r="K59">
        <f t="shared" si="9"/>
        <v>365.47700754975972</v>
      </c>
      <c r="L59">
        <f t="shared" si="10"/>
        <v>5.1475634866163338</v>
      </c>
      <c r="M59">
        <f t="shared" si="11"/>
        <v>25.73781743308167</v>
      </c>
      <c r="N59">
        <v>52</v>
      </c>
      <c r="O59">
        <f t="shared" si="17"/>
        <v>730.95401509951944</v>
      </c>
      <c r="P59">
        <f t="shared" si="12"/>
        <v>61</v>
      </c>
      <c r="Q59">
        <v>1</v>
      </c>
      <c r="R59">
        <f t="shared" si="13"/>
        <v>5184</v>
      </c>
      <c r="U59">
        <f t="shared" si="14"/>
        <v>5914.9540150995199</v>
      </c>
      <c r="W59">
        <v>52</v>
      </c>
      <c r="X59">
        <f t="shared" si="18"/>
        <v>-1666.6666666666663</v>
      </c>
      <c r="Y59">
        <f t="shared" si="19"/>
        <v>-450</v>
      </c>
    </row>
    <row r="60" spans="1:25" x14ac:dyDescent="0.25">
      <c r="A60">
        <v>53</v>
      </c>
      <c r="B60">
        <f t="shared" si="16"/>
        <v>434</v>
      </c>
      <c r="C60">
        <v>72</v>
      </c>
      <c r="D60">
        <f t="shared" si="4"/>
        <v>0.18891111111111114</v>
      </c>
      <c r="E60">
        <f t="shared" si="5"/>
        <v>435</v>
      </c>
      <c r="F60">
        <v>44</v>
      </c>
      <c r="G60">
        <f t="shared" si="6"/>
        <v>507</v>
      </c>
      <c r="H60" s="29">
        <f t="shared" si="15"/>
        <v>0.68514814814814817</v>
      </c>
      <c r="I60">
        <f t="shared" si="7"/>
        <v>105.86989765909891</v>
      </c>
      <c r="J60">
        <f t="shared" si="8"/>
        <v>119.99999999999999</v>
      </c>
      <c r="K60">
        <f t="shared" si="9"/>
        <v>381.13163157275608</v>
      </c>
      <c r="L60">
        <f t="shared" si="10"/>
        <v>5.2934948829549455</v>
      </c>
      <c r="M60">
        <f t="shared" si="11"/>
        <v>26.467474414774728</v>
      </c>
      <c r="N60">
        <v>53</v>
      </c>
      <c r="O60">
        <f t="shared" si="17"/>
        <v>762.26326314551216</v>
      </c>
      <c r="P60">
        <f t="shared" si="12"/>
        <v>62</v>
      </c>
      <c r="Q60">
        <v>1</v>
      </c>
      <c r="R60">
        <f t="shared" si="13"/>
        <v>5329</v>
      </c>
      <c r="U60">
        <f t="shared" si="14"/>
        <v>6091.2632631455126</v>
      </c>
      <c r="W60">
        <v>53</v>
      </c>
      <c r="X60">
        <f t="shared" si="18"/>
        <v>-1699.9999999999995</v>
      </c>
      <c r="Y60">
        <f t="shared" si="19"/>
        <v>-460</v>
      </c>
    </row>
    <row r="61" spans="1:25" x14ac:dyDescent="0.25">
      <c r="A61">
        <v>54</v>
      </c>
      <c r="B61">
        <f t="shared" si="16"/>
        <v>441</v>
      </c>
      <c r="C61">
        <v>73</v>
      </c>
      <c r="D61">
        <f t="shared" si="4"/>
        <v>0.18365555555555557</v>
      </c>
      <c r="E61">
        <f t="shared" si="5"/>
        <v>445</v>
      </c>
      <c r="F61">
        <v>45</v>
      </c>
      <c r="G61">
        <f t="shared" si="6"/>
        <v>518</v>
      </c>
      <c r="H61" s="29">
        <f t="shared" si="15"/>
        <v>0.69390740740740742</v>
      </c>
      <c r="I61">
        <f t="shared" si="7"/>
        <v>108.89950995220521</v>
      </c>
      <c r="J61">
        <f t="shared" si="8"/>
        <v>121.66666666666664</v>
      </c>
      <c r="K61">
        <f t="shared" si="9"/>
        <v>397.48321132554901</v>
      </c>
      <c r="L61">
        <f t="shared" si="10"/>
        <v>5.44497549761026</v>
      </c>
      <c r="M61">
        <f t="shared" si="11"/>
        <v>27.224877488051298</v>
      </c>
      <c r="N61">
        <v>54</v>
      </c>
      <c r="O61">
        <f t="shared" si="17"/>
        <v>794.96642265109801</v>
      </c>
      <c r="P61">
        <f t="shared" si="12"/>
        <v>63</v>
      </c>
      <c r="Q61">
        <v>1</v>
      </c>
      <c r="R61">
        <f t="shared" si="13"/>
        <v>5476</v>
      </c>
      <c r="U61">
        <f t="shared" si="14"/>
        <v>6270.9664226510977</v>
      </c>
      <c r="W61">
        <v>54</v>
      </c>
      <c r="X61">
        <f t="shared" si="18"/>
        <v>-1733.333333333333</v>
      </c>
      <c r="Y61">
        <f t="shared" si="19"/>
        <v>-470</v>
      </c>
    </row>
    <row r="62" spans="1:25" x14ac:dyDescent="0.25">
      <c r="A62">
        <v>55</v>
      </c>
      <c r="B62">
        <f t="shared" si="16"/>
        <v>448</v>
      </c>
      <c r="C62">
        <v>74</v>
      </c>
      <c r="D62">
        <f t="shared" si="4"/>
        <v>0.17850000000000005</v>
      </c>
      <c r="E62">
        <f t="shared" si="5"/>
        <v>455</v>
      </c>
      <c r="F62">
        <v>46</v>
      </c>
      <c r="G62">
        <f t="shared" si="6"/>
        <v>529</v>
      </c>
      <c r="H62" s="29">
        <f t="shared" si="15"/>
        <v>0.70250000000000001</v>
      </c>
      <c r="I62">
        <f t="shared" si="7"/>
        <v>112.04481792717084</v>
      </c>
      <c r="J62">
        <f t="shared" si="8"/>
        <v>123.33333333333331</v>
      </c>
      <c r="K62">
        <f t="shared" si="9"/>
        <v>414.5658263305321</v>
      </c>
      <c r="L62">
        <f t="shared" si="10"/>
        <v>5.6022408963585422</v>
      </c>
      <c r="M62">
        <f t="shared" si="11"/>
        <v>28.01120448179271</v>
      </c>
      <c r="N62">
        <v>55</v>
      </c>
      <c r="O62">
        <f t="shared" si="17"/>
        <v>829.13165266106421</v>
      </c>
      <c r="P62">
        <f t="shared" si="12"/>
        <v>64</v>
      </c>
      <c r="Q62">
        <v>1</v>
      </c>
      <c r="R62">
        <f t="shared" si="13"/>
        <v>5625</v>
      </c>
      <c r="U62">
        <f t="shared" si="14"/>
        <v>6454.1316526610644</v>
      </c>
      <c r="W62">
        <v>55</v>
      </c>
      <c r="X62">
        <f t="shared" si="18"/>
        <v>-1766.6666666666663</v>
      </c>
      <c r="Y62">
        <f t="shared" si="19"/>
        <v>-480</v>
      </c>
    </row>
    <row r="63" spans="1:25" x14ac:dyDescent="0.25">
      <c r="A63">
        <v>56</v>
      </c>
      <c r="B63">
        <f t="shared" si="16"/>
        <v>455</v>
      </c>
      <c r="C63">
        <v>75</v>
      </c>
      <c r="D63">
        <f t="shared" si="4"/>
        <v>0.17344444444444446</v>
      </c>
      <c r="E63">
        <f t="shared" si="5"/>
        <v>465</v>
      </c>
      <c r="F63">
        <v>47</v>
      </c>
      <c r="G63">
        <f t="shared" si="6"/>
        <v>540</v>
      </c>
      <c r="H63" s="29">
        <f t="shared" si="15"/>
        <v>0.71092592592592596</v>
      </c>
      <c r="I63">
        <f t="shared" si="7"/>
        <v>115.31069827033951</v>
      </c>
      <c r="J63">
        <f t="shared" si="8"/>
        <v>124.99999999999999</v>
      </c>
      <c r="K63">
        <f t="shared" si="9"/>
        <v>432.41511851377317</v>
      </c>
      <c r="L63">
        <f t="shared" si="10"/>
        <v>5.7655349135169756</v>
      </c>
      <c r="M63">
        <f t="shared" si="11"/>
        <v>28.827674567584879</v>
      </c>
      <c r="N63">
        <v>56</v>
      </c>
      <c r="O63">
        <f t="shared" si="17"/>
        <v>864.83023702754633</v>
      </c>
      <c r="P63">
        <f t="shared" si="12"/>
        <v>65</v>
      </c>
      <c r="Q63">
        <v>1</v>
      </c>
      <c r="R63">
        <f t="shared" si="13"/>
        <v>5776</v>
      </c>
      <c r="U63">
        <f t="shared" si="14"/>
        <v>6640.830237027546</v>
      </c>
      <c r="W63">
        <v>56</v>
      </c>
      <c r="X63">
        <f t="shared" si="18"/>
        <v>-1799.9999999999995</v>
      </c>
      <c r="Y63">
        <f t="shared" si="19"/>
        <v>-490</v>
      </c>
    </row>
    <row r="64" spans="1:25" x14ac:dyDescent="0.25">
      <c r="A64">
        <v>57</v>
      </c>
      <c r="B64">
        <f t="shared" si="16"/>
        <v>462</v>
      </c>
      <c r="C64">
        <v>76</v>
      </c>
      <c r="D64">
        <f t="shared" si="4"/>
        <v>0.16848888888888891</v>
      </c>
      <c r="E64">
        <f t="shared" si="5"/>
        <v>475</v>
      </c>
      <c r="F64">
        <v>48</v>
      </c>
      <c r="G64">
        <f t="shared" si="6"/>
        <v>551</v>
      </c>
      <c r="H64" s="29">
        <f t="shared" si="15"/>
        <v>0.71918518518518515</v>
      </c>
      <c r="I64">
        <f t="shared" si="7"/>
        <v>118.70218939593774</v>
      </c>
      <c r="J64">
        <f t="shared" si="8"/>
        <v>126.66666666666664</v>
      </c>
      <c r="K64">
        <f t="shared" si="9"/>
        <v>451.06831970456341</v>
      </c>
      <c r="L64">
        <f t="shared" si="10"/>
        <v>5.9351094697968865</v>
      </c>
      <c r="M64">
        <f t="shared" si="11"/>
        <v>29.675547348984431</v>
      </c>
      <c r="N64">
        <v>57</v>
      </c>
      <c r="O64">
        <f t="shared" si="17"/>
        <v>902.13663940912681</v>
      </c>
      <c r="P64">
        <f t="shared" si="12"/>
        <v>66</v>
      </c>
      <c r="Q64">
        <v>1</v>
      </c>
      <c r="R64">
        <f t="shared" si="13"/>
        <v>5929</v>
      </c>
      <c r="U64">
        <f t="shared" si="14"/>
        <v>6831.1366394091265</v>
      </c>
      <c r="W64">
        <v>57</v>
      </c>
      <c r="X64">
        <f t="shared" si="18"/>
        <v>-1833.333333333333</v>
      </c>
      <c r="Y64">
        <f t="shared" si="19"/>
        <v>-500</v>
      </c>
    </row>
    <row r="65" spans="1:25" x14ac:dyDescent="0.25">
      <c r="A65">
        <v>58</v>
      </c>
      <c r="B65">
        <f t="shared" si="16"/>
        <v>469</v>
      </c>
      <c r="C65">
        <v>77</v>
      </c>
      <c r="D65">
        <f t="shared" si="4"/>
        <v>0.16363333333333335</v>
      </c>
      <c r="E65">
        <f t="shared" si="5"/>
        <v>485</v>
      </c>
      <c r="F65">
        <v>49</v>
      </c>
      <c r="G65">
        <f t="shared" si="6"/>
        <v>562</v>
      </c>
      <c r="H65" s="29">
        <f t="shared" si="15"/>
        <v>0.7272777777777778</v>
      </c>
      <c r="I65">
        <f t="shared" si="7"/>
        <v>122.22448563862292</v>
      </c>
      <c r="J65">
        <f t="shared" si="8"/>
        <v>128.33333333333331</v>
      </c>
      <c r="K65">
        <f t="shared" si="9"/>
        <v>470.56426970869825</v>
      </c>
      <c r="L65">
        <f t="shared" si="10"/>
        <v>6.111224281931146</v>
      </c>
      <c r="M65">
        <f t="shared" si="11"/>
        <v>30.556121409655731</v>
      </c>
      <c r="N65">
        <v>58</v>
      </c>
      <c r="O65">
        <f t="shared" si="17"/>
        <v>941.1285394173965</v>
      </c>
      <c r="P65">
        <f t="shared" si="12"/>
        <v>67</v>
      </c>
      <c r="Q65">
        <v>1</v>
      </c>
      <c r="R65">
        <f t="shared" si="13"/>
        <v>6084</v>
      </c>
      <c r="U65">
        <f t="shared" si="14"/>
        <v>7025.1285394173965</v>
      </c>
      <c r="W65">
        <v>58</v>
      </c>
      <c r="X65">
        <f t="shared" si="18"/>
        <v>-1866.6666666666663</v>
      </c>
      <c r="Y65">
        <f t="shared" si="19"/>
        <v>-510</v>
      </c>
    </row>
    <row r="66" spans="1:25" x14ac:dyDescent="0.25">
      <c r="A66">
        <v>59</v>
      </c>
      <c r="B66">
        <f t="shared" si="16"/>
        <v>476</v>
      </c>
      <c r="C66">
        <v>78</v>
      </c>
      <c r="D66">
        <f t="shared" si="4"/>
        <v>0.15887777777777778</v>
      </c>
      <c r="E66">
        <f t="shared" si="5"/>
        <v>495</v>
      </c>
      <c r="F66">
        <v>50</v>
      </c>
      <c r="G66">
        <f t="shared" si="6"/>
        <v>573</v>
      </c>
      <c r="H66" s="29">
        <f t="shared" si="15"/>
        <v>0.73520370370370369</v>
      </c>
      <c r="I66">
        <f t="shared" si="7"/>
        <v>125.88292887614519</v>
      </c>
      <c r="J66">
        <f t="shared" si="8"/>
        <v>129.99999999999997</v>
      </c>
      <c r="K66">
        <f t="shared" si="9"/>
        <v>490.94342261696619</v>
      </c>
      <c r="L66">
        <f t="shared" si="10"/>
        <v>6.294146443807259</v>
      </c>
      <c r="M66">
        <f t="shared" si="11"/>
        <v>31.470732219036293</v>
      </c>
      <c r="N66">
        <v>59</v>
      </c>
      <c r="O66">
        <f t="shared" si="17"/>
        <v>981.88684523393238</v>
      </c>
      <c r="P66">
        <f t="shared" si="12"/>
        <v>68</v>
      </c>
      <c r="Q66">
        <v>1</v>
      </c>
      <c r="R66">
        <f t="shared" si="13"/>
        <v>6241</v>
      </c>
      <c r="U66">
        <f t="shared" si="14"/>
        <v>7222.886845233932</v>
      </c>
      <c r="W66">
        <v>59</v>
      </c>
      <c r="X66">
        <f t="shared" si="18"/>
        <v>-1899.9999999999995</v>
      </c>
      <c r="Y66">
        <f t="shared" si="19"/>
        <v>-520</v>
      </c>
    </row>
    <row r="67" spans="1:25" x14ac:dyDescent="0.25">
      <c r="A67">
        <v>60</v>
      </c>
      <c r="B67">
        <f t="shared" si="16"/>
        <v>483</v>
      </c>
      <c r="C67">
        <v>79</v>
      </c>
      <c r="D67">
        <f t="shared" si="4"/>
        <v>0.15422222222222223</v>
      </c>
      <c r="E67">
        <f t="shared" si="5"/>
        <v>505</v>
      </c>
      <c r="F67">
        <v>51</v>
      </c>
      <c r="G67">
        <f t="shared" si="6"/>
        <v>584</v>
      </c>
      <c r="H67" s="29">
        <f t="shared" si="15"/>
        <v>0.74296296296296294</v>
      </c>
      <c r="I67">
        <f t="shared" si="7"/>
        <v>129.68299711815561</v>
      </c>
      <c r="J67">
        <f t="shared" si="8"/>
        <v>131.66666666666666</v>
      </c>
      <c r="K67">
        <f t="shared" si="9"/>
        <v>512.24783861671472</v>
      </c>
      <c r="L67">
        <f t="shared" si="10"/>
        <v>6.4841498559077806</v>
      </c>
      <c r="M67">
        <f t="shared" si="11"/>
        <v>32.420749279538903</v>
      </c>
      <c r="N67">
        <v>60</v>
      </c>
      <c r="O67">
        <f t="shared" si="17"/>
        <v>1024.4956772334294</v>
      </c>
      <c r="P67">
        <f t="shared" si="12"/>
        <v>69</v>
      </c>
      <c r="Q67">
        <v>1</v>
      </c>
      <c r="R67">
        <f t="shared" si="13"/>
        <v>6400</v>
      </c>
      <c r="U67">
        <f t="shared" si="14"/>
        <v>7424.4956772334299</v>
      </c>
      <c r="W67">
        <v>60</v>
      </c>
      <c r="X67">
        <f t="shared" si="18"/>
        <v>-1933.333333333333</v>
      </c>
      <c r="Y67">
        <f t="shared" si="19"/>
        <v>-530</v>
      </c>
    </row>
    <row r="68" spans="1:25" x14ac:dyDescent="0.25">
      <c r="A68">
        <v>61</v>
      </c>
      <c r="B68">
        <f t="shared" ref="B68:B107" si="20">B$4/$Q68*$P68</f>
        <v>490</v>
      </c>
      <c r="C68">
        <v>80</v>
      </c>
      <c r="D68">
        <f t="shared" si="4"/>
        <v>0.14966666666666667</v>
      </c>
      <c r="E68">
        <f t="shared" ref="E68:E107" si="21">IF(A68&lt;=9,0,(A68-10)*10+5)</f>
        <v>515</v>
      </c>
      <c r="F68">
        <v>52</v>
      </c>
      <c r="G68">
        <f t="shared" ref="G68:G107" si="22">E68+C68</f>
        <v>595</v>
      </c>
      <c r="H68" s="29">
        <f t="shared" si="15"/>
        <v>0.75055555555555553</v>
      </c>
      <c r="I68">
        <f t="shared" si="7"/>
        <v>133.63028953229397</v>
      </c>
      <c r="J68">
        <f t="shared" ref="J68:J107" si="23">C68/D$8</f>
        <v>133.33333333333331</v>
      </c>
      <c r="K68">
        <f t="shared" ref="K68:K107" si="24">C68/D68</f>
        <v>534.52115812917589</v>
      </c>
      <c r="L68">
        <f t="shared" ref="L68:L107" si="25">1/D68</f>
        <v>6.6815144766146988</v>
      </c>
      <c r="M68">
        <f t="shared" si="11"/>
        <v>33.407572383073493</v>
      </c>
      <c r="N68">
        <v>61</v>
      </c>
      <c r="O68">
        <f t="shared" ref="O68:O107" si="26">C68*$B$3/D68</f>
        <v>1069.0423162583518</v>
      </c>
      <c r="P68">
        <f t="shared" ref="P68:P107" si="27">9+N68</f>
        <v>70</v>
      </c>
      <c r="Q68">
        <v>1</v>
      </c>
      <c r="R68">
        <f t="shared" ref="R68:R107" si="28">IF(N68&lt;=10,0,(N68+20)^2)</f>
        <v>6561</v>
      </c>
      <c r="U68">
        <f t="shared" ref="U68:U107" si="29">O68+R68</f>
        <v>7630.042316258352</v>
      </c>
      <c r="W68">
        <v>61</v>
      </c>
      <c r="X68">
        <f t="shared" ref="X68:X107" si="30">X$7-W68/$Z$3*$Y$3</f>
        <v>-1966.6666666666663</v>
      </c>
      <c r="Y68">
        <f t="shared" ref="Y68:Y107" si="31">Y$7-W68/$Z$4*$Y$4</f>
        <v>-540</v>
      </c>
    </row>
    <row r="69" spans="1:25" x14ac:dyDescent="0.25">
      <c r="A69">
        <v>62</v>
      </c>
      <c r="B69">
        <f t="shared" si="20"/>
        <v>497</v>
      </c>
      <c r="C69">
        <v>81</v>
      </c>
      <c r="D69">
        <f t="shared" si="4"/>
        <v>0.14521111111111112</v>
      </c>
      <c r="E69">
        <f t="shared" si="21"/>
        <v>525</v>
      </c>
      <c r="F69">
        <v>53</v>
      </c>
      <c r="G69">
        <f t="shared" si="22"/>
        <v>606</v>
      </c>
      <c r="H69" s="29">
        <f t="shared" si="15"/>
        <v>0.75798148148148148</v>
      </c>
      <c r="I69">
        <f t="shared" si="7"/>
        <v>137.73050730736858</v>
      </c>
      <c r="J69">
        <f t="shared" si="23"/>
        <v>134.99999999999997</v>
      </c>
      <c r="K69">
        <f t="shared" si="24"/>
        <v>557.80855459484269</v>
      </c>
      <c r="L69">
        <f t="shared" si="25"/>
        <v>6.8865253653684286</v>
      </c>
      <c r="M69">
        <f t="shared" si="11"/>
        <v>34.432626826842146</v>
      </c>
      <c r="N69">
        <v>62</v>
      </c>
      <c r="O69">
        <f t="shared" si="26"/>
        <v>1115.6171091896854</v>
      </c>
      <c r="P69">
        <f t="shared" si="27"/>
        <v>71</v>
      </c>
      <c r="Q69">
        <v>1</v>
      </c>
      <c r="R69">
        <f t="shared" si="28"/>
        <v>6724</v>
      </c>
      <c r="U69">
        <f t="shared" si="29"/>
        <v>7839.6171091896849</v>
      </c>
      <c r="W69">
        <v>62</v>
      </c>
      <c r="X69">
        <f t="shared" si="30"/>
        <v>-1999.9999999999993</v>
      </c>
      <c r="Y69">
        <f t="shared" si="31"/>
        <v>-550</v>
      </c>
    </row>
    <row r="70" spans="1:25" x14ac:dyDescent="0.25">
      <c r="A70">
        <v>63</v>
      </c>
      <c r="B70">
        <f t="shared" si="20"/>
        <v>504</v>
      </c>
      <c r="C70">
        <v>82</v>
      </c>
      <c r="D70">
        <f t="shared" si="4"/>
        <v>0.14085555555555557</v>
      </c>
      <c r="E70">
        <f t="shared" si="21"/>
        <v>535</v>
      </c>
      <c r="F70">
        <v>54</v>
      </c>
      <c r="G70">
        <f t="shared" si="22"/>
        <v>617</v>
      </c>
      <c r="H70" s="29">
        <f t="shared" si="15"/>
        <v>0.76524074074074078</v>
      </c>
      <c r="I70">
        <f t="shared" si="7"/>
        <v>141.9894296757908</v>
      </c>
      <c r="J70">
        <f t="shared" si="23"/>
        <v>136.66666666666666</v>
      </c>
      <c r="K70">
        <f t="shared" si="24"/>
        <v>582.15666167074221</v>
      </c>
      <c r="L70">
        <f t="shared" si="25"/>
        <v>7.0994714837895394</v>
      </c>
      <c r="M70">
        <f t="shared" si="11"/>
        <v>35.497357418947701</v>
      </c>
      <c r="N70">
        <v>63</v>
      </c>
      <c r="O70">
        <f t="shared" si="26"/>
        <v>1164.3133233414844</v>
      </c>
      <c r="P70">
        <f t="shared" si="27"/>
        <v>72</v>
      </c>
      <c r="Q70">
        <v>1</v>
      </c>
      <c r="R70">
        <f t="shared" si="28"/>
        <v>6889</v>
      </c>
      <c r="U70">
        <f t="shared" si="29"/>
        <v>8053.3133233414846</v>
      </c>
      <c r="W70">
        <v>63</v>
      </c>
      <c r="X70">
        <f t="shared" si="30"/>
        <v>-2033.3333333333328</v>
      </c>
      <c r="Y70">
        <f t="shared" si="31"/>
        <v>-560</v>
      </c>
    </row>
    <row r="71" spans="1:25" x14ac:dyDescent="0.25">
      <c r="A71">
        <v>64</v>
      </c>
      <c r="B71">
        <f t="shared" si="20"/>
        <v>511</v>
      </c>
      <c r="C71">
        <v>83</v>
      </c>
      <c r="D71">
        <f t="shared" si="4"/>
        <v>0.1366</v>
      </c>
      <c r="E71">
        <f t="shared" si="21"/>
        <v>545</v>
      </c>
      <c r="F71">
        <v>55</v>
      </c>
      <c r="G71">
        <f t="shared" si="22"/>
        <v>628</v>
      </c>
      <c r="H71" s="29">
        <f t="shared" si="15"/>
        <v>0.77233333333333332</v>
      </c>
      <c r="I71">
        <f t="shared" si="7"/>
        <v>146.41288433382138</v>
      </c>
      <c r="J71">
        <f t="shared" si="23"/>
        <v>138.33333333333331</v>
      </c>
      <c r="K71">
        <f t="shared" si="24"/>
        <v>607.61346998535873</v>
      </c>
      <c r="L71">
        <f t="shared" si="25"/>
        <v>7.3206442166910692</v>
      </c>
      <c r="M71">
        <f t="shared" si="11"/>
        <v>36.603221083455345</v>
      </c>
      <c r="N71">
        <v>64</v>
      </c>
      <c r="O71">
        <f t="shared" si="26"/>
        <v>1215.2269399707175</v>
      </c>
      <c r="P71">
        <f t="shared" si="27"/>
        <v>73</v>
      </c>
      <c r="Q71">
        <v>1</v>
      </c>
      <c r="R71">
        <f t="shared" si="28"/>
        <v>7056</v>
      </c>
      <c r="U71">
        <f t="shared" si="29"/>
        <v>8271.2269399707184</v>
      </c>
      <c r="W71">
        <v>64</v>
      </c>
      <c r="X71">
        <f t="shared" si="30"/>
        <v>-2066.6666666666665</v>
      </c>
      <c r="Y71">
        <f t="shared" si="31"/>
        <v>-570</v>
      </c>
    </row>
    <row r="72" spans="1:25" x14ac:dyDescent="0.25">
      <c r="A72">
        <v>65</v>
      </c>
      <c r="B72">
        <f t="shared" si="20"/>
        <v>518</v>
      </c>
      <c r="C72">
        <v>84</v>
      </c>
      <c r="D72">
        <f t="shared" si="4"/>
        <v>0.13244444444444448</v>
      </c>
      <c r="E72">
        <f t="shared" si="21"/>
        <v>555</v>
      </c>
      <c r="F72">
        <v>56</v>
      </c>
      <c r="G72">
        <f t="shared" si="22"/>
        <v>639</v>
      </c>
      <c r="H72" s="29">
        <f t="shared" si="15"/>
        <v>0.77925925925925921</v>
      </c>
      <c r="I72">
        <f t="shared" si="7"/>
        <v>151.00671140939593</v>
      </c>
      <c r="J72">
        <f t="shared" si="23"/>
        <v>139.99999999999997</v>
      </c>
      <c r="K72">
        <f t="shared" si="24"/>
        <v>634.22818791946293</v>
      </c>
      <c r="L72">
        <f t="shared" si="25"/>
        <v>7.5503355704697972</v>
      </c>
      <c r="M72">
        <f t="shared" si="11"/>
        <v>37.751677852348983</v>
      </c>
      <c r="N72">
        <v>65</v>
      </c>
      <c r="O72">
        <f t="shared" si="26"/>
        <v>1268.4563758389259</v>
      </c>
      <c r="P72">
        <f t="shared" si="27"/>
        <v>74</v>
      </c>
      <c r="Q72">
        <v>1</v>
      </c>
      <c r="R72">
        <f t="shared" si="28"/>
        <v>7225</v>
      </c>
      <c r="U72">
        <f t="shared" si="29"/>
        <v>8493.4563758389268</v>
      </c>
      <c r="W72">
        <v>65</v>
      </c>
      <c r="X72">
        <f t="shared" si="30"/>
        <v>-2099.9999999999995</v>
      </c>
      <c r="Y72">
        <f t="shared" si="31"/>
        <v>-580</v>
      </c>
    </row>
    <row r="73" spans="1:25" x14ac:dyDescent="0.25">
      <c r="A73">
        <v>66</v>
      </c>
      <c r="B73">
        <f t="shared" si="20"/>
        <v>525</v>
      </c>
      <c r="C73">
        <v>85</v>
      </c>
      <c r="D73">
        <f t="shared" ref="D73:D107" si="32">$H$1*(A73-$J$1)^2+$J$2</f>
        <v>0.12838888888888891</v>
      </c>
      <c r="E73">
        <f t="shared" si="21"/>
        <v>565</v>
      </c>
      <c r="F73">
        <v>57</v>
      </c>
      <c r="G73">
        <f t="shared" si="22"/>
        <v>650</v>
      </c>
      <c r="H73" s="29">
        <f t="shared" si="15"/>
        <v>0.78601851851851856</v>
      </c>
      <c r="I73">
        <f t="shared" ref="I73:I107" si="33">C$8/D73</f>
        <v>155.77672003461703</v>
      </c>
      <c r="J73">
        <f t="shared" si="23"/>
        <v>141.66666666666666</v>
      </c>
      <c r="K73">
        <f t="shared" si="24"/>
        <v>662.05106014712237</v>
      </c>
      <c r="L73">
        <f t="shared" si="25"/>
        <v>7.7888360017308509</v>
      </c>
      <c r="M73">
        <f t="shared" ref="M73:M107" si="34">L73*5</f>
        <v>38.944180008654257</v>
      </c>
      <c r="N73">
        <v>66</v>
      </c>
      <c r="O73">
        <f t="shared" si="26"/>
        <v>1324.1021202942447</v>
      </c>
      <c r="P73">
        <f t="shared" si="27"/>
        <v>75</v>
      </c>
      <c r="Q73">
        <v>1</v>
      </c>
      <c r="R73">
        <f t="shared" si="28"/>
        <v>7396</v>
      </c>
      <c r="U73">
        <f t="shared" si="29"/>
        <v>8720.1021202942447</v>
      </c>
      <c r="W73">
        <v>66</v>
      </c>
      <c r="X73">
        <f t="shared" si="30"/>
        <v>-2133.333333333333</v>
      </c>
      <c r="Y73">
        <f t="shared" si="31"/>
        <v>-590</v>
      </c>
    </row>
    <row r="74" spans="1:25" x14ac:dyDescent="0.25">
      <c r="A74">
        <v>67</v>
      </c>
      <c r="B74">
        <f t="shared" si="20"/>
        <v>532</v>
      </c>
      <c r="C74">
        <v>86</v>
      </c>
      <c r="D74">
        <f t="shared" si="32"/>
        <v>0.12443333333333335</v>
      </c>
      <c r="E74">
        <f t="shared" si="21"/>
        <v>575</v>
      </c>
      <c r="F74">
        <v>58</v>
      </c>
      <c r="G74">
        <f t="shared" si="22"/>
        <v>661</v>
      </c>
      <c r="H74" s="29">
        <f t="shared" ref="H74:H107" si="35">(D$8-D74)/D$8</f>
        <v>0.79261111111111116</v>
      </c>
      <c r="I74">
        <f t="shared" si="33"/>
        <v>160.72863648540044</v>
      </c>
      <c r="J74">
        <f t="shared" si="23"/>
        <v>143.33333333333331</v>
      </c>
      <c r="K74">
        <f t="shared" si="24"/>
        <v>691.13313688722201</v>
      </c>
      <c r="L74">
        <f t="shared" si="25"/>
        <v>8.0364318242700232</v>
      </c>
      <c r="M74">
        <f t="shared" si="34"/>
        <v>40.182159121350118</v>
      </c>
      <c r="N74">
        <v>67</v>
      </c>
      <c r="O74">
        <f t="shared" si="26"/>
        <v>1382.266273774444</v>
      </c>
      <c r="P74">
        <f t="shared" si="27"/>
        <v>76</v>
      </c>
      <c r="Q74">
        <v>1</v>
      </c>
      <c r="R74">
        <f t="shared" si="28"/>
        <v>7569</v>
      </c>
      <c r="U74">
        <f t="shared" si="29"/>
        <v>8951.2662737744431</v>
      </c>
      <c r="W74">
        <v>67</v>
      </c>
      <c r="X74">
        <f t="shared" si="30"/>
        <v>-2166.6666666666665</v>
      </c>
      <c r="Y74">
        <f t="shared" si="31"/>
        <v>-600</v>
      </c>
    </row>
    <row r="75" spans="1:25" x14ac:dyDescent="0.25">
      <c r="A75">
        <v>68</v>
      </c>
      <c r="B75">
        <f t="shared" si="20"/>
        <v>539</v>
      </c>
      <c r="C75">
        <v>87</v>
      </c>
      <c r="D75">
        <f t="shared" si="32"/>
        <v>0.1205777777777778</v>
      </c>
      <c r="E75">
        <f t="shared" si="21"/>
        <v>585</v>
      </c>
      <c r="F75">
        <v>59</v>
      </c>
      <c r="G75">
        <f t="shared" si="22"/>
        <v>672</v>
      </c>
      <c r="H75" s="29">
        <f t="shared" si="35"/>
        <v>0.7990370370370371</v>
      </c>
      <c r="I75">
        <f t="shared" si="33"/>
        <v>165.86804275709545</v>
      </c>
      <c r="J75">
        <f t="shared" si="23"/>
        <v>144.99999999999997</v>
      </c>
      <c r="K75">
        <f t="shared" si="24"/>
        <v>721.52598599336511</v>
      </c>
      <c r="L75">
        <f t="shared" si="25"/>
        <v>8.2934021378547715</v>
      </c>
      <c r="M75">
        <f t="shared" si="34"/>
        <v>41.467010689273856</v>
      </c>
      <c r="N75">
        <v>68</v>
      </c>
      <c r="O75">
        <f t="shared" si="26"/>
        <v>1443.0519719867302</v>
      </c>
      <c r="P75">
        <f t="shared" si="27"/>
        <v>77</v>
      </c>
      <c r="Q75">
        <v>1</v>
      </c>
      <c r="R75">
        <f t="shared" si="28"/>
        <v>7744</v>
      </c>
      <c r="U75">
        <f t="shared" si="29"/>
        <v>9187.0519719867298</v>
      </c>
      <c r="W75">
        <v>68</v>
      </c>
      <c r="X75">
        <f t="shared" si="30"/>
        <v>-2199.9999999999995</v>
      </c>
      <c r="Y75">
        <f t="shared" si="31"/>
        <v>-610</v>
      </c>
    </row>
    <row r="76" spans="1:25" x14ac:dyDescent="0.25">
      <c r="A76">
        <v>69</v>
      </c>
      <c r="B76">
        <f t="shared" si="20"/>
        <v>546</v>
      </c>
      <c r="C76">
        <v>88</v>
      </c>
      <c r="D76">
        <f t="shared" si="32"/>
        <v>0.11682222222222223</v>
      </c>
      <c r="E76">
        <f t="shared" si="21"/>
        <v>595</v>
      </c>
      <c r="F76">
        <v>60</v>
      </c>
      <c r="G76">
        <f t="shared" si="22"/>
        <v>683</v>
      </c>
      <c r="H76" s="29">
        <f t="shared" si="35"/>
        <v>0.80529629629629629</v>
      </c>
      <c r="I76">
        <f t="shared" si="33"/>
        <v>171.20030435609661</v>
      </c>
      <c r="J76">
        <f t="shared" si="23"/>
        <v>146.66666666666666</v>
      </c>
      <c r="K76">
        <f t="shared" si="24"/>
        <v>753.28133916682509</v>
      </c>
      <c r="L76">
        <f t="shared" si="25"/>
        <v>8.5600152178048319</v>
      </c>
      <c r="M76">
        <f t="shared" si="34"/>
        <v>42.800076089024159</v>
      </c>
      <c r="N76">
        <v>69</v>
      </c>
      <c r="O76">
        <f t="shared" si="26"/>
        <v>1506.5626783336502</v>
      </c>
      <c r="P76">
        <f t="shared" si="27"/>
        <v>78</v>
      </c>
      <c r="Q76">
        <v>1</v>
      </c>
      <c r="R76">
        <f t="shared" si="28"/>
        <v>7921</v>
      </c>
      <c r="U76">
        <f t="shared" si="29"/>
        <v>9427.5626783336502</v>
      </c>
      <c r="W76">
        <v>69</v>
      </c>
      <c r="X76">
        <f t="shared" si="30"/>
        <v>-2233.333333333333</v>
      </c>
      <c r="Y76">
        <f t="shared" si="31"/>
        <v>-620</v>
      </c>
    </row>
    <row r="77" spans="1:25" x14ac:dyDescent="0.25">
      <c r="A77">
        <v>70</v>
      </c>
      <c r="B77">
        <f t="shared" si="20"/>
        <v>553</v>
      </c>
      <c r="C77">
        <v>89</v>
      </c>
      <c r="D77">
        <f t="shared" si="32"/>
        <v>0.11316666666666668</v>
      </c>
      <c r="E77">
        <f t="shared" si="21"/>
        <v>605</v>
      </c>
      <c r="F77">
        <v>61</v>
      </c>
      <c r="G77">
        <f t="shared" si="22"/>
        <v>694</v>
      </c>
      <c r="H77" s="29">
        <f t="shared" si="35"/>
        <v>0.81138888888888883</v>
      </c>
      <c r="I77">
        <f t="shared" si="33"/>
        <v>176.73048600883649</v>
      </c>
      <c r="J77">
        <f t="shared" si="23"/>
        <v>148.33333333333331</v>
      </c>
      <c r="K77">
        <f t="shared" si="24"/>
        <v>786.45066273932241</v>
      </c>
      <c r="L77">
        <f t="shared" si="25"/>
        <v>8.836524300441825</v>
      </c>
      <c r="M77">
        <f t="shared" si="34"/>
        <v>44.182621502209123</v>
      </c>
      <c r="N77">
        <v>70</v>
      </c>
      <c r="O77">
        <f t="shared" si="26"/>
        <v>1572.9013254786448</v>
      </c>
      <c r="P77">
        <f t="shared" si="27"/>
        <v>79</v>
      </c>
      <c r="Q77">
        <v>1</v>
      </c>
      <c r="R77">
        <f t="shared" si="28"/>
        <v>8100</v>
      </c>
      <c r="U77">
        <f t="shared" si="29"/>
        <v>9672.9013254786441</v>
      </c>
      <c r="W77">
        <v>70</v>
      </c>
      <c r="X77">
        <f t="shared" si="30"/>
        <v>-2266.6666666666665</v>
      </c>
      <c r="Y77">
        <f t="shared" si="31"/>
        <v>-630</v>
      </c>
    </row>
    <row r="78" spans="1:25" x14ac:dyDescent="0.25">
      <c r="A78">
        <v>71</v>
      </c>
      <c r="B78">
        <f t="shared" si="20"/>
        <v>560</v>
      </c>
      <c r="C78">
        <v>90</v>
      </c>
      <c r="D78">
        <f t="shared" si="32"/>
        <v>0.10961111111111113</v>
      </c>
      <c r="E78">
        <f t="shared" si="21"/>
        <v>615</v>
      </c>
      <c r="F78">
        <v>62</v>
      </c>
      <c r="G78">
        <f t="shared" si="22"/>
        <v>705</v>
      </c>
      <c r="H78" s="29">
        <f t="shared" si="35"/>
        <v>0.81731481481481483</v>
      </c>
      <c r="I78">
        <f t="shared" si="33"/>
        <v>182.46325392802834</v>
      </c>
      <c r="J78">
        <f t="shared" si="23"/>
        <v>149.99999999999997</v>
      </c>
      <c r="K78">
        <f t="shared" si="24"/>
        <v>821.0846426761276</v>
      </c>
      <c r="L78">
        <f t="shared" si="25"/>
        <v>9.1231626964014172</v>
      </c>
      <c r="M78">
        <f t="shared" si="34"/>
        <v>45.615813482007084</v>
      </c>
      <c r="N78">
        <v>71</v>
      </c>
      <c r="O78">
        <f t="shared" si="26"/>
        <v>1642.1692853522552</v>
      </c>
      <c r="P78">
        <f t="shared" si="27"/>
        <v>80</v>
      </c>
      <c r="Q78">
        <v>1</v>
      </c>
      <c r="R78">
        <f t="shared" si="28"/>
        <v>8281</v>
      </c>
      <c r="U78">
        <f t="shared" si="29"/>
        <v>9923.1692853522545</v>
      </c>
      <c r="W78">
        <v>71</v>
      </c>
      <c r="X78">
        <f t="shared" si="30"/>
        <v>-2299.9999999999995</v>
      </c>
      <c r="Y78">
        <f t="shared" si="31"/>
        <v>-640</v>
      </c>
    </row>
    <row r="79" spans="1:25" x14ac:dyDescent="0.25">
      <c r="A79">
        <v>72</v>
      </c>
      <c r="B79">
        <f t="shared" si="20"/>
        <v>567</v>
      </c>
      <c r="C79">
        <v>91</v>
      </c>
      <c r="D79">
        <f t="shared" si="32"/>
        <v>0.10615555555555557</v>
      </c>
      <c r="E79">
        <f t="shared" si="21"/>
        <v>625</v>
      </c>
      <c r="F79">
        <v>63</v>
      </c>
      <c r="G79">
        <f t="shared" si="22"/>
        <v>716</v>
      </c>
      <c r="H79" s="29">
        <f t="shared" si="35"/>
        <v>0.82307407407407407</v>
      </c>
      <c r="I79">
        <f t="shared" si="33"/>
        <v>188.40276324052749</v>
      </c>
      <c r="J79">
        <f t="shared" si="23"/>
        <v>151.66666666666666</v>
      </c>
      <c r="K79">
        <f t="shared" si="24"/>
        <v>857.23257274440016</v>
      </c>
      <c r="L79">
        <f t="shared" si="25"/>
        <v>9.4201381620263742</v>
      </c>
      <c r="M79">
        <f t="shared" si="34"/>
        <v>47.100690810131873</v>
      </c>
      <c r="N79">
        <v>72</v>
      </c>
      <c r="O79">
        <f t="shared" si="26"/>
        <v>1714.4651454888003</v>
      </c>
      <c r="P79">
        <f t="shared" si="27"/>
        <v>81</v>
      </c>
      <c r="Q79">
        <v>1</v>
      </c>
      <c r="R79">
        <f t="shared" si="28"/>
        <v>8464</v>
      </c>
      <c r="U79">
        <f t="shared" si="29"/>
        <v>10178.465145488801</v>
      </c>
      <c r="W79">
        <v>72</v>
      </c>
      <c r="X79">
        <f t="shared" si="30"/>
        <v>-2333.333333333333</v>
      </c>
      <c r="Y79">
        <f t="shared" si="31"/>
        <v>-650</v>
      </c>
    </row>
    <row r="80" spans="1:25" x14ac:dyDescent="0.25">
      <c r="A80">
        <v>73</v>
      </c>
      <c r="B80">
        <f t="shared" si="20"/>
        <v>574</v>
      </c>
      <c r="C80">
        <v>92</v>
      </c>
      <c r="D80">
        <f t="shared" si="32"/>
        <v>0.10280000000000002</v>
      </c>
      <c r="E80">
        <f t="shared" si="21"/>
        <v>635</v>
      </c>
      <c r="F80">
        <v>64</v>
      </c>
      <c r="G80">
        <f t="shared" si="22"/>
        <v>727</v>
      </c>
      <c r="H80" s="29">
        <f t="shared" si="35"/>
        <v>0.82866666666666666</v>
      </c>
      <c r="I80">
        <f t="shared" si="33"/>
        <v>194.55252918287934</v>
      </c>
      <c r="J80">
        <f t="shared" si="23"/>
        <v>153.33333333333331</v>
      </c>
      <c r="K80">
        <f t="shared" si="24"/>
        <v>894.94163424124497</v>
      </c>
      <c r="L80">
        <f t="shared" si="25"/>
        <v>9.7276264591439681</v>
      </c>
      <c r="M80">
        <f t="shared" si="34"/>
        <v>48.638132295719842</v>
      </c>
      <c r="N80">
        <v>73</v>
      </c>
      <c r="O80">
        <f t="shared" si="26"/>
        <v>1789.8832684824899</v>
      </c>
      <c r="P80">
        <f t="shared" si="27"/>
        <v>82</v>
      </c>
      <c r="Q80">
        <v>1</v>
      </c>
      <c r="R80">
        <f t="shared" si="28"/>
        <v>8649</v>
      </c>
      <c r="U80">
        <f t="shared" si="29"/>
        <v>10438.88326848249</v>
      </c>
      <c r="W80">
        <v>73</v>
      </c>
      <c r="X80">
        <f t="shared" si="30"/>
        <v>-2366.6666666666665</v>
      </c>
      <c r="Y80">
        <f t="shared" si="31"/>
        <v>-660</v>
      </c>
    </row>
    <row r="81" spans="1:25" x14ac:dyDescent="0.25">
      <c r="A81">
        <v>74</v>
      </c>
      <c r="B81">
        <f t="shared" si="20"/>
        <v>581</v>
      </c>
      <c r="C81">
        <v>93</v>
      </c>
      <c r="D81">
        <f t="shared" si="32"/>
        <v>9.9544444444444463E-2</v>
      </c>
      <c r="E81">
        <f t="shared" si="21"/>
        <v>645</v>
      </c>
      <c r="F81">
        <v>65</v>
      </c>
      <c r="G81">
        <f t="shared" si="22"/>
        <v>738</v>
      </c>
      <c r="H81" s="29">
        <f t="shared" si="35"/>
        <v>0.83409259259259261</v>
      </c>
      <c r="I81">
        <f t="shared" si="33"/>
        <v>200.91528072329498</v>
      </c>
      <c r="J81">
        <f t="shared" si="23"/>
        <v>154.99999999999997</v>
      </c>
      <c r="K81">
        <f t="shared" si="24"/>
        <v>934.25605536332159</v>
      </c>
      <c r="L81">
        <f t="shared" si="25"/>
        <v>10.045764036164748</v>
      </c>
      <c r="M81">
        <f t="shared" si="34"/>
        <v>50.228820180823739</v>
      </c>
      <c r="N81">
        <v>74</v>
      </c>
      <c r="O81">
        <f t="shared" si="26"/>
        <v>1868.5121107266432</v>
      </c>
      <c r="P81">
        <f t="shared" si="27"/>
        <v>83</v>
      </c>
      <c r="Q81">
        <v>1</v>
      </c>
      <c r="R81">
        <f t="shared" si="28"/>
        <v>8836</v>
      </c>
      <c r="U81">
        <f t="shared" si="29"/>
        <v>10704.512110726642</v>
      </c>
      <c r="W81">
        <v>74</v>
      </c>
      <c r="X81">
        <f t="shared" si="30"/>
        <v>-2399.9999999999995</v>
      </c>
      <c r="Y81">
        <f t="shared" si="31"/>
        <v>-670</v>
      </c>
    </row>
    <row r="82" spans="1:25" x14ac:dyDescent="0.25">
      <c r="A82">
        <v>75</v>
      </c>
      <c r="B82">
        <f t="shared" si="20"/>
        <v>588</v>
      </c>
      <c r="C82">
        <v>94</v>
      </c>
      <c r="D82">
        <f t="shared" si="32"/>
        <v>9.6388888888888913E-2</v>
      </c>
      <c r="E82">
        <f t="shared" si="21"/>
        <v>655</v>
      </c>
      <c r="F82">
        <v>66</v>
      </c>
      <c r="G82">
        <f t="shared" si="22"/>
        <v>749</v>
      </c>
      <c r="H82" s="29">
        <f t="shared" si="35"/>
        <v>0.8393518518518519</v>
      </c>
      <c r="I82">
        <f t="shared" si="33"/>
        <v>207.49279538904895</v>
      </c>
      <c r="J82">
        <f t="shared" si="23"/>
        <v>156.66666666666666</v>
      </c>
      <c r="K82">
        <f t="shared" si="24"/>
        <v>975.21613832853006</v>
      </c>
      <c r="L82">
        <f t="shared" si="25"/>
        <v>10.374639769452447</v>
      </c>
      <c r="M82">
        <f t="shared" si="34"/>
        <v>51.873198847262231</v>
      </c>
      <c r="N82">
        <v>75</v>
      </c>
      <c r="O82">
        <f t="shared" si="26"/>
        <v>1950.4322766570601</v>
      </c>
      <c r="P82">
        <f t="shared" si="27"/>
        <v>84</v>
      </c>
      <c r="Q82">
        <v>1</v>
      </c>
      <c r="R82">
        <f t="shared" si="28"/>
        <v>9025</v>
      </c>
      <c r="U82">
        <f t="shared" si="29"/>
        <v>10975.43227665706</v>
      </c>
      <c r="W82">
        <v>75</v>
      </c>
      <c r="X82">
        <f t="shared" si="30"/>
        <v>-2433.333333333333</v>
      </c>
      <c r="Y82">
        <f t="shared" si="31"/>
        <v>-680</v>
      </c>
    </row>
    <row r="83" spans="1:25" x14ac:dyDescent="0.25">
      <c r="A83">
        <v>76</v>
      </c>
      <c r="B83">
        <f t="shared" si="20"/>
        <v>595</v>
      </c>
      <c r="C83">
        <v>95</v>
      </c>
      <c r="D83">
        <f t="shared" si="32"/>
        <v>9.3333333333333351E-2</v>
      </c>
      <c r="E83">
        <f t="shared" si="21"/>
        <v>665</v>
      </c>
      <c r="F83">
        <v>67</v>
      </c>
      <c r="G83">
        <f t="shared" si="22"/>
        <v>760</v>
      </c>
      <c r="H83" s="29">
        <f t="shared" si="35"/>
        <v>0.84444444444444444</v>
      </c>
      <c r="I83">
        <f t="shared" si="33"/>
        <v>214.28571428571425</v>
      </c>
      <c r="J83">
        <f t="shared" si="23"/>
        <v>158.33333333333331</v>
      </c>
      <c r="K83">
        <f t="shared" si="24"/>
        <v>1017.8571428571427</v>
      </c>
      <c r="L83">
        <f t="shared" si="25"/>
        <v>10.714285714285712</v>
      </c>
      <c r="M83">
        <f t="shared" si="34"/>
        <v>53.571428571428555</v>
      </c>
      <c r="N83">
        <v>76</v>
      </c>
      <c r="O83">
        <f t="shared" si="26"/>
        <v>2035.7142857142853</v>
      </c>
      <c r="P83">
        <f t="shared" si="27"/>
        <v>85</v>
      </c>
      <c r="Q83">
        <v>1</v>
      </c>
      <c r="R83">
        <f t="shared" si="28"/>
        <v>9216</v>
      </c>
      <c r="U83">
        <f t="shared" si="29"/>
        <v>11251.714285714286</v>
      </c>
      <c r="W83">
        <v>76</v>
      </c>
      <c r="X83">
        <f t="shared" si="30"/>
        <v>-2466.6666666666665</v>
      </c>
      <c r="Y83">
        <f t="shared" si="31"/>
        <v>-690</v>
      </c>
    </row>
    <row r="84" spans="1:25" x14ac:dyDescent="0.25">
      <c r="A84">
        <v>77</v>
      </c>
      <c r="B84">
        <f t="shared" si="20"/>
        <v>602</v>
      </c>
      <c r="C84">
        <v>96</v>
      </c>
      <c r="D84">
        <f t="shared" si="32"/>
        <v>9.0377777777777793E-2</v>
      </c>
      <c r="E84">
        <f t="shared" si="21"/>
        <v>675</v>
      </c>
      <c r="F84">
        <v>68</v>
      </c>
      <c r="G84">
        <f t="shared" si="22"/>
        <v>771</v>
      </c>
      <c r="H84" s="29">
        <f t="shared" si="35"/>
        <v>0.84937037037037044</v>
      </c>
      <c r="I84">
        <f t="shared" si="33"/>
        <v>221.29333661175309</v>
      </c>
      <c r="J84">
        <f t="shared" si="23"/>
        <v>159.99999999999997</v>
      </c>
      <c r="K84">
        <f t="shared" si="24"/>
        <v>1062.2080157364148</v>
      </c>
      <c r="L84">
        <f t="shared" si="25"/>
        <v>11.064666830587655</v>
      </c>
      <c r="M84">
        <f t="shared" si="34"/>
        <v>55.323334152938273</v>
      </c>
      <c r="N84">
        <v>77</v>
      </c>
      <c r="O84">
        <f t="shared" si="26"/>
        <v>2124.4160314728297</v>
      </c>
      <c r="P84">
        <f t="shared" si="27"/>
        <v>86</v>
      </c>
      <c r="Q84">
        <v>1</v>
      </c>
      <c r="R84">
        <f t="shared" si="28"/>
        <v>9409</v>
      </c>
      <c r="U84">
        <f t="shared" si="29"/>
        <v>11533.416031472829</v>
      </c>
      <c r="W84">
        <v>77</v>
      </c>
      <c r="X84">
        <f t="shared" si="30"/>
        <v>-2499.9999999999995</v>
      </c>
      <c r="Y84">
        <f t="shared" si="31"/>
        <v>-700</v>
      </c>
    </row>
    <row r="85" spans="1:25" x14ac:dyDescent="0.25">
      <c r="A85">
        <v>78</v>
      </c>
      <c r="B85">
        <f t="shared" si="20"/>
        <v>609</v>
      </c>
      <c r="C85">
        <v>97</v>
      </c>
      <c r="D85">
        <f t="shared" si="32"/>
        <v>8.7522222222222237E-2</v>
      </c>
      <c r="E85">
        <f t="shared" si="21"/>
        <v>685</v>
      </c>
      <c r="F85">
        <v>69</v>
      </c>
      <c r="G85">
        <f t="shared" si="22"/>
        <v>782</v>
      </c>
      <c r="H85" s="29">
        <f t="shared" si="35"/>
        <v>0.85412962962962957</v>
      </c>
      <c r="I85">
        <f t="shared" si="33"/>
        <v>228.5133934238923</v>
      </c>
      <c r="J85">
        <f t="shared" si="23"/>
        <v>161.66666666666663</v>
      </c>
      <c r="K85">
        <f t="shared" si="24"/>
        <v>1108.2899581058778</v>
      </c>
      <c r="L85">
        <f t="shared" si="25"/>
        <v>11.425669671194616</v>
      </c>
      <c r="M85">
        <f t="shared" si="34"/>
        <v>57.128348355973074</v>
      </c>
      <c r="N85">
        <v>78</v>
      </c>
      <c r="O85">
        <f t="shared" si="26"/>
        <v>2216.5799162117555</v>
      </c>
      <c r="P85">
        <f t="shared" si="27"/>
        <v>87</v>
      </c>
      <c r="Q85">
        <v>1</v>
      </c>
      <c r="R85">
        <f t="shared" si="28"/>
        <v>9604</v>
      </c>
      <c r="U85">
        <f t="shared" si="29"/>
        <v>11820.579916211755</v>
      </c>
      <c r="W85">
        <v>78</v>
      </c>
      <c r="X85">
        <f t="shared" si="30"/>
        <v>-2533.333333333333</v>
      </c>
      <c r="Y85">
        <f t="shared" si="31"/>
        <v>-710</v>
      </c>
    </row>
    <row r="86" spans="1:25" x14ac:dyDescent="0.25">
      <c r="A86">
        <v>79</v>
      </c>
      <c r="B86">
        <f t="shared" si="20"/>
        <v>616</v>
      </c>
      <c r="C86">
        <v>98</v>
      </c>
      <c r="D86">
        <f t="shared" si="32"/>
        <v>8.4766666666666685E-2</v>
      </c>
      <c r="E86">
        <f t="shared" si="21"/>
        <v>695</v>
      </c>
      <c r="F86">
        <v>70</v>
      </c>
      <c r="G86">
        <f t="shared" si="22"/>
        <v>793</v>
      </c>
      <c r="H86" s="29">
        <f t="shared" si="35"/>
        <v>0.85872222222222228</v>
      </c>
      <c r="I86">
        <f t="shared" si="33"/>
        <v>235.94180102241441</v>
      </c>
      <c r="J86">
        <f t="shared" si="23"/>
        <v>163.33333333333331</v>
      </c>
      <c r="K86">
        <f t="shared" si="24"/>
        <v>1156.1148250098306</v>
      </c>
      <c r="L86">
        <f t="shared" si="25"/>
        <v>11.797090051120721</v>
      </c>
      <c r="M86">
        <f t="shared" si="34"/>
        <v>58.985450255603602</v>
      </c>
      <c r="N86">
        <v>79</v>
      </c>
      <c r="O86">
        <f t="shared" si="26"/>
        <v>2312.2296500196612</v>
      </c>
      <c r="P86">
        <f t="shared" si="27"/>
        <v>88</v>
      </c>
      <c r="Q86">
        <v>1</v>
      </c>
      <c r="R86">
        <f t="shared" si="28"/>
        <v>9801</v>
      </c>
      <c r="U86">
        <f t="shared" si="29"/>
        <v>12113.229650019661</v>
      </c>
      <c r="W86">
        <v>79</v>
      </c>
      <c r="X86">
        <f t="shared" si="30"/>
        <v>-2566.6666666666665</v>
      </c>
      <c r="Y86">
        <f t="shared" si="31"/>
        <v>-720</v>
      </c>
    </row>
    <row r="87" spans="1:25" x14ac:dyDescent="0.25">
      <c r="A87">
        <v>80</v>
      </c>
      <c r="B87">
        <f t="shared" si="20"/>
        <v>623</v>
      </c>
      <c r="C87">
        <v>99</v>
      </c>
      <c r="D87">
        <f t="shared" si="32"/>
        <v>8.2111111111111135E-2</v>
      </c>
      <c r="E87">
        <f t="shared" si="21"/>
        <v>705</v>
      </c>
      <c r="F87">
        <v>71</v>
      </c>
      <c r="G87">
        <f t="shared" si="22"/>
        <v>804</v>
      </c>
      <c r="H87" s="29">
        <f t="shared" si="35"/>
        <v>0.86314814814814811</v>
      </c>
      <c r="I87">
        <f t="shared" si="33"/>
        <v>243.57239512855202</v>
      </c>
      <c r="J87">
        <f t="shared" si="23"/>
        <v>164.99999999999997</v>
      </c>
      <c r="K87">
        <f t="shared" si="24"/>
        <v>1205.6833558863325</v>
      </c>
      <c r="L87">
        <f t="shared" si="25"/>
        <v>12.178619756427601</v>
      </c>
      <c r="M87">
        <f t="shared" si="34"/>
        <v>60.893098782138004</v>
      </c>
      <c r="N87">
        <v>80</v>
      </c>
      <c r="O87">
        <f t="shared" si="26"/>
        <v>2411.366711772665</v>
      </c>
      <c r="P87">
        <f t="shared" si="27"/>
        <v>89</v>
      </c>
      <c r="Q87">
        <v>1</v>
      </c>
      <c r="R87">
        <f t="shared" si="28"/>
        <v>10000</v>
      </c>
      <c r="U87">
        <f t="shared" si="29"/>
        <v>12411.366711772665</v>
      </c>
      <c r="W87">
        <v>80</v>
      </c>
      <c r="X87">
        <f t="shared" si="30"/>
        <v>-2599.9999999999995</v>
      </c>
      <c r="Y87">
        <f t="shared" si="31"/>
        <v>-730</v>
      </c>
    </row>
    <row r="88" spans="1:25" x14ac:dyDescent="0.25">
      <c r="A88">
        <v>81</v>
      </c>
      <c r="B88">
        <f t="shared" si="20"/>
        <v>630</v>
      </c>
      <c r="C88">
        <v>100</v>
      </c>
      <c r="D88">
        <f t="shared" si="32"/>
        <v>7.9555555555555574E-2</v>
      </c>
      <c r="E88">
        <f t="shared" si="21"/>
        <v>715</v>
      </c>
      <c r="F88">
        <v>72</v>
      </c>
      <c r="G88">
        <f t="shared" si="22"/>
        <v>815</v>
      </c>
      <c r="H88" s="29">
        <f t="shared" si="35"/>
        <v>0.8674074074074074</v>
      </c>
      <c r="I88">
        <f t="shared" si="33"/>
        <v>251.39664804469268</v>
      </c>
      <c r="J88">
        <f t="shared" si="23"/>
        <v>166.66666666666663</v>
      </c>
      <c r="K88">
        <f t="shared" si="24"/>
        <v>1256.9832402234633</v>
      </c>
      <c r="L88">
        <f t="shared" si="25"/>
        <v>12.569832402234635</v>
      </c>
      <c r="M88">
        <f t="shared" si="34"/>
        <v>62.849162011173178</v>
      </c>
      <c r="N88">
        <v>81</v>
      </c>
      <c r="O88">
        <f t="shared" si="26"/>
        <v>2513.9664804469267</v>
      </c>
      <c r="P88">
        <f t="shared" si="27"/>
        <v>90</v>
      </c>
      <c r="Q88">
        <v>1</v>
      </c>
      <c r="R88">
        <f t="shared" si="28"/>
        <v>10201</v>
      </c>
      <c r="U88">
        <f t="shared" si="29"/>
        <v>12714.966480446927</v>
      </c>
      <c r="W88">
        <v>81</v>
      </c>
      <c r="X88">
        <f t="shared" si="30"/>
        <v>-2633.333333333333</v>
      </c>
      <c r="Y88">
        <f t="shared" si="31"/>
        <v>-740</v>
      </c>
    </row>
    <row r="89" spans="1:25" x14ac:dyDescent="0.25">
      <c r="A89">
        <v>82</v>
      </c>
      <c r="B89">
        <f t="shared" si="20"/>
        <v>637</v>
      </c>
      <c r="C89">
        <v>101</v>
      </c>
      <c r="D89">
        <f t="shared" si="32"/>
        <v>7.7100000000000016E-2</v>
      </c>
      <c r="E89">
        <f t="shared" si="21"/>
        <v>725</v>
      </c>
      <c r="F89">
        <v>73</v>
      </c>
      <c r="G89">
        <f t="shared" si="22"/>
        <v>826</v>
      </c>
      <c r="H89" s="29">
        <f t="shared" si="35"/>
        <v>0.87149999999999994</v>
      </c>
      <c r="I89">
        <f t="shared" si="33"/>
        <v>259.4033722438391</v>
      </c>
      <c r="J89">
        <f t="shared" si="23"/>
        <v>168.33333333333331</v>
      </c>
      <c r="K89">
        <f t="shared" si="24"/>
        <v>1309.9870298313876</v>
      </c>
      <c r="L89">
        <f t="shared" si="25"/>
        <v>12.970168612191955</v>
      </c>
      <c r="M89">
        <f t="shared" si="34"/>
        <v>64.850843060959775</v>
      </c>
      <c r="N89">
        <v>82</v>
      </c>
      <c r="O89">
        <f t="shared" si="26"/>
        <v>2619.9740596627753</v>
      </c>
      <c r="P89">
        <f t="shared" si="27"/>
        <v>91</v>
      </c>
      <c r="Q89">
        <v>1</v>
      </c>
      <c r="R89">
        <f t="shared" si="28"/>
        <v>10404</v>
      </c>
      <c r="U89">
        <f t="shared" si="29"/>
        <v>13023.974059662774</v>
      </c>
      <c r="W89">
        <v>82</v>
      </c>
      <c r="X89">
        <f t="shared" si="30"/>
        <v>-2666.6666666666665</v>
      </c>
      <c r="Y89">
        <f t="shared" si="31"/>
        <v>-750</v>
      </c>
    </row>
    <row r="90" spans="1:25" x14ac:dyDescent="0.25">
      <c r="A90">
        <v>83</v>
      </c>
      <c r="B90">
        <f t="shared" si="20"/>
        <v>644</v>
      </c>
      <c r="C90">
        <v>102</v>
      </c>
      <c r="D90">
        <f t="shared" si="32"/>
        <v>7.4744444444444461E-2</v>
      </c>
      <c r="E90">
        <f t="shared" si="21"/>
        <v>735</v>
      </c>
      <c r="F90">
        <v>74</v>
      </c>
      <c r="G90">
        <f t="shared" si="22"/>
        <v>837</v>
      </c>
      <c r="H90" s="29">
        <f t="shared" si="35"/>
        <v>0.87542592592592583</v>
      </c>
      <c r="I90">
        <f t="shared" si="33"/>
        <v>267.57841534116244</v>
      </c>
      <c r="J90">
        <f t="shared" si="23"/>
        <v>169.99999999999997</v>
      </c>
      <c r="K90">
        <f t="shared" si="24"/>
        <v>1364.6499182399284</v>
      </c>
      <c r="L90">
        <f t="shared" si="25"/>
        <v>13.378920767058121</v>
      </c>
      <c r="M90">
        <f t="shared" si="34"/>
        <v>66.89460383529061</v>
      </c>
      <c r="N90">
        <v>83</v>
      </c>
      <c r="O90">
        <f t="shared" si="26"/>
        <v>2729.2998364798568</v>
      </c>
      <c r="P90">
        <f t="shared" si="27"/>
        <v>92</v>
      </c>
      <c r="Q90">
        <v>1</v>
      </c>
      <c r="R90">
        <f t="shared" si="28"/>
        <v>10609</v>
      </c>
      <c r="U90">
        <f t="shared" si="29"/>
        <v>13338.299836479857</v>
      </c>
      <c r="W90">
        <v>83</v>
      </c>
      <c r="X90">
        <f t="shared" si="30"/>
        <v>-2699.9999999999995</v>
      </c>
      <c r="Y90">
        <f t="shared" si="31"/>
        <v>-760</v>
      </c>
    </row>
    <row r="91" spans="1:25" x14ac:dyDescent="0.25">
      <c r="A91">
        <v>84</v>
      </c>
      <c r="B91">
        <f t="shared" si="20"/>
        <v>651</v>
      </c>
      <c r="C91">
        <v>103</v>
      </c>
      <c r="D91">
        <f t="shared" si="32"/>
        <v>7.2488888888888908E-2</v>
      </c>
      <c r="E91">
        <f t="shared" si="21"/>
        <v>745</v>
      </c>
      <c r="F91">
        <v>75</v>
      </c>
      <c r="G91">
        <f t="shared" si="22"/>
        <v>848</v>
      </c>
      <c r="H91" s="29">
        <f t="shared" si="35"/>
        <v>0.87918518518518507</v>
      </c>
      <c r="I91">
        <f t="shared" si="33"/>
        <v>275.90435315757196</v>
      </c>
      <c r="J91">
        <f t="shared" si="23"/>
        <v>171.66666666666663</v>
      </c>
      <c r="K91">
        <f t="shared" si="24"/>
        <v>1420.9074187614956</v>
      </c>
      <c r="L91">
        <f t="shared" si="25"/>
        <v>13.795217657878599</v>
      </c>
      <c r="M91">
        <f t="shared" si="34"/>
        <v>68.97608828939299</v>
      </c>
      <c r="N91">
        <v>84</v>
      </c>
      <c r="O91">
        <f t="shared" si="26"/>
        <v>2841.8148375229912</v>
      </c>
      <c r="P91">
        <f t="shared" si="27"/>
        <v>93</v>
      </c>
      <c r="Q91">
        <v>1</v>
      </c>
      <c r="R91">
        <f t="shared" si="28"/>
        <v>10816</v>
      </c>
      <c r="U91">
        <f t="shared" si="29"/>
        <v>13657.81483752299</v>
      </c>
      <c r="W91">
        <v>84</v>
      </c>
      <c r="X91">
        <f t="shared" si="30"/>
        <v>-2733.333333333333</v>
      </c>
      <c r="Y91">
        <f t="shared" si="31"/>
        <v>-770</v>
      </c>
    </row>
    <row r="92" spans="1:25" x14ac:dyDescent="0.25">
      <c r="A92">
        <v>85</v>
      </c>
      <c r="B92">
        <f t="shared" si="20"/>
        <v>658</v>
      </c>
      <c r="C92">
        <v>104</v>
      </c>
      <c r="D92">
        <f t="shared" si="32"/>
        <v>7.0333333333333345E-2</v>
      </c>
      <c r="E92">
        <f t="shared" si="21"/>
        <v>755</v>
      </c>
      <c r="F92">
        <v>76</v>
      </c>
      <c r="G92">
        <f t="shared" si="22"/>
        <v>859</v>
      </c>
      <c r="H92" s="29">
        <f t="shared" si="35"/>
        <v>0.88277777777777777</v>
      </c>
      <c r="I92">
        <f t="shared" si="33"/>
        <v>284.36018957345965</v>
      </c>
      <c r="J92">
        <f t="shared" si="23"/>
        <v>173.33333333333331</v>
      </c>
      <c r="K92">
        <f t="shared" si="24"/>
        <v>1478.6729857819903</v>
      </c>
      <c r="L92">
        <f t="shared" si="25"/>
        <v>14.218009478672984</v>
      </c>
      <c r="M92">
        <f t="shared" si="34"/>
        <v>71.090047393364927</v>
      </c>
      <c r="N92">
        <v>85</v>
      </c>
      <c r="O92">
        <f t="shared" si="26"/>
        <v>2957.3459715639806</v>
      </c>
      <c r="P92">
        <f t="shared" si="27"/>
        <v>94</v>
      </c>
      <c r="Q92">
        <v>1</v>
      </c>
      <c r="R92">
        <f t="shared" si="28"/>
        <v>11025</v>
      </c>
      <c r="U92">
        <f t="shared" si="29"/>
        <v>13982.34597156398</v>
      </c>
      <c r="W92">
        <v>85</v>
      </c>
      <c r="X92">
        <f t="shared" si="30"/>
        <v>-2766.6666666666665</v>
      </c>
      <c r="Y92">
        <f t="shared" si="31"/>
        <v>-780</v>
      </c>
    </row>
    <row r="93" spans="1:25" x14ac:dyDescent="0.25">
      <c r="A93">
        <v>86</v>
      </c>
      <c r="B93">
        <f t="shared" si="20"/>
        <v>665</v>
      </c>
      <c r="C93">
        <v>105</v>
      </c>
      <c r="D93">
        <f t="shared" si="32"/>
        <v>6.8277777777777798E-2</v>
      </c>
      <c r="E93">
        <f t="shared" si="21"/>
        <v>765</v>
      </c>
      <c r="F93">
        <v>77</v>
      </c>
      <c r="G93">
        <f t="shared" si="22"/>
        <v>870</v>
      </c>
      <c r="H93" s="29">
        <f t="shared" si="35"/>
        <v>0.88620370370370372</v>
      </c>
      <c r="I93">
        <f t="shared" si="33"/>
        <v>292.92107404393806</v>
      </c>
      <c r="J93">
        <f t="shared" si="23"/>
        <v>174.99999999999997</v>
      </c>
      <c r="K93">
        <f t="shared" si="24"/>
        <v>1537.8356387306749</v>
      </c>
      <c r="L93">
        <f t="shared" si="25"/>
        <v>14.646053702196904</v>
      </c>
      <c r="M93">
        <f t="shared" si="34"/>
        <v>73.230268510984516</v>
      </c>
      <c r="N93">
        <v>86</v>
      </c>
      <c r="O93">
        <f t="shared" si="26"/>
        <v>3075.6712774613497</v>
      </c>
      <c r="P93">
        <f t="shared" si="27"/>
        <v>95</v>
      </c>
      <c r="Q93">
        <v>1</v>
      </c>
      <c r="R93">
        <f t="shared" si="28"/>
        <v>11236</v>
      </c>
      <c r="U93">
        <f t="shared" si="29"/>
        <v>14311.67127746135</v>
      </c>
      <c r="W93">
        <v>86</v>
      </c>
      <c r="X93">
        <f t="shared" si="30"/>
        <v>-2799.9999999999995</v>
      </c>
      <c r="Y93">
        <f t="shared" si="31"/>
        <v>-790</v>
      </c>
    </row>
    <row r="94" spans="1:25" x14ac:dyDescent="0.25">
      <c r="A94">
        <v>87</v>
      </c>
      <c r="B94">
        <f t="shared" si="20"/>
        <v>672</v>
      </c>
      <c r="C94">
        <v>106</v>
      </c>
      <c r="D94">
        <f t="shared" si="32"/>
        <v>6.6322222222222241E-2</v>
      </c>
      <c r="E94">
        <f t="shared" si="21"/>
        <v>775</v>
      </c>
      <c r="F94">
        <v>78</v>
      </c>
      <c r="G94">
        <f t="shared" si="22"/>
        <v>881</v>
      </c>
      <c r="H94" s="29">
        <f t="shared" si="35"/>
        <v>0.8894629629629629</v>
      </c>
      <c r="I94">
        <f t="shared" si="33"/>
        <v>301.55804992461043</v>
      </c>
      <c r="J94">
        <f t="shared" si="23"/>
        <v>176.66666666666663</v>
      </c>
      <c r="K94">
        <f t="shared" si="24"/>
        <v>1598.2576646004352</v>
      </c>
      <c r="L94">
        <f t="shared" si="25"/>
        <v>15.07790249623052</v>
      </c>
      <c r="M94">
        <f t="shared" si="34"/>
        <v>75.389512481152593</v>
      </c>
      <c r="N94">
        <v>87</v>
      </c>
      <c r="O94">
        <f t="shared" si="26"/>
        <v>3196.5153292008704</v>
      </c>
      <c r="P94">
        <f t="shared" si="27"/>
        <v>96</v>
      </c>
      <c r="Q94">
        <v>1</v>
      </c>
      <c r="R94">
        <f t="shared" si="28"/>
        <v>11449</v>
      </c>
      <c r="U94">
        <f t="shared" si="29"/>
        <v>14645.515329200871</v>
      </c>
      <c r="W94">
        <v>87</v>
      </c>
      <c r="X94">
        <f t="shared" si="30"/>
        <v>-2833.333333333333</v>
      </c>
      <c r="Y94">
        <f t="shared" si="31"/>
        <v>-800</v>
      </c>
    </row>
    <row r="95" spans="1:25" x14ac:dyDescent="0.25">
      <c r="A95">
        <v>88</v>
      </c>
      <c r="B95">
        <f t="shared" si="20"/>
        <v>679</v>
      </c>
      <c r="C95">
        <v>107</v>
      </c>
      <c r="D95">
        <f t="shared" si="32"/>
        <v>6.4466666666666672E-2</v>
      </c>
      <c r="E95">
        <f t="shared" si="21"/>
        <v>785</v>
      </c>
      <c r="F95">
        <v>79</v>
      </c>
      <c r="G95">
        <f t="shared" si="22"/>
        <v>892</v>
      </c>
      <c r="H95" s="29">
        <f t="shared" si="35"/>
        <v>0.89255555555555555</v>
      </c>
      <c r="I95">
        <f t="shared" si="33"/>
        <v>310.23784901758012</v>
      </c>
      <c r="J95">
        <f t="shared" si="23"/>
        <v>178.33333333333331</v>
      </c>
      <c r="K95">
        <f t="shared" si="24"/>
        <v>1659.7724922440536</v>
      </c>
      <c r="L95">
        <f t="shared" si="25"/>
        <v>15.511892450879007</v>
      </c>
      <c r="M95">
        <f t="shared" si="34"/>
        <v>77.559462254395029</v>
      </c>
      <c r="N95">
        <v>88</v>
      </c>
      <c r="O95">
        <f t="shared" si="26"/>
        <v>3319.5449844881073</v>
      </c>
      <c r="P95">
        <f t="shared" si="27"/>
        <v>97</v>
      </c>
      <c r="Q95">
        <v>1</v>
      </c>
      <c r="R95">
        <f t="shared" si="28"/>
        <v>11664</v>
      </c>
      <c r="U95">
        <f t="shared" si="29"/>
        <v>14983.544984488108</v>
      </c>
      <c r="W95">
        <v>88</v>
      </c>
      <c r="X95">
        <f t="shared" si="30"/>
        <v>-2866.6666666666665</v>
      </c>
      <c r="Y95">
        <f t="shared" si="31"/>
        <v>-810</v>
      </c>
    </row>
    <row r="96" spans="1:25" x14ac:dyDescent="0.25">
      <c r="A96">
        <v>89</v>
      </c>
      <c r="B96">
        <f t="shared" si="20"/>
        <v>686</v>
      </c>
      <c r="C96">
        <v>108</v>
      </c>
      <c r="D96">
        <f t="shared" si="32"/>
        <v>6.271111111111112E-2</v>
      </c>
      <c r="E96">
        <f t="shared" si="21"/>
        <v>795</v>
      </c>
      <c r="F96">
        <v>80</v>
      </c>
      <c r="G96">
        <f t="shared" si="22"/>
        <v>903</v>
      </c>
      <c r="H96" s="29">
        <f t="shared" si="35"/>
        <v>0.89548148148148143</v>
      </c>
      <c r="I96">
        <f t="shared" si="33"/>
        <v>318.92274982282066</v>
      </c>
      <c r="J96">
        <f t="shared" si="23"/>
        <v>179.99999999999997</v>
      </c>
      <c r="K96">
        <f t="shared" si="24"/>
        <v>1722.1828490432315</v>
      </c>
      <c r="L96">
        <f t="shared" si="25"/>
        <v>15.946137491141032</v>
      </c>
      <c r="M96">
        <f t="shared" si="34"/>
        <v>79.730687455705166</v>
      </c>
      <c r="N96">
        <v>89</v>
      </c>
      <c r="O96">
        <f t="shared" si="26"/>
        <v>3444.365698086463</v>
      </c>
      <c r="P96">
        <f t="shared" si="27"/>
        <v>98</v>
      </c>
      <c r="Q96">
        <v>1</v>
      </c>
      <c r="R96">
        <f t="shared" si="28"/>
        <v>11881</v>
      </c>
      <c r="U96">
        <f t="shared" si="29"/>
        <v>15325.365698086463</v>
      </c>
      <c r="W96">
        <v>89</v>
      </c>
      <c r="X96">
        <f t="shared" si="30"/>
        <v>-2899.9999999999995</v>
      </c>
      <c r="Y96">
        <f t="shared" si="31"/>
        <v>-820</v>
      </c>
    </row>
    <row r="97" spans="1:25" x14ac:dyDescent="0.25">
      <c r="A97">
        <v>90</v>
      </c>
      <c r="B97">
        <f t="shared" si="20"/>
        <v>693</v>
      </c>
      <c r="C97">
        <v>109</v>
      </c>
      <c r="D97">
        <f t="shared" si="32"/>
        <v>6.1055555555555564E-2</v>
      </c>
      <c r="E97">
        <f t="shared" si="21"/>
        <v>805</v>
      </c>
      <c r="F97">
        <v>81</v>
      </c>
      <c r="G97">
        <f t="shared" si="22"/>
        <v>914</v>
      </c>
      <c r="H97" s="29">
        <f t="shared" si="35"/>
        <v>0.89824074074074078</v>
      </c>
      <c r="I97">
        <f t="shared" si="33"/>
        <v>327.57051865332113</v>
      </c>
      <c r="J97">
        <f t="shared" si="23"/>
        <v>181.66666666666663</v>
      </c>
      <c r="K97">
        <f t="shared" si="24"/>
        <v>1785.2593266606002</v>
      </c>
      <c r="L97">
        <f t="shared" si="25"/>
        <v>16.378525932666058</v>
      </c>
      <c r="M97">
        <f t="shared" si="34"/>
        <v>81.892629663330297</v>
      </c>
      <c r="N97">
        <v>90</v>
      </c>
      <c r="O97">
        <f t="shared" si="26"/>
        <v>3570.5186533212004</v>
      </c>
      <c r="P97">
        <f t="shared" si="27"/>
        <v>99</v>
      </c>
      <c r="Q97">
        <v>1</v>
      </c>
      <c r="R97">
        <f t="shared" si="28"/>
        <v>12100</v>
      </c>
      <c r="U97">
        <f t="shared" si="29"/>
        <v>15670.5186533212</v>
      </c>
      <c r="W97">
        <v>90</v>
      </c>
      <c r="X97">
        <f t="shared" si="30"/>
        <v>-2933.333333333333</v>
      </c>
      <c r="Y97">
        <f t="shared" si="31"/>
        <v>-830</v>
      </c>
    </row>
    <row r="98" spans="1:25" x14ac:dyDescent="0.25">
      <c r="A98">
        <v>91</v>
      </c>
      <c r="B98">
        <f t="shared" si="20"/>
        <v>700</v>
      </c>
      <c r="C98">
        <v>110</v>
      </c>
      <c r="D98">
        <f t="shared" si="32"/>
        <v>5.9500000000000011E-2</v>
      </c>
      <c r="E98">
        <f t="shared" si="21"/>
        <v>815</v>
      </c>
      <c r="F98">
        <v>82</v>
      </c>
      <c r="G98">
        <f t="shared" si="22"/>
        <v>925</v>
      </c>
      <c r="H98" s="29">
        <f t="shared" si="35"/>
        <v>0.90083333333333337</v>
      </c>
      <c r="I98">
        <f t="shared" si="33"/>
        <v>336.13445378151255</v>
      </c>
      <c r="J98">
        <f t="shared" si="23"/>
        <v>183.33333333333331</v>
      </c>
      <c r="K98">
        <f t="shared" si="24"/>
        <v>1848.739495798319</v>
      </c>
      <c r="L98">
        <f t="shared" si="25"/>
        <v>16.806722689075627</v>
      </c>
      <c r="M98">
        <f t="shared" si="34"/>
        <v>84.033613445378137</v>
      </c>
      <c r="N98">
        <v>91</v>
      </c>
      <c r="O98">
        <f t="shared" si="26"/>
        <v>3697.478991596638</v>
      </c>
      <c r="P98">
        <f t="shared" si="27"/>
        <v>100</v>
      </c>
      <c r="Q98">
        <v>1</v>
      </c>
      <c r="R98">
        <f t="shared" si="28"/>
        <v>12321</v>
      </c>
      <c r="U98">
        <f t="shared" si="29"/>
        <v>16018.478991596638</v>
      </c>
      <c r="W98">
        <v>91</v>
      </c>
      <c r="X98">
        <f t="shared" si="30"/>
        <v>-2966.6666666666665</v>
      </c>
      <c r="Y98">
        <f t="shared" si="31"/>
        <v>-840</v>
      </c>
    </row>
    <row r="99" spans="1:25" x14ac:dyDescent="0.25">
      <c r="A99">
        <v>92</v>
      </c>
      <c r="B99">
        <f t="shared" si="20"/>
        <v>707</v>
      </c>
      <c r="C99">
        <v>111</v>
      </c>
      <c r="D99">
        <f t="shared" si="32"/>
        <v>5.8044444444444454E-2</v>
      </c>
      <c r="E99">
        <f t="shared" si="21"/>
        <v>825</v>
      </c>
      <c r="F99">
        <v>83</v>
      </c>
      <c r="G99">
        <f t="shared" si="22"/>
        <v>936</v>
      </c>
      <c r="H99" s="29">
        <f t="shared" si="35"/>
        <v>0.90325925925925921</v>
      </c>
      <c r="I99">
        <f t="shared" si="33"/>
        <v>344.56355283307806</v>
      </c>
      <c r="J99">
        <f t="shared" si="23"/>
        <v>184.99999999999997</v>
      </c>
      <c r="K99">
        <f t="shared" si="24"/>
        <v>1912.3277182235831</v>
      </c>
      <c r="L99">
        <f t="shared" si="25"/>
        <v>17.228177641653904</v>
      </c>
      <c r="M99">
        <f t="shared" si="34"/>
        <v>86.140888208269516</v>
      </c>
      <c r="N99">
        <v>92</v>
      </c>
      <c r="O99">
        <f t="shared" si="26"/>
        <v>3824.6554364471663</v>
      </c>
      <c r="P99">
        <f t="shared" si="27"/>
        <v>101</v>
      </c>
      <c r="Q99">
        <v>1</v>
      </c>
      <c r="R99">
        <f t="shared" si="28"/>
        <v>12544</v>
      </c>
      <c r="U99">
        <f t="shared" si="29"/>
        <v>16368.655436447167</v>
      </c>
      <c r="W99">
        <v>92</v>
      </c>
      <c r="X99">
        <f t="shared" si="30"/>
        <v>-2999.9999999999995</v>
      </c>
      <c r="Y99">
        <f t="shared" si="31"/>
        <v>-850</v>
      </c>
    </row>
    <row r="100" spans="1:25" x14ac:dyDescent="0.25">
      <c r="A100">
        <v>93</v>
      </c>
      <c r="B100">
        <f t="shared" si="20"/>
        <v>714</v>
      </c>
      <c r="C100">
        <v>112</v>
      </c>
      <c r="D100">
        <f t="shared" si="32"/>
        <v>5.66888888888889E-2</v>
      </c>
      <c r="E100">
        <f t="shared" si="21"/>
        <v>835</v>
      </c>
      <c r="F100">
        <v>84</v>
      </c>
      <c r="G100">
        <f t="shared" si="22"/>
        <v>947</v>
      </c>
      <c r="H100" s="29">
        <f t="shared" si="35"/>
        <v>0.9055185185185185</v>
      </c>
      <c r="I100">
        <f t="shared" si="33"/>
        <v>352.80282242257931</v>
      </c>
      <c r="J100">
        <f t="shared" si="23"/>
        <v>186.66666666666663</v>
      </c>
      <c r="K100">
        <f t="shared" si="24"/>
        <v>1975.6958055664441</v>
      </c>
      <c r="L100">
        <f t="shared" si="25"/>
        <v>17.640141121128966</v>
      </c>
      <c r="M100">
        <f t="shared" si="34"/>
        <v>88.200705605644828</v>
      </c>
      <c r="N100">
        <v>93</v>
      </c>
      <c r="O100">
        <f t="shared" si="26"/>
        <v>3951.3916111328881</v>
      </c>
      <c r="P100">
        <f t="shared" si="27"/>
        <v>102</v>
      </c>
      <c r="Q100">
        <v>1</v>
      </c>
      <c r="R100">
        <f t="shared" si="28"/>
        <v>12769</v>
      </c>
      <c r="U100">
        <f t="shared" si="29"/>
        <v>16720.391611132887</v>
      </c>
      <c r="W100">
        <v>93</v>
      </c>
      <c r="X100">
        <f t="shared" si="30"/>
        <v>-3033.333333333333</v>
      </c>
      <c r="Y100">
        <f t="shared" si="31"/>
        <v>-860</v>
      </c>
    </row>
    <row r="101" spans="1:25" x14ac:dyDescent="0.25">
      <c r="A101">
        <v>94</v>
      </c>
      <c r="B101">
        <f t="shared" si="20"/>
        <v>721</v>
      </c>
      <c r="C101">
        <v>113</v>
      </c>
      <c r="D101">
        <f t="shared" si="32"/>
        <v>5.5433333333333348E-2</v>
      </c>
      <c r="E101">
        <f t="shared" si="21"/>
        <v>845</v>
      </c>
      <c r="F101">
        <v>85</v>
      </c>
      <c r="G101">
        <f t="shared" si="22"/>
        <v>958</v>
      </c>
      <c r="H101" s="29">
        <f t="shared" si="35"/>
        <v>0.90761111111111115</v>
      </c>
      <c r="I101">
        <f t="shared" si="33"/>
        <v>360.7937462417317</v>
      </c>
      <c r="J101">
        <f t="shared" si="23"/>
        <v>188.33333333333331</v>
      </c>
      <c r="K101">
        <f t="shared" si="24"/>
        <v>2038.4846662657842</v>
      </c>
      <c r="L101">
        <f t="shared" si="25"/>
        <v>18.039687312086585</v>
      </c>
      <c r="M101">
        <f t="shared" si="34"/>
        <v>90.198436560432924</v>
      </c>
      <c r="N101">
        <v>94</v>
      </c>
      <c r="O101">
        <f t="shared" si="26"/>
        <v>4076.9693325315684</v>
      </c>
      <c r="P101">
        <f t="shared" si="27"/>
        <v>103</v>
      </c>
      <c r="Q101">
        <v>1</v>
      </c>
      <c r="R101">
        <f t="shared" si="28"/>
        <v>12996</v>
      </c>
      <c r="U101">
        <f t="shared" si="29"/>
        <v>17072.969332531567</v>
      </c>
      <c r="W101">
        <v>94</v>
      </c>
      <c r="X101">
        <f t="shared" si="30"/>
        <v>-3066.6666666666665</v>
      </c>
      <c r="Y101">
        <f t="shared" si="31"/>
        <v>-870</v>
      </c>
    </row>
    <row r="102" spans="1:25" x14ac:dyDescent="0.25">
      <c r="A102">
        <v>95</v>
      </c>
      <c r="B102">
        <f t="shared" si="20"/>
        <v>728</v>
      </c>
      <c r="C102">
        <v>114</v>
      </c>
      <c r="D102">
        <f t="shared" si="32"/>
        <v>5.4277777777777786E-2</v>
      </c>
      <c r="E102">
        <f t="shared" si="21"/>
        <v>855</v>
      </c>
      <c r="F102">
        <v>86</v>
      </c>
      <c r="G102">
        <f t="shared" si="22"/>
        <v>969</v>
      </c>
      <c r="H102" s="29">
        <f t="shared" si="35"/>
        <v>0.90953703703703703</v>
      </c>
      <c r="I102">
        <f t="shared" si="33"/>
        <v>368.47492323439093</v>
      </c>
      <c r="J102">
        <f t="shared" si="23"/>
        <v>189.99999999999997</v>
      </c>
      <c r="K102">
        <f t="shared" si="24"/>
        <v>2100.3070624360284</v>
      </c>
      <c r="L102">
        <f t="shared" si="25"/>
        <v>18.423746161719546</v>
      </c>
      <c r="M102">
        <f t="shared" si="34"/>
        <v>92.118730808597732</v>
      </c>
      <c r="N102">
        <v>95</v>
      </c>
      <c r="O102">
        <f t="shared" si="26"/>
        <v>4200.6141248720569</v>
      </c>
      <c r="P102">
        <f t="shared" si="27"/>
        <v>104</v>
      </c>
      <c r="Q102">
        <v>1</v>
      </c>
      <c r="R102">
        <f t="shared" si="28"/>
        <v>13225</v>
      </c>
      <c r="U102">
        <f t="shared" si="29"/>
        <v>17425.614124872056</v>
      </c>
      <c r="W102">
        <v>95</v>
      </c>
      <c r="X102">
        <f t="shared" si="30"/>
        <v>-3099.9999999999995</v>
      </c>
      <c r="Y102">
        <f t="shared" si="31"/>
        <v>-880</v>
      </c>
    </row>
    <row r="103" spans="1:25" x14ac:dyDescent="0.25">
      <c r="A103">
        <v>96</v>
      </c>
      <c r="B103">
        <f t="shared" si="20"/>
        <v>735</v>
      </c>
      <c r="C103">
        <v>115</v>
      </c>
      <c r="D103">
        <f t="shared" si="32"/>
        <v>5.3222222222222233E-2</v>
      </c>
      <c r="E103">
        <f t="shared" si="21"/>
        <v>865</v>
      </c>
      <c r="F103">
        <v>87</v>
      </c>
      <c r="G103">
        <f t="shared" si="22"/>
        <v>980</v>
      </c>
      <c r="H103" s="29">
        <f t="shared" si="35"/>
        <v>0.91129629629629616</v>
      </c>
      <c r="I103">
        <f t="shared" si="33"/>
        <v>375.78288100208761</v>
      </c>
      <c r="J103">
        <f t="shared" si="23"/>
        <v>191.66666666666663</v>
      </c>
      <c r="K103">
        <f t="shared" si="24"/>
        <v>2160.7515657620038</v>
      </c>
      <c r="L103">
        <f t="shared" si="25"/>
        <v>18.78914405010438</v>
      </c>
      <c r="M103">
        <f t="shared" si="34"/>
        <v>93.945720250521902</v>
      </c>
      <c r="N103">
        <v>96</v>
      </c>
      <c r="O103">
        <f t="shared" si="26"/>
        <v>4321.5031315240076</v>
      </c>
      <c r="P103">
        <f t="shared" si="27"/>
        <v>105</v>
      </c>
      <c r="Q103">
        <v>1</v>
      </c>
      <c r="R103">
        <f t="shared" si="28"/>
        <v>13456</v>
      </c>
      <c r="U103">
        <f t="shared" si="29"/>
        <v>17777.503131524008</v>
      </c>
      <c r="W103">
        <v>96</v>
      </c>
      <c r="X103">
        <f t="shared" si="30"/>
        <v>-3133.333333333333</v>
      </c>
      <c r="Y103">
        <f t="shared" si="31"/>
        <v>-890</v>
      </c>
    </row>
    <row r="104" spans="1:25" x14ac:dyDescent="0.25">
      <c r="A104">
        <v>97</v>
      </c>
      <c r="B104">
        <f t="shared" si="20"/>
        <v>742</v>
      </c>
      <c r="C104">
        <v>116</v>
      </c>
      <c r="D104">
        <f t="shared" si="32"/>
        <v>5.2266666666666677E-2</v>
      </c>
      <c r="E104">
        <f t="shared" si="21"/>
        <v>875</v>
      </c>
      <c r="F104">
        <v>88</v>
      </c>
      <c r="G104">
        <f t="shared" si="22"/>
        <v>991</v>
      </c>
      <c r="H104" s="29">
        <f t="shared" si="35"/>
        <v>0.91288888888888886</v>
      </c>
      <c r="I104">
        <f t="shared" si="33"/>
        <v>382.6530612244897</v>
      </c>
      <c r="J104">
        <f t="shared" si="23"/>
        <v>193.33333333333331</v>
      </c>
      <c r="K104">
        <f t="shared" si="24"/>
        <v>2219.3877551020405</v>
      </c>
      <c r="L104">
        <f t="shared" si="25"/>
        <v>19.132653061224485</v>
      </c>
      <c r="M104">
        <f t="shared" si="34"/>
        <v>95.663265306122426</v>
      </c>
      <c r="N104">
        <v>97</v>
      </c>
      <c r="O104">
        <f t="shared" si="26"/>
        <v>4438.775510204081</v>
      </c>
      <c r="P104">
        <f t="shared" si="27"/>
        <v>106</v>
      </c>
      <c r="Q104">
        <v>1</v>
      </c>
      <c r="R104">
        <f t="shared" si="28"/>
        <v>13689</v>
      </c>
      <c r="U104">
        <f t="shared" si="29"/>
        <v>18127.775510204083</v>
      </c>
      <c r="W104">
        <v>97</v>
      </c>
      <c r="X104">
        <f t="shared" si="30"/>
        <v>-3166.6666666666661</v>
      </c>
      <c r="Y104">
        <f t="shared" si="31"/>
        <v>-900</v>
      </c>
    </row>
    <row r="105" spans="1:25" x14ac:dyDescent="0.25">
      <c r="A105">
        <v>98</v>
      </c>
      <c r="B105">
        <f t="shared" si="20"/>
        <v>749</v>
      </c>
      <c r="C105">
        <v>117</v>
      </c>
      <c r="D105">
        <f t="shared" si="32"/>
        <v>5.1411111111111123E-2</v>
      </c>
      <c r="E105">
        <f t="shared" si="21"/>
        <v>885</v>
      </c>
      <c r="F105">
        <v>89</v>
      </c>
      <c r="G105">
        <f t="shared" si="22"/>
        <v>1002</v>
      </c>
      <c r="H105" s="29">
        <f t="shared" si="35"/>
        <v>0.91431481481481491</v>
      </c>
      <c r="I105">
        <f t="shared" si="33"/>
        <v>389.02096390749938</v>
      </c>
      <c r="J105">
        <f t="shared" si="23"/>
        <v>194.99999999999997</v>
      </c>
      <c r="K105">
        <f t="shared" si="24"/>
        <v>2275.7726388588712</v>
      </c>
      <c r="L105">
        <f t="shared" si="25"/>
        <v>19.45104819537497</v>
      </c>
      <c r="M105">
        <f t="shared" si="34"/>
        <v>97.255240976874845</v>
      </c>
      <c r="N105">
        <v>98</v>
      </c>
      <c r="O105">
        <f t="shared" si="26"/>
        <v>4551.5452777177425</v>
      </c>
      <c r="P105">
        <f t="shared" si="27"/>
        <v>107</v>
      </c>
      <c r="Q105">
        <v>1</v>
      </c>
      <c r="R105">
        <f t="shared" si="28"/>
        <v>13924</v>
      </c>
      <c r="U105">
        <f t="shared" si="29"/>
        <v>18475.545277717742</v>
      </c>
      <c r="W105">
        <v>98</v>
      </c>
      <c r="X105">
        <f t="shared" si="30"/>
        <v>-3199.9999999999995</v>
      </c>
      <c r="Y105">
        <f t="shared" si="31"/>
        <v>-910</v>
      </c>
    </row>
    <row r="106" spans="1:25" x14ac:dyDescent="0.25">
      <c r="A106">
        <v>99</v>
      </c>
      <c r="B106">
        <f t="shared" si="20"/>
        <v>756</v>
      </c>
      <c r="C106">
        <v>118</v>
      </c>
      <c r="D106">
        <f t="shared" si="32"/>
        <v>5.0655555555555565E-2</v>
      </c>
      <c r="E106">
        <f t="shared" si="21"/>
        <v>895</v>
      </c>
      <c r="F106">
        <v>90</v>
      </c>
      <c r="G106">
        <f t="shared" si="22"/>
        <v>1013</v>
      </c>
      <c r="H106" s="29">
        <f t="shared" si="35"/>
        <v>0.9155740740740741</v>
      </c>
      <c r="I106">
        <f t="shared" si="33"/>
        <v>394.82342618995386</v>
      </c>
      <c r="J106">
        <f t="shared" si="23"/>
        <v>196.66666666666663</v>
      </c>
      <c r="K106">
        <f t="shared" si="24"/>
        <v>2329.4582145207278</v>
      </c>
      <c r="L106">
        <f t="shared" si="25"/>
        <v>19.741171309497695</v>
      </c>
      <c r="M106">
        <f t="shared" si="34"/>
        <v>98.70585654748848</v>
      </c>
      <c r="N106">
        <v>99</v>
      </c>
      <c r="O106">
        <f t="shared" si="26"/>
        <v>4658.9164290414556</v>
      </c>
      <c r="P106">
        <f t="shared" si="27"/>
        <v>108</v>
      </c>
      <c r="Q106">
        <v>1</v>
      </c>
      <c r="R106">
        <f t="shared" si="28"/>
        <v>14161</v>
      </c>
      <c r="U106">
        <f t="shared" si="29"/>
        <v>18819.916429041456</v>
      </c>
      <c r="W106">
        <v>99</v>
      </c>
      <c r="X106">
        <f t="shared" si="30"/>
        <v>-3233.333333333333</v>
      </c>
      <c r="Y106">
        <f t="shared" si="31"/>
        <v>-920</v>
      </c>
    </row>
    <row r="107" spans="1:25" x14ac:dyDescent="0.25">
      <c r="A107">
        <v>100</v>
      </c>
      <c r="B107">
        <f t="shared" si="20"/>
        <v>763</v>
      </c>
      <c r="C107">
        <v>119</v>
      </c>
      <c r="D107">
        <f t="shared" si="32"/>
        <v>5.000000000000001E-2</v>
      </c>
      <c r="E107">
        <f t="shared" si="21"/>
        <v>905</v>
      </c>
      <c r="F107">
        <v>91</v>
      </c>
      <c r="G107">
        <f t="shared" si="22"/>
        <v>1024</v>
      </c>
      <c r="H107" s="29">
        <f t="shared" si="35"/>
        <v>0.91666666666666663</v>
      </c>
      <c r="I107">
        <f t="shared" si="33"/>
        <v>399.99999999999994</v>
      </c>
      <c r="J107">
        <f t="shared" si="23"/>
        <v>198.33333333333331</v>
      </c>
      <c r="K107">
        <f t="shared" si="24"/>
        <v>2379.9999999999995</v>
      </c>
      <c r="L107">
        <f t="shared" si="25"/>
        <v>19.999999999999996</v>
      </c>
      <c r="M107">
        <f t="shared" si="34"/>
        <v>99.999999999999986</v>
      </c>
      <c r="N107">
        <v>100</v>
      </c>
      <c r="O107">
        <f t="shared" si="26"/>
        <v>4759.9999999999991</v>
      </c>
      <c r="P107">
        <f t="shared" si="27"/>
        <v>109</v>
      </c>
      <c r="Q107">
        <v>1</v>
      </c>
      <c r="R107">
        <f t="shared" si="28"/>
        <v>14400</v>
      </c>
      <c r="U107">
        <f t="shared" si="29"/>
        <v>19160</v>
      </c>
      <c r="W107">
        <v>100</v>
      </c>
      <c r="X107">
        <f t="shared" si="30"/>
        <v>-3266.6666666666661</v>
      </c>
      <c r="Y107">
        <f t="shared" si="31"/>
        <v>-930</v>
      </c>
    </row>
  </sheetData>
  <mergeCells count="2">
    <mergeCell ref="N6:Q6"/>
    <mergeCell ref="A6:D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08"/>
  <sheetViews>
    <sheetView tabSelected="1" zoomScaleNormal="100" workbookViewId="0">
      <selection activeCell="J8" sqref="J8"/>
    </sheetView>
  </sheetViews>
  <sheetFormatPr defaultRowHeight="14.4" x14ac:dyDescent="0.25"/>
  <cols>
    <col min="4" max="4" width="13.21875" customWidth="1"/>
    <col min="5" max="5" width="13.88671875" bestFit="1" customWidth="1"/>
    <col min="7" max="7" width="20.44140625" bestFit="1" customWidth="1"/>
    <col min="12" max="12" width="9.5546875" bestFit="1" customWidth="1"/>
    <col min="18" max="18" width="6.6640625" customWidth="1"/>
    <col min="20" max="20" width="15.21875" customWidth="1"/>
    <col min="21" max="21" width="8.33203125" customWidth="1"/>
    <col min="30" max="31" width="8.88671875" style="39"/>
    <col min="32" max="33" width="13.109375" bestFit="1" customWidth="1"/>
    <col min="34" max="34" width="71.44140625" bestFit="1" customWidth="1"/>
  </cols>
  <sheetData>
    <row r="1" spans="1:41" ht="28.8" x14ac:dyDescent="0.25">
      <c r="C1" t="s">
        <v>6</v>
      </c>
      <c r="E1" t="s">
        <v>19</v>
      </c>
      <c r="F1">
        <v>90</v>
      </c>
      <c r="G1" t="s">
        <v>169</v>
      </c>
      <c r="H1">
        <v>30</v>
      </c>
      <c r="K1" s="20" t="s">
        <v>31</v>
      </c>
      <c r="L1" s="20" t="s">
        <v>32</v>
      </c>
      <c r="M1" s="20" t="s">
        <v>33</v>
      </c>
      <c r="N1" s="20" t="s">
        <v>34</v>
      </c>
      <c r="O1" s="20" t="s">
        <v>35</v>
      </c>
      <c r="P1" s="20" t="s">
        <v>36</v>
      </c>
      <c r="Q1" s="20" t="s">
        <v>37</v>
      </c>
      <c r="R1" s="20" t="s">
        <v>38</v>
      </c>
    </row>
    <row r="2" spans="1:41" ht="43.2" x14ac:dyDescent="0.25">
      <c r="B2" s="1" t="s">
        <v>5</v>
      </c>
      <c r="C2">
        <v>2</v>
      </c>
      <c r="E2" t="s">
        <v>20</v>
      </c>
      <c r="F2">
        <f>F1/C2</f>
        <v>45</v>
      </c>
      <c r="I2" t="s">
        <v>28</v>
      </c>
      <c r="J2" t="s">
        <v>27</v>
      </c>
      <c r="K2" s="17" t="s">
        <v>29</v>
      </c>
      <c r="L2" s="18">
        <v>0</v>
      </c>
      <c r="M2" s="21">
        <v>1.4999999999999999E-2</v>
      </c>
      <c r="N2" s="21">
        <v>0.1</v>
      </c>
      <c r="O2" s="21">
        <v>0.6</v>
      </c>
      <c r="P2">
        <v>0.5</v>
      </c>
    </row>
    <row r="3" spans="1:41" x14ac:dyDescent="0.25">
      <c r="B3" t="s">
        <v>18</v>
      </c>
      <c r="C3">
        <v>7</v>
      </c>
      <c r="E3" t="s">
        <v>78</v>
      </c>
      <c r="F3">
        <v>15</v>
      </c>
      <c r="I3" t="s">
        <v>44</v>
      </c>
      <c r="J3" t="s">
        <v>47</v>
      </c>
      <c r="K3" s="17" t="s">
        <v>30</v>
      </c>
      <c r="L3" s="18">
        <v>11</v>
      </c>
      <c r="M3" s="21">
        <v>1.9E-2</v>
      </c>
      <c r="N3" s="21">
        <v>0.1</v>
      </c>
      <c r="O3" s="21">
        <v>0.2</v>
      </c>
      <c r="P3">
        <v>5</v>
      </c>
    </row>
    <row r="4" spans="1:41" x14ac:dyDescent="0.25">
      <c r="C4" t="s">
        <v>54</v>
      </c>
      <c r="D4" t="s">
        <v>55</v>
      </c>
      <c r="E4" t="s">
        <v>56</v>
      </c>
      <c r="I4" t="s">
        <v>45</v>
      </c>
      <c r="J4" t="s">
        <v>43</v>
      </c>
      <c r="K4" s="19" t="s">
        <v>69</v>
      </c>
      <c r="L4" s="18">
        <v>31</v>
      </c>
      <c r="M4" s="21">
        <v>3.5000000000000003E-2</v>
      </c>
      <c r="N4" s="21">
        <v>0.1</v>
      </c>
      <c r="O4" s="21">
        <v>-10</v>
      </c>
      <c r="P4">
        <f>7*24</f>
        <v>168</v>
      </c>
    </row>
    <row r="5" spans="1:41" ht="28.8" x14ac:dyDescent="0.25">
      <c r="B5" s="25" t="s">
        <v>53</v>
      </c>
      <c r="C5">
        <v>2</v>
      </c>
      <c r="D5">
        <v>4</v>
      </c>
      <c r="E5">
        <v>4</v>
      </c>
      <c r="I5" t="s">
        <v>71</v>
      </c>
      <c r="J5" t="s">
        <v>46</v>
      </c>
      <c r="K5" s="19" t="s">
        <v>70</v>
      </c>
      <c r="L5" s="18">
        <v>61</v>
      </c>
      <c r="M5" s="21">
        <v>0.09</v>
      </c>
      <c r="N5" s="21">
        <v>0.3</v>
      </c>
      <c r="O5" s="21">
        <v>-168</v>
      </c>
    </row>
    <row r="6" spans="1:41" x14ac:dyDescent="0.25">
      <c r="M6" s="21">
        <v>0.68</v>
      </c>
      <c r="N6" s="21">
        <v>1</v>
      </c>
      <c r="O6" s="21">
        <v>-6950</v>
      </c>
      <c r="S6" s="32"/>
      <c r="T6" s="32"/>
      <c r="U6" s="32"/>
      <c r="V6" s="32"/>
    </row>
    <row r="7" spans="1:41" ht="57.6" x14ac:dyDescent="0.25">
      <c r="A7" s="20" t="s">
        <v>39</v>
      </c>
      <c r="B7" s="20" t="s">
        <v>40</v>
      </c>
      <c r="C7" s="20" t="s">
        <v>41</v>
      </c>
      <c r="D7" s="20" t="s">
        <v>42</v>
      </c>
      <c r="E7" s="20" t="s">
        <v>49</v>
      </c>
      <c r="F7" s="20" t="s">
        <v>170</v>
      </c>
      <c r="G7" s="20" t="s">
        <v>50</v>
      </c>
      <c r="H7" s="24" t="s">
        <v>51</v>
      </c>
      <c r="I7" s="24" t="s">
        <v>57</v>
      </c>
      <c r="J7" s="24" t="s">
        <v>48</v>
      </c>
      <c r="K7" s="24" t="s">
        <v>52</v>
      </c>
      <c r="L7" s="20" t="s">
        <v>42</v>
      </c>
      <c r="M7" s="20" t="s">
        <v>72</v>
      </c>
      <c r="S7" s="33" t="s">
        <v>80</v>
      </c>
      <c r="T7" s="34" t="s">
        <v>79</v>
      </c>
      <c r="U7" s="34" t="s">
        <v>73</v>
      </c>
      <c r="V7" s="34" t="s">
        <v>81</v>
      </c>
      <c r="Y7" s="31" t="s">
        <v>76</v>
      </c>
      <c r="Z7" s="31" t="s">
        <v>75</v>
      </c>
      <c r="AA7" s="30" t="s">
        <v>74</v>
      </c>
      <c r="AB7" s="31" t="s">
        <v>77</v>
      </c>
      <c r="AD7" s="40" t="s">
        <v>163</v>
      </c>
      <c r="AE7" s="40" t="s">
        <v>164</v>
      </c>
      <c r="AF7" s="35" t="s">
        <v>82</v>
      </c>
      <c r="AG7" s="35" t="s">
        <v>83</v>
      </c>
      <c r="AH7" s="35" t="s">
        <v>84</v>
      </c>
      <c r="AI7" s="35" t="s">
        <v>165</v>
      </c>
      <c r="AJ7" s="35" t="s">
        <v>166</v>
      </c>
      <c r="AK7" s="35" t="s">
        <v>167</v>
      </c>
      <c r="AL7" s="35" t="s">
        <v>168</v>
      </c>
    </row>
    <row r="8" spans="1:41" x14ac:dyDescent="0.25">
      <c r="A8">
        <v>1</v>
      </c>
      <c r="B8" s="22">
        <f>VLOOKUP(A8,$L$2:$O$5,2)*A8^2+VLOOKUP(A8,$L$2:$O$5,3)*A8+VLOOKUP(A8,$L$2:$O$5,4)</f>
        <v>0.71499999999999997</v>
      </c>
      <c r="C8">
        <v>0</v>
      </c>
      <c r="D8">
        <f>C8/60</f>
        <v>0</v>
      </c>
      <c r="E8">
        <f>J8/F$2</f>
        <v>0.47666666666666663</v>
      </c>
      <c r="F8">
        <f>ROUNDUP(E8,0)*H$1/60</f>
        <v>0.5</v>
      </c>
      <c r="G8">
        <f>H8*B8</f>
        <v>42.9</v>
      </c>
      <c r="H8">
        <f>20*A8+40</f>
        <v>60</v>
      </c>
      <c r="I8">
        <f>(C$2/60)</f>
        <v>3.3333333333333333E-2</v>
      </c>
      <c r="J8">
        <f>B8/I8</f>
        <v>21.45</v>
      </c>
      <c r="K8">
        <f>G8/J8</f>
        <v>2</v>
      </c>
      <c r="L8">
        <f>C8/60</f>
        <v>0</v>
      </c>
      <c r="M8">
        <f>L8/24</f>
        <v>0</v>
      </c>
      <c r="S8">
        <v>0</v>
      </c>
      <c r="T8">
        <v>1</v>
      </c>
      <c r="U8">
        <v>1</v>
      </c>
      <c r="V8">
        <f>F$2-F$3</f>
        <v>30</v>
      </c>
      <c r="Y8">
        <v>3</v>
      </c>
      <c r="Z8">
        <v>1</v>
      </c>
      <c r="AA8">
        <v>0</v>
      </c>
      <c r="AB8">
        <v>0</v>
      </c>
      <c r="AD8" s="39">
        <v>1</v>
      </c>
      <c r="AE8" s="39">
        <v>8</v>
      </c>
      <c r="AF8" s="36">
        <v>1</v>
      </c>
      <c r="AG8" s="36" t="s">
        <v>85</v>
      </c>
      <c r="AH8" s="36" t="s">
        <v>86</v>
      </c>
      <c r="AI8" s="36">
        <v>2</v>
      </c>
      <c r="AJ8" s="36">
        <v>1</v>
      </c>
      <c r="AK8" s="36">
        <v>1</v>
      </c>
      <c r="AL8" s="36">
        <v>1</v>
      </c>
      <c r="AO8" t="str">
        <f>CONCATENATE("{","mModel = ",CHAR(34),AH8,CHAR(34),","," mModelScaling =", AI8,","," mAttackTime = ",AJ8,","," mStopTime = ",AK8,","," mAttackRange = ",AL8,","," mLevelEnable = function(level) if level &gt;= ",AD8," and level &lt;= ",AE8," then return true end end, mName = ",CHAR(34),AG8,CHAR(34),"},")</f>
        <v>{mModel = "character/v3/Pet/CAITOUBB/CAITOUbb.x", mModelScaling =2, mAttackTime = 1, mStopTime = 1, mAttackRange = 1, mLevelEnable = function(level) if level &gt;= 1 and level &lt;= 8 then return true end end, mName = "雄性菜头宝宝"},</v>
      </c>
    </row>
    <row r="9" spans="1:41" x14ac:dyDescent="0.25">
      <c r="A9">
        <v>2</v>
      </c>
      <c r="B9" s="22">
        <f t="shared" ref="B9:B72" si="0">VLOOKUP(A9,$L$2:$O$5,2)*A9^2+VLOOKUP(A9,$L$2:$O$5,3)*A9+VLOOKUP(A9,$L$2:$O$5,4)</f>
        <v>0.86</v>
      </c>
      <c r="C9" s="23">
        <f>B8+C8</f>
        <v>0.71499999999999997</v>
      </c>
      <c r="D9">
        <f t="shared" ref="D9:D72" si="1">C9/60</f>
        <v>1.1916666666666666E-2</v>
      </c>
      <c r="E9">
        <f t="shared" ref="E9:E72" si="2">J9/F$2</f>
        <v>0.57333333333333336</v>
      </c>
      <c r="F9">
        <f t="shared" ref="F9:F72" si="3">ROUNDUP(E9,0)*H$1/60</f>
        <v>0.5</v>
      </c>
      <c r="G9">
        <f t="shared" ref="G9:G72" si="4">H9*B9</f>
        <v>68.8</v>
      </c>
      <c r="H9">
        <f t="shared" ref="H9:H72" si="5">20*A9+40</f>
        <v>80</v>
      </c>
      <c r="I9">
        <f t="shared" ref="I9:I72" si="6">(C$2/60)</f>
        <v>3.3333333333333333E-2</v>
      </c>
      <c r="J9">
        <f t="shared" ref="J9:J72" si="7">B9/I9</f>
        <v>25.8</v>
      </c>
      <c r="K9">
        <f t="shared" ref="K9:K72" si="8">G9/J9</f>
        <v>2.6666666666666665</v>
      </c>
      <c r="L9">
        <f t="shared" ref="L9:L72" si="9">C9/60</f>
        <v>1.1916666666666666E-2</v>
      </c>
      <c r="M9">
        <f t="shared" ref="M9:M72" si="10">L9/24</f>
        <v>4.965277777777777E-4</v>
      </c>
      <c r="S9">
        <v>1</v>
      </c>
      <c r="T9">
        <f t="shared" ref="T9:T16" si="11">ROUNDUP((U9-1)/3,0)</f>
        <v>1</v>
      </c>
      <c r="U9">
        <v>2</v>
      </c>
      <c r="V9">
        <f>F$2-F$3</f>
        <v>30</v>
      </c>
      <c r="Y9">
        <v>6</v>
      </c>
      <c r="Z9">
        <v>2</v>
      </c>
      <c r="AA9">
        <v>1</v>
      </c>
      <c r="AB9">
        <v>3</v>
      </c>
      <c r="AD9" s="39">
        <v>9</v>
      </c>
      <c r="AE9" s="39">
        <v>16</v>
      </c>
      <c r="AF9" s="36">
        <v>2</v>
      </c>
      <c r="AG9" s="36" t="s">
        <v>87</v>
      </c>
      <c r="AH9" s="36" t="s">
        <v>88</v>
      </c>
      <c r="AI9" s="36">
        <v>2</v>
      </c>
      <c r="AJ9" s="36">
        <v>1</v>
      </c>
      <c r="AK9" s="36">
        <v>1</v>
      </c>
      <c r="AL9" s="36">
        <v>1</v>
      </c>
      <c r="AO9" t="str">
        <f t="shared" ref="AO9:AO46" si="12">CONCATENATE("{","mModel = ",CHAR(34),AH9,CHAR(34),","," mModelScaling =", AI9,","," mAttackTime = ",AJ9,","," mStopTime = ",AK9,","," mAttackRange = ",AL9,","," mLevelEnable = function(level) if level &gt;= ",AD9," and level &lt;= ",AE9," then return true end end, mName = ",CHAR(34),AG9,CHAR(34),"},")</f>
        <v>{mModel = "character/v3/Pet/CTBB/ctbb_LOD15.x", mModelScaling =2, mAttackTime = 1, mStopTime = 1, mAttackRange = 1, mLevelEnable = function(level) if level &gt;= 9 and level &lt;= 16 then return true end end, mName = "雌性菜头宝宝"},</v>
      </c>
    </row>
    <row r="10" spans="1:41" x14ac:dyDescent="0.25">
      <c r="A10">
        <v>3</v>
      </c>
      <c r="B10" s="22">
        <f t="shared" si="0"/>
        <v>1.0350000000000001</v>
      </c>
      <c r="C10" s="23">
        <f t="shared" ref="C10:C73" si="13">B9+C9</f>
        <v>1.575</v>
      </c>
      <c r="D10">
        <f t="shared" si="1"/>
        <v>2.6249999999999999E-2</v>
      </c>
      <c r="E10">
        <f t="shared" si="2"/>
        <v>0.69000000000000006</v>
      </c>
      <c r="F10">
        <f t="shared" si="3"/>
        <v>0.5</v>
      </c>
      <c r="G10">
        <f t="shared" si="4"/>
        <v>103.50000000000001</v>
      </c>
      <c r="H10">
        <f t="shared" si="5"/>
        <v>100</v>
      </c>
      <c r="I10">
        <f t="shared" si="6"/>
        <v>3.3333333333333333E-2</v>
      </c>
      <c r="J10">
        <f t="shared" si="7"/>
        <v>31.050000000000004</v>
      </c>
      <c r="K10">
        <f t="shared" si="8"/>
        <v>3.3333333333333335</v>
      </c>
      <c r="L10">
        <f t="shared" si="9"/>
        <v>2.6249999999999999E-2</v>
      </c>
      <c r="M10">
        <f t="shared" si="10"/>
        <v>1.0937499999999999E-3</v>
      </c>
      <c r="S10">
        <v>2</v>
      </c>
      <c r="T10">
        <f t="shared" si="11"/>
        <v>1</v>
      </c>
      <c r="U10">
        <v>3</v>
      </c>
      <c r="V10">
        <f>F$2</f>
        <v>45</v>
      </c>
      <c r="Y10">
        <v>9</v>
      </c>
      <c r="Z10">
        <v>3</v>
      </c>
      <c r="AA10">
        <v>2</v>
      </c>
      <c r="AB10">
        <v>6</v>
      </c>
      <c r="AD10" s="39">
        <v>17</v>
      </c>
      <c r="AE10" s="39">
        <v>24</v>
      </c>
      <c r="AF10" s="36">
        <v>3</v>
      </c>
      <c r="AG10" s="36" t="s">
        <v>89</v>
      </c>
      <c r="AH10" s="36" t="s">
        <v>90</v>
      </c>
      <c r="AI10" s="36">
        <v>2</v>
      </c>
      <c r="AJ10" s="36">
        <v>1</v>
      </c>
      <c r="AK10" s="36">
        <v>1</v>
      </c>
      <c r="AL10" s="36">
        <v>1</v>
      </c>
      <c r="AO10" t="str">
        <f t="shared" si="12"/>
        <v>{mModel = "character/v3/Pet/HGS/HGS_LOD15.x", mModelScaling =2, mAttackTime = 1, mStopTime = 1, mAttackRange = 1, mLevelEnable = function(level) if level &gt;= 17 and level &lt;= 24 then return true end end, mName = "皇冠蛇宝宝"},</v>
      </c>
    </row>
    <row r="11" spans="1:41" x14ac:dyDescent="0.25">
      <c r="A11">
        <v>4</v>
      </c>
      <c r="B11" s="22">
        <f t="shared" si="0"/>
        <v>1.24</v>
      </c>
      <c r="C11" s="23">
        <f t="shared" si="13"/>
        <v>2.6100000000000003</v>
      </c>
      <c r="D11">
        <f t="shared" si="1"/>
        <v>4.3500000000000004E-2</v>
      </c>
      <c r="E11">
        <f t="shared" si="2"/>
        <v>0.82666666666666677</v>
      </c>
      <c r="F11">
        <f t="shared" si="3"/>
        <v>0.5</v>
      </c>
      <c r="G11">
        <f t="shared" si="4"/>
        <v>148.80000000000001</v>
      </c>
      <c r="H11">
        <f t="shared" si="5"/>
        <v>120</v>
      </c>
      <c r="I11">
        <f t="shared" si="6"/>
        <v>3.3333333333333333E-2</v>
      </c>
      <c r="J11">
        <f t="shared" si="7"/>
        <v>37.200000000000003</v>
      </c>
      <c r="K11">
        <f t="shared" si="8"/>
        <v>4</v>
      </c>
      <c r="L11">
        <f t="shared" si="9"/>
        <v>4.3500000000000004E-2</v>
      </c>
      <c r="M11">
        <f t="shared" si="10"/>
        <v>1.8125000000000001E-3</v>
      </c>
      <c r="S11">
        <v>3</v>
      </c>
      <c r="T11">
        <f t="shared" si="11"/>
        <v>1</v>
      </c>
      <c r="U11">
        <v>4</v>
      </c>
      <c r="V11">
        <f>F$2+F$3</f>
        <v>60</v>
      </c>
      <c r="Y11">
        <v>12</v>
      </c>
      <c r="Z11">
        <v>4</v>
      </c>
      <c r="AA11">
        <v>3</v>
      </c>
      <c r="AB11">
        <v>9</v>
      </c>
      <c r="AD11" s="39">
        <v>25</v>
      </c>
      <c r="AE11" s="39">
        <v>32</v>
      </c>
      <c r="AF11" s="36">
        <v>4</v>
      </c>
      <c r="AG11" s="36" t="s">
        <v>91</v>
      </c>
      <c r="AH11" s="36" t="s">
        <v>92</v>
      </c>
      <c r="AI11" s="36">
        <v>2</v>
      </c>
      <c r="AJ11" s="36">
        <v>1</v>
      </c>
      <c r="AK11" s="36">
        <v>1</v>
      </c>
      <c r="AL11" s="36">
        <v>1</v>
      </c>
      <c r="AO11" t="str">
        <f t="shared" si="12"/>
        <v>{mModel = "character/v3/Pet/MFBB/MFBB_LOD15.x", mModelScaling =2, mAttackTime = 1, mStopTime = 1, mAttackRange = 1, mLevelEnable = function(level) if level &gt;= 25 and level &lt;= 32 then return true end end, mName = "蜜蜂宝宝"},</v>
      </c>
    </row>
    <row r="12" spans="1:41" x14ac:dyDescent="0.25">
      <c r="A12">
        <v>5</v>
      </c>
      <c r="B12" s="22">
        <f t="shared" si="0"/>
        <v>1.4750000000000001</v>
      </c>
      <c r="C12" s="23">
        <f t="shared" si="13"/>
        <v>3.8500000000000005</v>
      </c>
      <c r="D12">
        <f t="shared" si="1"/>
        <v>6.4166666666666677E-2</v>
      </c>
      <c r="E12">
        <f t="shared" si="2"/>
        <v>0.98333333333333328</v>
      </c>
      <c r="F12">
        <f t="shared" si="3"/>
        <v>0.5</v>
      </c>
      <c r="G12">
        <f t="shared" si="4"/>
        <v>206.5</v>
      </c>
      <c r="H12">
        <f t="shared" si="5"/>
        <v>140</v>
      </c>
      <c r="I12">
        <f t="shared" si="6"/>
        <v>3.3333333333333333E-2</v>
      </c>
      <c r="J12">
        <f t="shared" si="7"/>
        <v>44.25</v>
      </c>
      <c r="K12">
        <f t="shared" si="8"/>
        <v>4.666666666666667</v>
      </c>
      <c r="L12">
        <f t="shared" si="9"/>
        <v>6.4166666666666677E-2</v>
      </c>
      <c r="M12">
        <f t="shared" si="10"/>
        <v>2.6736111111111114E-3</v>
      </c>
      <c r="S12">
        <v>4</v>
      </c>
      <c r="T12">
        <f t="shared" si="11"/>
        <v>2</v>
      </c>
      <c r="U12">
        <v>5</v>
      </c>
      <c r="V12">
        <f>F$2-F$3</f>
        <v>30</v>
      </c>
      <c r="Y12">
        <v>15</v>
      </c>
      <c r="Z12">
        <v>5</v>
      </c>
      <c r="AA12">
        <v>4</v>
      </c>
      <c r="AB12">
        <v>12</v>
      </c>
      <c r="AD12" s="39">
        <v>33</v>
      </c>
      <c r="AE12" s="39">
        <v>40</v>
      </c>
      <c r="AF12" s="36">
        <v>5</v>
      </c>
      <c r="AG12" s="36" t="s">
        <v>93</v>
      </c>
      <c r="AH12" s="36" t="s">
        <v>94</v>
      </c>
      <c r="AI12" s="36">
        <v>2</v>
      </c>
      <c r="AJ12" s="36">
        <v>1</v>
      </c>
      <c r="AK12" s="36">
        <v>1</v>
      </c>
      <c r="AL12" s="36">
        <v>1</v>
      </c>
      <c r="AO12" t="str">
        <f t="shared" si="12"/>
        <v>{mModel = "character/v3/Pet/MGBB/mgbb_LOD15.x", mModelScaling =2, mAttackTime = 1, mStopTime = 1, mAttackRange = 1, mLevelEnable = function(level) if level &gt;= 33 and level &lt;= 40 then return true end end, mName = "蘑菇宝宝"},</v>
      </c>
    </row>
    <row r="13" spans="1:41" x14ac:dyDescent="0.25">
      <c r="A13">
        <v>6</v>
      </c>
      <c r="B13" s="22">
        <f t="shared" si="0"/>
        <v>1.7400000000000002</v>
      </c>
      <c r="C13" s="23">
        <f t="shared" si="13"/>
        <v>5.3250000000000011</v>
      </c>
      <c r="D13">
        <f t="shared" si="1"/>
        <v>8.8750000000000023E-2</v>
      </c>
      <c r="E13">
        <f t="shared" si="2"/>
        <v>1.1600000000000001</v>
      </c>
      <c r="F13">
        <f t="shared" si="3"/>
        <v>1</v>
      </c>
      <c r="G13">
        <f t="shared" si="4"/>
        <v>278.40000000000003</v>
      </c>
      <c r="H13">
        <f t="shared" si="5"/>
        <v>160</v>
      </c>
      <c r="I13">
        <f t="shared" si="6"/>
        <v>3.3333333333333333E-2</v>
      </c>
      <c r="J13">
        <f t="shared" si="7"/>
        <v>52.20000000000001</v>
      </c>
      <c r="K13">
        <f t="shared" si="8"/>
        <v>5.333333333333333</v>
      </c>
      <c r="L13">
        <f t="shared" si="9"/>
        <v>8.8750000000000023E-2</v>
      </c>
      <c r="M13">
        <f t="shared" si="10"/>
        <v>3.6979166666666675E-3</v>
      </c>
      <c r="S13">
        <v>5</v>
      </c>
      <c r="T13">
        <f t="shared" si="11"/>
        <v>2</v>
      </c>
      <c r="U13">
        <v>6</v>
      </c>
      <c r="V13">
        <f>F$2</f>
        <v>45</v>
      </c>
      <c r="Y13">
        <v>18</v>
      </c>
      <c r="Z13">
        <v>6</v>
      </c>
      <c r="AA13">
        <v>5</v>
      </c>
      <c r="AB13">
        <v>15</v>
      </c>
      <c r="AD13" s="39">
        <v>41</v>
      </c>
      <c r="AE13" s="39">
        <v>48</v>
      </c>
      <c r="AF13" s="36">
        <v>6</v>
      </c>
      <c r="AG13" s="37" t="s">
        <v>95</v>
      </c>
      <c r="AH13" s="36" t="s">
        <v>96</v>
      </c>
      <c r="AI13" s="36">
        <v>2</v>
      </c>
      <c r="AJ13" s="36">
        <v>1</v>
      </c>
      <c r="AK13" s="36">
        <v>1</v>
      </c>
      <c r="AL13" s="36">
        <v>1</v>
      </c>
      <c r="AO13" t="str">
        <f t="shared" si="12"/>
        <v>{mModel = "character/v3/Pet/PP/PP_LOD5.x", mModelScaling =2, mAttackTime = 1, mStopTime = 1, mAttackRange = 1, mLevelEnable = function(level) if level &gt;= 41 and level &lt;= 48 then return true end end, mName = "PP机器人"},</v>
      </c>
    </row>
    <row r="14" spans="1:41" x14ac:dyDescent="0.25">
      <c r="A14">
        <v>7</v>
      </c>
      <c r="B14" s="22">
        <f t="shared" si="0"/>
        <v>2.0350000000000001</v>
      </c>
      <c r="C14" s="23">
        <f t="shared" si="13"/>
        <v>7.0650000000000013</v>
      </c>
      <c r="D14">
        <f t="shared" si="1"/>
        <v>0.11775000000000002</v>
      </c>
      <c r="E14">
        <f t="shared" si="2"/>
        <v>1.3566666666666667</v>
      </c>
      <c r="F14">
        <f t="shared" si="3"/>
        <v>1</v>
      </c>
      <c r="G14">
        <f t="shared" si="4"/>
        <v>366.3</v>
      </c>
      <c r="H14">
        <f t="shared" si="5"/>
        <v>180</v>
      </c>
      <c r="I14">
        <f t="shared" si="6"/>
        <v>3.3333333333333333E-2</v>
      </c>
      <c r="J14">
        <f t="shared" si="7"/>
        <v>61.050000000000004</v>
      </c>
      <c r="K14">
        <f t="shared" si="8"/>
        <v>6</v>
      </c>
      <c r="L14">
        <f t="shared" si="9"/>
        <v>0.11775000000000002</v>
      </c>
      <c r="M14">
        <f t="shared" si="10"/>
        <v>4.9062500000000009E-3</v>
      </c>
      <c r="S14">
        <v>6</v>
      </c>
      <c r="T14">
        <f t="shared" si="11"/>
        <v>2</v>
      </c>
      <c r="U14">
        <v>7</v>
      </c>
      <c r="V14">
        <f>F$2+F$3</f>
        <v>60</v>
      </c>
      <c r="Y14">
        <v>21</v>
      </c>
      <c r="Z14">
        <v>7</v>
      </c>
      <c r="AA14">
        <v>6</v>
      </c>
      <c r="AB14">
        <v>18</v>
      </c>
      <c r="AD14" s="39">
        <v>49</v>
      </c>
      <c r="AE14" s="39">
        <v>56</v>
      </c>
      <c r="AF14" s="36">
        <v>7</v>
      </c>
      <c r="AG14" s="36" t="s">
        <v>97</v>
      </c>
      <c r="AH14" s="36" t="s">
        <v>98</v>
      </c>
      <c r="AI14" s="36">
        <v>2</v>
      </c>
      <c r="AJ14" s="36">
        <v>1</v>
      </c>
      <c r="AK14" s="36">
        <v>1</v>
      </c>
      <c r="AL14" s="36">
        <v>1</v>
      </c>
      <c r="AO14" t="str">
        <f t="shared" si="12"/>
        <v>{mModel = "character/v3/Pet/SJTZ/SJTZ_LOD05.x", mModelScaling =2, mAttackTime = 1, mStopTime = 1, mAttackRange = 1, mLevelEnable = function(level) if level &gt;= 49 and level &lt;= 56 then return true end end, mName = "小精灵宝宝"},</v>
      </c>
    </row>
    <row r="15" spans="1:41" x14ac:dyDescent="0.25">
      <c r="A15">
        <v>8</v>
      </c>
      <c r="B15" s="22">
        <f t="shared" si="0"/>
        <v>2.36</v>
      </c>
      <c r="C15" s="23">
        <f t="shared" si="13"/>
        <v>9.1000000000000014</v>
      </c>
      <c r="D15">
        <f t="shared" si="1"/>
        <v>0.1516666666666667</v>
      </c>
      <c r="E15">
        <f t="shared" si="2"/>
        <v>1.5733333333333333</v>
      </c>
      <c r="F15">
        <f t="shared" si="3"/>
        <v>1</v>
      </c>
      <c r="G15">
        <f t="shared" si="4"/>
        <v>472</v>
      </c>
      <c r="H15">
        <f t="shared" si="5"/>
        <v>200</v>
      </c>
      <c r="I15">
        <f t="shared" si="6"/>
        <v>3.3333333333333333E-2</v>
      </c>
      <c r="J15">
        <f t="shared" si="7"/>
        <v>70.8</v>
      </c>
      <c r="K15">
        <f t="shared" si="8"/>
        <v>6.666666666666667</v>
      </c>
      <c r="L15">
        <f t="shared" si="9"/>
        <v>0.1516666666666667</v>
      </c>
      <c r="M15">
        <f t="shared" si="10"/>
        <v>6.3194444444444461E-3</v>
      </c>
      <c r="S15">
        <v>7</v>
      </c>
      <c r="T15">
        <f t="shared" si="11"/>
        <v>3</v>
      </c>
      <c r="U15">
        <v>8</v>
      </c>
      <c r="V15">
        <f>F$2-F$3</f>
        <v>30</v>
      </c>
      <c r="Y15">
        <v>24</v>
      </c>
      <c r="Z15">
        <v>8</v>
      </c>
      <c r="AA15">
        <v>7</v>
      </c>
      <c r="AB15">
        <v>21</v>
      </c>
      <c r="AD15" s="39">
        <v>57</v>
      </c>
      <c r="AE15" s="39">
        <v>64</v>
      </c>
      <c r="AF15" s="36">
        <v>8</v>
      </c>
      <c r="AG15" s="36" t="s">
        <v>99</v>
      </c>
      <c r="AH15" s="36" t="s">
        <v>100</v>
      </c>
      <c r="AI15" s="36">
        <v>2</v>
      </c>
      <c r="AJ15" s="36">
        <v>1</v>
      </c>
      <c r="AK15" s="36">
        <v>1</v>
      </c>
      <c r="AL15" s="36">
        <v>1</v>
      </c>
      <c r="AO15" t="str">
        <f t="shared" si="12"/>
        <v>{mModel = "character/v3/Pet/XGBB/XGBB_LOD5.x", mModelScaling =2, mAttackTime = 1, mStopTime = 1, mAttackRange = 1, mLevelEnable = function(level) if level &gt;= 57 and level &lt;= 64 then return true end end, mName = "西瓜宝宝"},</v>
      </c>
    </row>
    <row r="16" spans="1:41" x14ac:dyDescent="0.25">
      <c r="A16">
        <v>9</v>
      </c>
      <c r="B16" s="22">
        <f t="shared" si="0"/>
        <v>2.7149999999999999</v>
      </c>
      <c r="C16" s="23">
        <f t="shared" si="13"/>
        <v>11.46</v>
      </c>
      <c r="D16">
        <f t="shared" si="1"/>
        <v>0.191</v>
      </c>
      <c r="E16">
        <f t="shared" si="2"/>
        <v>1.81</v>
      </c>
      <c r="F16">
        <f t="shared" si="3"/>
        <v>1</v>
      </c>
      <c r="G16">
        <f t="shared" si="4"/>
        <v>597.29999999999995</v>
      </c>
      <c r="H16">
        <f t="shared" si="5"/>
        <v>220</v>
      </c>
      <c r="I16">
        <f t="shared" si="6"/>
        <v>3.3333333333333333E-2</v>
      </c>
      <c r="J16">
        <f t="shared" si="7"/>
        <v>81.45</v>
      </c>
      <c r="K16">
        <f t="shared" si="8"/>
        <v>7.3333333333333321</v>
      </c>
      <c r="L16">
        <f t="shared" si="9"/>
        <v>0.191</v>
      </c>
      <c r="M16">
        <f t="shared" si="10"/>
        <v>7.9583333333333329E-3</v>
      </c>
      <c r="S16">
        <v>8</v>
      </c>
      <c r="T16">
        <f t="shared" si="11"/>
        <v>3</v>
      </c>
      <c r="U16">
        <v>9</v>
      </c>
      <c r="V16">
        <f>F$2</f>
        <v>45</v>
      </c>
      <c r="Y16">
        <v>27</v>
      </c>
      <c r="Z16">
        <v>9</v>
      </c>
      <c r="AA16">
        <v>8</v>
      </c>
      <c r="AB16">
        <v>24</v>
      </c>
      <c r="AD16" s="39">
        <v>65</v>
      </c>
      <c r="AE16" s="39">
        <v>72</v>
      </c>
      <c r="AF16" s="36">
        <v>9</v>
      </c>
      <c r="AG16" s="36" t="s">
        <v>101</v>
      </c>
      <c r="AH16" s="36" t="s">
        <v>102</v>
      </c>
      <c r="AI16" s="36">
        <v>2</v>
      </c>
      <c r="AJ16" s="36">
        <v>1</v>
      </c>
      <c r="AK16" s="36">
        <v>1</v>
      </c>
      <c r="AL16" s="36">
        <v>1</v>
      </c>
      <c r="AO16" t="str">
        <f t="shared" si="12"/>
        <v>{mModel = "character/v3/Pet/HDL/HDL_LOD15.x", mModelScaling =2, mAttackTime = 1, mStopTime = 1, mAttackRange = 1, mLevelEnable = function(level) if level &gt;= 65 and level &lt;= 72 then return true end end, mName = "花朵兰宝宝"},</v>
      </c>
    </row>
    <row r="17" spans="1:41" x14ac:dyDescent="0.25">
      <c r="A17">
        <v>10</v>
      </c>
      <c r="B17" s="22">
        <f t="shared" si="0"/>
        <v>3.1</v>
      </c>
      <c r="C17" s="23">
        <f t="shared" si="13"/>
        <v>14.175000000000001</v>
      </c>
      <c r="D17">
        <f t="shared" si="1"/>
        <v>0.23625000000000002</v>
      </c>
      <c r="E17">
        <f t="shared" si="2"/>
        <v>2.0666666666666669</v>
      </c>
      <c r="F17">
        <f t="shared" si="3"/>
        <v>1.5</v>
      </c>
      <c r="G17">
        <f t="shared" si="4"/>
        <v>744</v>
      </c>
      <c r="H17">
        <f t="shared" si="5"/>
        <v>240</v>
      </c>
      <c r="I17">
        <f t="shared" si="6"/>
        <v>3.3333333333333333E-2</v>
      </c>
      <c r="J17">
        <f t="shared" si="7"/>
        <v>93</v>
      </c>
      <c r="K17">
        <f t="shared" si="8"/>
        <v>8</v>
      </c>
      <c r="L17">
        <f t="shared" si="9"/>
        <v>0.23625000000000002</v>
      </c>
      <c r="M17">
        <f t="shared" si="10"/>
        <v>9.8437500000000001E-3</v>
      </c>
      <c r="S17">
        <v>9</v>
      </c>
      <c r="T17">
        <f t="shared" ref="T17:T80" si="14">ROUNDUP((U17-1)/3,0)</f>
        <v>3</v>
      </c>
      <c r="U17">
        <v>10</v>
      </c>
      <c r="V17">
        <f>F$2+F$3</f>
        <v>60</v>
      </c>
      <c r="Y17">
        <v>30</v>
      </c>
      <c r="Z17">
        <v>10</v>
      </c>
      <c r="AA17">
        <v>9</v>
      </c>
      <c r="AB17">
        <v>27</v>
      </c>
      <c r="AD17" s="39">
        <v>73</v>
      </c>
      <c r="AE17" s="39">
        <v>80</v>
      </c>
      <c r="AF17" s="36">
        <v>10</v>
      </c>
      <c r="AG17" s="36" t="s">
        <v>103</v>
      </c>
      <c r="AH17" s="36" t="s">
        <v>104</v>
      </c>
      <c r="AI17" s="36">
        <v>2</v>
      </c>
      <c r="AJ17" s="36">
        <v>1</v>
      </c>
      <c r="AK17" s="36">
        <v>1</v>
      </c>
      <c r="AL17" s="36">
        <v>1</v>
      </c>
      <c r="AO17" t="str">
        <f t="shared" si="12"/>
        <v>{mModel = "character/v3/Pet/YYCZ/yycz_LOD5.x", mModelScaling =2, mAttackTime = 1, mStopTime = 1, mAttackRange = 1, mLevelEnable = function(level) if level &gt;= 73 and level &lt;= 80 then return true end end, mName = "音乐机器人"},</v>
      </c>
    </row>
    <row r="18" spans="1:41" x14ac:dyDescent="0.25">
      <c r="A18">
        <v>11</v>
      </c>
      <c r="B18" s="27">
        <f t="shared" si="0"/>
        <v>3.5990000000000002</v>
      </c>
      <c r="C18" s="23">
        <f t="shared" si="13"/>
        <v>17.275000000000002</v>
      </c>
      <c r="D18">
        <f t="shared" si="1"/>
        <v>0.28791666666666671</v>
      </c>
      <c r="E18">
        <f t="shared" si="2"/>
        <v>2.3993333333333338</v>
      </c>
      <c r="F18">
        <f t="shared" si="3"/>
        <v>1.5</v>
      </c>
      <c r="G18">
        <f t="shared" si="4"/>
        <v>935.74</v>
      </c>
      <c r="H18">
        <f t="shared" si="5"/>
        <v>260</v>
      </c>
      <c r="I18">
        <f t="shared" si="6"/>
        <v>3.3333333333333333E-2</v>
      </c>
      <c r="J18">
        <f t="shared" si="7"/>
        <v>107.97000000000001</v>
      </c>
      <c r="K18">
        <f t="shared" si="8"/>
        <v>8.6666666666666661</v>
      </c>
      <c r="L18">
        <f t="shared" si="9"/>
        <v>0.28791666666666671</v>
      </c>
      <c r="M18">
        <f t="shared" si="10"/>
        <v>1.199652777777778E-2</v>
      </c>
      <c r="S18">
        <v>10</v>
      </c>
      <c r="T18">
        <f t="shared" si="14"/>
        <v>4</v>
      </c>
      <c r="U18">
        <v>11</v>
      </c>
      <c r="V18">
        <f>F$2-F$3</f>
        <v>30</v>
      </c>
      <c r="Y18">
        <v>33</v>
      </c>
      <c r="Z18">
        <v>11</v>
      </c>
      <c r="AA18">
        <v>10</v>
      </c>
      <c r="AB18">
        <v>30</v>
      </c>
      <c r="AD18" s="39">
        <v>81</v>
      </c>
      <c r="AE18" s="39">
        <v>88</v>
      </c>
      <c r="AF18" s="36">
        <v>11</v>
      </c>
      <c r="AG18" s="36" t="s">
        <v>105</v>
      </c>
      <c r="AH18" s="36" t="s">
        <v>106</v>
      </c>
      <c r="AI18" s="36">
        <v>2</v>
      </c>
      <c r="AJ18" s="36">
        <v>1</v>
      </c>
      <c r="AK18" s="36">
        <v>1</v>
      </c>
      <c r="AL18" s="36">
        <v>1</v>
      </c>
      <c r="AO18" t="str">
        <f t="shared" si="12"/>
        <v>{mModel = "character/v5/02animals/DragonBaby/DragonBabyGreen/DragonBabyGreen.x", mModelScaling =2, mAttackTime = 1, mStopTime = 1, mAttackRange = 1, mLevelEnable = function(level) if level &gt;= 81 and level &lt;= 88 then return true end end, mName = "绿龙宝宝"},</v>
      </c>
    </row>
    <row r="19" spans="1:41" x14ac:dyDescent="0.25">
      <c r="A19">
        <v>12</v>
      </c>
      <c r="B19" s="22">
        <f t="shared" si="0"/>
        <v>4.1360000000000001</v>
      </c>
      <c r="C19" s="23">
        <f t="shared" si="13"/>
        <v>20.874000000000002</v>
      </c>
      <c r="D19">
        <f t="shared" si="1"/>
        <v>0.34790000000000004</v>
      </c>
      <c r="E19">
        <f t="shared" si="2"/>
        <v>2.7573333333333334</v>
      </c>
      <c r="F19">
        <f t="shared" si="3"/>
        <v>1.5</v>
      </c>
      <c r="G19">
        <f t="shared" si="4"/>
        <v>1158.08</v>
      </c>
      <c r="H19">
        <f t="shared" si="5"/>
        <v>280</v>
      </c>
      <c r="I19">
        <f t="shared" si="6"/>
        <v>3.3333333333333333E-2</v>
      </c>
      <c r="J19">
        <f t="shared" si="7"/>
        <v>124.08</v>
      </c>
      <c r="K19">
        <f t="shared" si="8"/>
        <v>9.3333333333333321</v>
      </c>
      <c r="L19">
        <f t="shared" si="9"/>
        <v>0.34790000000000004</v>
      </c>
      <c r="M19">
        <f t="shared" si="10"/>
        <v>1.4495833333333335E-2</v>
      </c>
      <c r="S19">
        <v>11</v>
      </c>
      <c r="T19">
        <f t="shared" si="14"/>
        <v>4</v>
      </c>
      <c r="U19">
        <v>12</v>
      </c>
      <c r="V19">
        <f>F$2</f>
        <v>45</v>
      </c>
      <c r="Y19">
        <v>36</v>
      </c>
      <c r="Z19">
        <v>12</v>
      </c>
      <c r="AA19">
        <v>11</v>
      </c>
      <c r="AB19">
        <v>33</v>
      </c>
      <c r="AD19" s="39">
        <v>89</v>
      </c>
      <c r="AE19" s="39">
        <v>96</v>
      </c>
      <c r="AF19" s="36">
        <v>12</v>
      </c>
      <c r="AG19" s="36" t="s">
        <v>107</v>
      </c>
      <c r="AH19" s="36" t="s">
        <v>108</v>
      </c>
      <c r="AI19" s="36">
        <v>2</v>
      </c>
      <c r="AJ19" s="36">
        <v>1</v>
      </c>
      <c r="AK19" s="36">
        <v>1</v>
      </c>
      <c r="AL19" s="36">
        <v>1</v>
      </c>
      <c r="AO19" t="str">
        <f t="shared" si="12"/>
        <v>{mModel = "character/v5/02animals/DragonBaby/DragonBabyOrange/DragonBabyOrange.x", mModelScaling =2, mAttackTime = 1, mStopTime = 1, mAttackRange = 1, mLevelEnable = function(level) if level &gt;= 89 and level &lt;= 96 then return true end end, mName = "橙龙宝宝"},</v>
      </c>
    </row>
    <row r="20" spans="1:41" x14ac:dyDescent="0.25">
      <c r="A20">
        <v>13</v>
      </c>
      <c r="B20" s="22">
        <f t="shared" si="0"/>
        <v>4.7110000000000003</v>
      </c>
      <c r="C20" s="23">
        <f t="shared" si="13"/>
        <v>25.01</v>
      </c>
      <c r="D20">
        <f t="shared" si="1"/>
        <v>0.41683333333333333</v>
      </c>
      <c r="E20">
        <f t="shared" si="2"/>
        <v>3.1406666666666672</v>
      </c>
      <c r="F20">
        <f t="shared" si="3"/>
        <v>2</v>
      </c>
      <c r="G20">
        <f t="shared" si="4"/>
        <v>1413.3000000000002</v>
      </c>
      <c r="H20">
        <f t="shared" si="5"/>
        <v>300</v>
      </c>
      <c r="I20">
        <f t="shared" si="6"/>
        <v>3.3333333333333333E-2</v>
      </c>
      <c r="J20">
        <f t="shared" si="7"/>
        <v>141.33000000000001</v>
      </c>
      <c r="K20">
        <f t="shared" si="8"/>
        <v>10</v>
      </c>
      <c r="L20">
        <f t="shared" si="9"/>
        <v>0.41683333333333333</v>
      </c>
      <c r="M20">
        <f t="shared" si="10"/>
        <v>1.7368055555555557E-2</v>
      </c>
      <c r="S20">
        <v>12</v>
      </c>
      <c r="T20">
        <f t="shared" si="14"/>
        <v>4</v>
      </c>
      <c r="U20">
        <v>13</v>
      </c>
      <c r="V20">
        <f>F$2+F$3</f>
        <v>60</v>
      </c>
      <c r="Y20">
        <v>39</v>
      </c>
      <c r="Z20">
        <v>13</v>
      </c>
      <c r="AA20">
        <v>12</v>
      </c>
      <c r="AB20">
        <v>36</v>
      </c>
      <c r="AD20" s="39">
        <v>97</v>
      </c>
      <c r="AE20" s="39">
        <v>104</v>
      </c>
      <c r="AF20" s="36">
        <v>13</v>
      </c>
      <c r="AG20" s="36" t="s">
        <v>109</v>
      </c>
      <c r="AH20" s="36" t="s">
        <v>110</v>
      </c>
      <c r="AI20" s="36">
        <v>2</v>
      </c>
      <c r="AJ20" s="36">
        <v>1</v>
      </c>
      <c r="AK20" s="36">
        <v>1</v>
      </c>
      <c r="AL20" s="36">
        <v>1</v>
      </c>
      <c r="AO20" t="str">
        <f t="shared" si="12"/>
        <v>{mModel = "character/v5/02animals/DragonBaby/DragonBabyYellow/DragonBabyYellow.x", mModelScaling =2, mAttackTime = 1, mStopTime = 1, mAttackRange = 1, mLevelEnable = function(level) if level &gt;= 97 and level &lt;= 104 then return true end end, mName = "黄龙宝宝"},</v>
      </c>
    </row>
    <row r="21" spans="1:41" x14ac:dyDescent="0.25">
      <c r="A21">
        <v>14</v>
      </c>
      <c r="B21" s="22">
        <f t="shared" si="0"/>
        <v>5.3239999999999998</v>
      </c>
      <c r="C21" s="23">
        <f t="shared" si="13"/>
        <v>29.721000000000004</v>
      </c>
      <c r="D21">
        <f t="shared" si="1"/>
        <v>0.49535000000000007</v>
      </c>
      <c r="E21">
        <f t="shared" si="2"/>
        <v>3.5493333333333332</v>
      </c>
      <c r="F21">
        <f t="shared" si="3"/>
        <v>2</v>
      </c>
      <c r="G21">
        <f t="shared" si="4"/>
        <v>1703.6799999999998</v>
      </c>
      <c r="H21">
        <f t="shared" si="5"/>
        <v>320</v>
      </c>
      <c r="I21">
        <f t="shared" si="6"/>
        <v>3.3333333333333333E-2</v>
      </c>
      <c r="J21">
        <f t="shared" si="7"/>
        <v>159.72</v>
      </c>
      <c r="K21">
        <f t="shared" si="8"/>
        <v>10.666666666666666</v>
      </c>
      <c r="L21">
        <f t="shared" si="9"/>
        <v>0.49535000000000007</v>
      </c>
      <c r="M21">
        <f t="shared" si="10"/>
        <v>2.0639583333333336E-2</v>
      </c>
      <c r="S21">
        <v>13</v>
      </c>
      <c r="T21">
        <f t="shared" si="14"/>
        <v>5</v>
      </c>
      <c r="U21">
        <v>14</v>
      </c>
      <c r="V21">
        <f>F$2-F$3</f>
        <v>30</v>
      </c>
      <c r="Y21">
        <v>42</v>
      </c>
      <c r="Z21">
        <v>14</v>
      </c>
      <c r="AA21">
        <v>13</v>
      </c>
      <c r="AB21">
        <v>39</v>
      </c>
      <c r="AD21" s="39">
        <v>105</v>
      </c>
      <c r="AE21" s="39">
        <v>112</v>
      </c>
      <c r="AF21" s="36">
        <v>14</v>
      </c>
      <c r="AG21" s="38" t="s">
        <v>111</v>
      </c>
      <c r="AH21" s="36" t="s">
        <v>112</v>
      </c>
      <c r="AI21" s="36">
        <v>1</v>
      </c>
      <c r="AJ21" s="36">
        <v>1</v>
      </c>
      <c r="AK21" s="36">
        <v>1</v>
      </c>
      <c r="AL21" s="36">
        <v>1</v>
      </c>
      <c r="AO21" t="str">
        <f t="shared" si="12"/>
        <v>{mModel = "character/v3/Npc/shitouren/shitouren.x", mModelScaling =1, mAttackTime = 1, mStopTime = 1, mAttackRange = 1, mLevelEnable = function(level) if level &gt;= 105 and level &lt;= 112 then return true end end, mName = "石头人"},</v>
      </c>
    </row>
    <row r="22" spans="1:41" x14ac:dyDescent="0.25">
      <c r="A22">
        <v>15</v>
      </c>
      <c r="B22" s="22">
        <f t="shared" si="0"/>
        <v>5.9749999999999996</v>
      </c>
      <c r="C22" s="23">
        <f t="shared" si="13"/>
        <v>35.045000000000002</v>
      </c>
      <c r="D22">
        <f t="shared" si="1"/>
        <v>0.5840833333333334</v>
      </c>
      <c r="E22">
        <f t="shared" si="2"/>
        <v>3.9833333333333334</v>
      </c>
      <c r="F22">
        <f t="shared" si="3"/>
        <v>2</v>
      </c>
      <c r="G22">
        <f t="shared" si="4"/>
        <v>2031.4999999999998</v>
      </c>
      <c r="H22">
        <f t="shared" si="5"/>
        <v>340</v>
      </c>
      <c r="I22">
        <f t="shared" si="6"/>
        <v>3.3333333333333333E-2</v>
      </c>
      <c r="J22">
        <f t="shared" si="7"/>
        <v>179.25</v>
      </c>
      <c r="K22">
        <f t="shared" si="8"/>
        <v>11.333333333333332</v>
      </c>
      <c r="L22">
        <f t="shared" si="9"/>
        <v>0.5840833333333334</v>
      </c>
      <c r="M22">
        <f t="shared" si="10"/>
        <v>2.4336805555555559E-2</v>
      </c>
      <c r="S22">
        <v>14</v>
      </c>
      <c r="T22">
        <f t="shared" si="14"/>
        <v>5</v>
      </c>
      <c r="U22">
        <v>15</v>
      </c>
      <c r="V22">
        <f>F$2</f>
        <v>45</v>
      </c>
      <c r="Y22">
        <v>45</v>
      </c>
      <c r="Z22">
        <v>15</v>
      </c>
      <c r="AA22">
        <v>14</v>
      </c>
      <c r="AB22">
        <v>42</v>
      </c>
      <c r="AD22" s="39">
        <v>113</v>
      </c>
      <c r="AE22" s="39">
        <v>120</v>
      </c>
      <c r="AF22" s="36">
        <v>15</v>
      </c>
      <c r="AG22" s="36" t="s">
        <v>113</v>
      </c>
      <c r="AH22" s="36" t="s">
        <v>114</v>
      </c>
      <c r="AI22" s="36">
        <v>1</v>
      </c>
      <c r="AJ22" s="36">
        <v>1</v>
      </c>
      <c r="AK22" s="36">
        <v>1</v>
      </c>
      <c r="AL22" s="36">
        <v>1</v>
      </c>
      <c r="AO22" t="str">
        <f t="shared" si="12"/>
        <v>{mModel = "character/v3/GameNpc/TZMYS/TZMYS.x", mModelScaling =1, mAttackTime = 1, mStopTime = 1, mAttackRange = 1, mLevelEnable = function(level) if level &gt;= 113 and level &lt;= 120 then return true end end, mName = "兔子先生"},</v>
      </c>
    </row>
    <row r="23" spans="1:41" x14ac:dyDescent="0.25">
      <c r="A23">
        <v>16</v>
      </c>
      <c r="B23" s="22">
        <f t="shared" si="0"/>
        <v>6.6640000000000006</v>
      </c>
      <c r="C23" s="23">
        <f t="shared" si="13"/>
        <v>41.02</v>
      </c>
      <c r="D23">
        <f t="shared" si="1"/>
        <v>0.68366666666666676</v>
      </c>
      <c r="E23">
        <f t="shared" si="2"/>
        <v>4.4426666666666668</v>
      </c>
      <c r="F23">
        <f t="shared" si="3"/>
        <v>2.5</v>
      </c>
      <c r="G23">
        <f t="shared" si="4"/>
        <v>2399.0400000000004</v>
      </c>
      <c r="H23">
        <f t="shared" si="5"/>
        <v>360</v>
      </c>
      <c r="I23">
        <f t="shared" si="6"/>
        <v>3.3333333333333333E-2</v>
      </c>
      <c r="J23">
        <f t="shared" si="7"/>
        <v>199.92000000000002</v>
      </c>
      <c r="K23">
        <f t="shared" si="8"/>
        <v>12.000000000000002</v>
      </c>
      <c r="L23">
        <f t="shared" si="9"/>
        <v>0.68366666666666676</v>
      </c>
      <c r="M23">
        <f t="shared" si="10"/>
        <v>2.8486111111111115E-2</v>
      </c>
      <c r="S23">
        <v>15</v>
      </c>
      <c r="T23">
        <f t="shared" si="14"/>
        <v>5</v>
      </c>
      <c r="U23">
        <v>16</v>
      </c>
      <c r="V23">
        <f>F$2+F$3</f>
        <v>60</v>
      </c>
      <c r="Y23">
        <v>48</v>
      </c>
      <c r="Z23">
        <v>16</v>
      </c>
      <c r="AA23">
        <v>15</v>
      </c>
      <c r="AB23">
        <v>45</v>
      </c>
      <c r="AD23" s="39">
        <v>121</v>
      </c>
      <c r="AE23" s="39">
        <v>128</v>
      </c>
      <c r="AF23" s="36">
        <v>16</v>
      </c>
      <c r="AG23" s="36" t="s">
        <v>115</v>
      </c>
      <c r="AH23" s="36" t="s">
        <v>116</v>
      </c>
      <c r="AI23" s="36">
        <v>1</v>
      </c>
      <c r="AJ23" s="36">
        <v>1</v>
      </c>
      <c r="AK23" s="36">
        <v>1</v>
      </c>
      <c r="AL23" s="36">
        <v>1</v>
      </c>
      <c r="AO23" t="str">
        <f t="shared" si="12"/>
        <v>{mModel = "character/v5/02animals/Pig/Pig_V1.x", mModelScaling =1, mAttackTime = 1, mStopTime = 1, mAttackRange = 1, mLevelEnable = function(level) if level &gt;= 121 and level &lt;= 128 then return true end end, mName = "猪战士"},</v>
      </c>
    </row>
    <row r="24" spans="1:41" x14ac:dyDescent="0.25">
      <c r="A24">
        <v>17</v>
      </c>
      <c r="B24" s="22">
        <f t="shared" si="0"/>
        <v>7.391</v>
      </c>
      <c r="C24" s="23">
        <f t="shared" si="13"/>
        <v>47.684000000000005</v>
      </c>
      <c r="D24">
        <f t="shared" si="1"/>
        <v>0.7947333333333334</v>
      </c>
      <c r="E24">
        <f t="shared" si="2"/>
        <v>4.9273333333333333</v>
      </c>
      <c r="F24">
        <f t="shared" si="3"/>
        <v>2.5</v>
      </c>
      <c r="G24">
        <f t="shared" si="4"/>
        <v>2808.58</v>
      </c>
      <c r="H24">
        <f t="shared" si="5"/>
        <v>380</v>
      </c>
      <c r="I24">
        <f t="shared" si="6"/>
        <v>3.3333333333333333E-2</v>
      </c>
      <c r="J24">
        <f t="shared" si="7"/>
        <v>221.73</v>
      </c>
      <c r="K24">
        <f t="shared" si="8"/>
        <v>12.666666666666666</v>
      </c>
      <c r="L24">
        <f t="shared" si="9"/>
        <v>0.7947333333333334</v>
      </c>
      <c r="M24">
        <f t="shared" si="10"/>
        <v>3.3113888888888894E-2</v>
      </c>
      <c r="S24">
        <v>16</v>
      </c>
      <c r="T24">
        <f t="shared" si="14"/>
        <v>6</v>
      </c>
      <c r="U24">
        <v>17</v>
      </c>
      <c r="V24">
        <f>F$2-F$3</f>
        <v>30</v>
      </c>
      <c r="Y24">
        <v>51</v>
      </c>
      <c r="Z24">
        <v>17</v>
      </c>
      <c r="AA24">
        <v>16</v>
      </c>
      <c r="AB24">
        <v>48</v>
      </c>
      <c r="AD24" s="39">
        <v>129</v>
      </c>
      <c r="AE24" s="39">
        <v>136</v>
      </c>
      <c r="AF24" s="36">
        <v>17</v>
      </c>
      <c r="AG24" s="36" t="s">
        <v>117</v>
      </c>
      <c r="AH24" s="36" t="s">
        <v>118</v>
      </c>
      <c r="AI24" s="36">
        <v>1</v>
      </c>
      <c r="AJ24" s="36">
        <v>1</v>
      </c>
      <c r="AK24" s="36">
        <v>1</v>
      </c>
      <c r="AL24" s="36">
        <v>1</v>
      </c>
      <c r="AO24" t="str">
        <f t="shared" si="12"/>
        <v>{mModel = "character/v5/02animals/Pig/Pig_V2.x", mModelScaling =1, mAttackTime = 1, mStopTime = 1, mAttackRange = 1, mLevelEnable = function(level) if level &gt;= 129 and level &lt;= 136 then return true end end, mName = "猪射手"},</v>
      </c>
    </row>
    <row r="25" spans="1:41" x14ac:dyDescent="0.25">
      <c r="A25">
        <v>18</v>
      </c>
      <c r="B25" s="22">
        <f t="shared" si="0"/>
        <v>8.1559999999999988</v>
      </c>
      <c r="C25" s="23">
        <f t="shared" si="13"/>
        <v>55.075000000000003</v>
      </c>
      <c r="D25">
        <f t="shared" si="1"/>
        <v>0.91791666666666671</v>
      </c>
      <c r="E25">
        <f t="shared" si="2"/>
        <v>5.4373333333333331</v>
      </c>
      <c r="F25">
        <f t="shared" si="3"/>
        <v>3</v>
      </c>
      <c r="G25">
        <f t="shared" si="4"/>
        <v>3262.3999999999996</v>
      </c>
      <c r="H25">
        <f t="shared" si="5"/>
        <v>400</v>
      </c>
      <c r="I25">
        <f t="shared" si="6"/>
        <v>3.3333333333333333E-2</v>
      </c>
      <c r="J25">
        <f t="shared" si="7"/>
        <v>244.67999999999998</v>
      </c>
      <c r="K25">
        <f t="shared" si="8"/>
        <v>13.333333333333332</v>
      </c>
      <c r="L25">
        <f t="shared" si="9"/>
        <v>0.91791666666666671</v>
      </c>
      <c r="M25">
        <f t="shared" si="10"/>
        <v>3.8246527777777782E-2</v>
      </c>
      <c r="S25">
        <v>17</v>
      </c>
      <c r="T25">
        <f t="shared" si="14"/>
        <v>6</v>
      </c>
      <c r="U25">
        <v>18</v>
      </c>
      <c r="V25">
        <f>F$2</f>
        <v>45</v>
      </c>
      <c r="Y25">
        <v>54</v>
      </c>
      <c r="Z25">
        <v>18</v>
      </c>
      <c r="AA25">
        <v>17</v>
      </c>
      <c r="AB25">
        <v>51</v>
      </c>
      <c r="AD25" s="39">
        <v>137</v>
      </c>
      <c r="AE25" s="39">
        <v>144</v>
      </c>
      <c r="AF25" s="36">
        <v>18</v>
      </c>
      <c r="AG25" s="36" t="s">
        <v>119</v>
      </c>
      <c r="AH25" s="36" t="s">
        <v>120</v>
      </c>
      <c r="AI25" s="36">
        <v>1</v>
      </c>
      <c r="AJ25" s="36">
        <v>1</v>
      </c>
      <c r="AK25" s="36">
        <v>1</v>
      </c>
      <c r="AL25" s="36">
        <v>1</v>
      </c>
      <c r="AO25" t="str">
        <f t="shared" si="12"/>
        <v>{mModel = "character/v5/02animals/JXRXLG/JXRXLG.x", mModelScaling =1, mAttackTime = 1, mStopTime = 1, mAttackRange = 1, mLevelEnable = function(level) if level &gt;= 137 and level &lt;= 144 then return true end end, mName = "机械人"},</v>
      </c>
    </row>
    <row r="26" spans="1:41" x14ac:dyDescent="0.25">
      <c r="A26">
        <v>19</v>
      </c>
      <c r="B26" s="22">
        <f t="shared" si="0"/>
        <v>8.9589999999999996</v>
      </c>
      <c r="C26" s="23">
        <f t="shared" si="13"/>
        <v>63.231000000000002</v>
      </c>
      <c r="D26">
        <f t="shared" si="1"/>
        <v>1.05385</v>
      </c>
      <c r="E26">
        <f t="shared" si="2"/>
        <v>5.9726666666666661</v>
      </c>
      <c r="F26">
        <f t="shared" si="3"/>
        <v>3</v>
      </c>
      <c r="G26">
        <f t="shared" si="4"/>
        <v>3762.7799999999997</v>
      </c>
      <c r="H26">
        <f t="shared" si="5"/>
        <v>420</v>
      </c>
      <c r="I26">
        <f t="shared" si="6"/>
        <v>3.3333333333333333E-2</v>
      </c>
      <c r="J26">
        <f t="shared" si="7"/>
        <v>268.77</v>
      </c>
      <c r="K26">
        <f t="shared" si="8"/>
        <v>14</v>
      </c>
      <c r="L26">
        <f t="shared" si="9"/>
        <v>1.05385</v>
      </c>
      <c r="M26">
        <f t="shared" si="10"/>
        <v>4.3910416666666667E-2</v>
      </c>
      <c r="S26">
        <v>18</v>
      </c>
      <c r="T26">
        <f t="shared" si="14"/>
        <v>6</v>
      </c>
      <c r="U26">
        <v>19</v>
      </c>
      <c r="V26">
        <f>F$2+F$3</f>
        <v>60</v>
      </c>
      <c r="Y26">
        <v>57</v>
      </c>
      <c r="Z26">
        <v>19</v>
      </c>
      <c r="AA26">
        <v>18</v>
      </c>
      <c r="AB26">
        <v>54</v>
      </c>
      <c r="AD26" s="39">
        <v>145</v>
      </c>
      <c r="AE26" s="39">
        <v>152</v>
      </c>
      <c r="AF26" s="36">
        <v>19</v>
      </c>
      <c r="AG26" s="36" t="s">
        <v>121</v>
      </c>
      <c r="AH26" s="36" t="s">
        <v>122</v>
      </c>
      <c r="AI26" s="36">
        <v>1</v>
      </c>
      <c r="AJ26" s="36">
        <v>1</v>
      </c>
      <c r="AK26" s="36">
        <v>1</v>
      </c>
      <c r="AL26" s="36">
        <v>1</v>
      </c>
      <c r="AO26" t="str">
        <f t="shared" si="12"/>
        <v>{mModel = "character/v5/01human/SmallWindEagle/SmallWindEagle.x", mModelScaling =1, mAttackTime = 1, mStopTime = 1, mAttackRange = 1, mLevelEnable = function(level) if level &gt;= 145 and level &lt;= 152 then return true end end, mName = "小风鹰"},</v>
      </c>
    </row>
    <row r="27" spans="1:41" x14ac:dyDescent="0.25">
      <c r="A27">
        <v>20</v>
      </c>
      <c r="B27" s="22">
        <f t="shared" si="0"/>
        <v>9.7999999999999989</v>
      </c>
      <c r="C27" s="23">
        <f t="shared" si="13"/>
        <v>72.19</v>
      </c>
      <c r="D27">
        <f t="shared" si="1"/>
        <v>1.2031666666666667</v>
      </c>
      <c r="E27">
        <f t="shared" si="2"/>
        <v>6.5333333333333332</v>
      </c>
      <c r="F27">
        <f t="shared" si="3"/>
        <v>3.5</v>
      </c>
      <c r="G27">
        <f t="shared" si="4"/>
        <v>4311.9999999999991</v>
      </c>
      <c r="H27">
        <f t="shared" si="5"/>
        <v>440</v>
      </c>
      <c r="I27">
        <f t="shared" si="6"/>
        <v>3.3333333333333333E-2</v>
      </c>
      <c r="J27">
        <f t="shared" si="7"/>
        <v>294</v>
      </c>
      <c r="K27">
        <f t="shared" si="8"/>
        <v>14.666666666666664</v>
      </c>
      <c r="L27">
        <f t="shared" si="9"/>
        <v>1.2031666666666667</v>
      </c>
      <c r="M27">
        <f t="shared" si="10"/>
        <v>5.0131944444444444E-2</v>
      </c>
      <c r="S27">
        <v>19</v>
      </c>
      <c r="T27">
        <f t="shared" si="14"/>
        <v>7</v>
      </c>
      <c r="U27">
        <v>20</v>
      </c>
      <c r="V27">
        <f>F$2-F$3</f>
        <v>30</v>
      </c>
      <c r="Y27">
        <v>60</v>
      </c>
      <c r="Z27">
        <v>20</v>
      </c>
      <c r="AA27">
        <v>19</v>
      </c>
      <c r="AB27">
        <v>57</v>
      </c>
      <c r="AD27" s="39">
        <v>153</v>
      </c>
      <c r="AE27" s="39">
        <v>160</v>
      </c>
      <c r="AF27" s="36">
        <v>20</v>
      </c>
      <c r="AG27" s="36" t="s">
        <v>123</v>
      </c>
      <c r="AH27" s="36" t="s">
        <v>124</v>
      </c>
      <c r="AI27" s="36">
        <v>1</v>
      </c>
      <c r="AJ27" s="36">
        <v>1</v>
      </c>
      <c r="AK27" s="36">
        <v>1</v>
      </c>
      <c r="AL27" s="36">
        <v>1</v>
      </c>
      <c r="AO27" t="str">
        <f t="shared" si="12"/>
        <v>{mModel = "character/v5/02animals/SophieDragon/SophieDragon.x", mModelScaling =1, mAttackTime = 1, mStopTime = 1, mAttackRange = 1, mLevelEnable = function(level) if level &gt;= 153 and level &lt;= 160 then return true end end, mName = "索菲龙"},</v>
      </c>
    </row>
    <row r="28" spans="1:41" x14ac:dyDescent="0.25">
      <c r="A28">
        <v>21</v>
      </c>
      <c r="B28" s="22">
        <f t="shared" si="0"/>
        <v>10.678999999999998</v>
      </c>
      <c r="C28" s="23">
        <f t="shared" si="13"/>
        <v>81.99</v>
      </c>
      <c r="D28">
        <f t="shared" si="1"/>
        <v>1.3664999999999998</v>
      </c>
      <c r="E28">
        <f t="shared" si="2"/>
        <v>7.1193333333333317</v>
      </c>
      <c r="F28">
        <f t="shared" si="3"/>
        <v>4</v>
      </c>
      <c r="G28">
        <f t="shared" si="4"/>
        <v>4912.3399999999992</v>
      </c>
      <c r="H28">
        <f t="shared" si="5"/>
        <v>460</v>
      </c>
      <c r="I28">
        <f t="shared" si="6"/>
        <v>3.3333333333333333E-2</v>
      </c>
      <c r="J28">
        <f t="shared" si="7"/>
        <v>320.36999999999995</v>
      </c>
      <c r="K28">
        <f t="shared" si="8"/>
        <v>15.333333333333334</v>
      </c>
      <c r="L28">
        <f t="shared" si="9"/>
        <v>1.3664999999999998</v>
      </c>
      <c r="M28">
        <f t="shared" si="10"/>
        <v>5.6937499999999995E-2</v>
      </c>
      <c r="S28">
        <v>20</v>
      </c>
      <c r="T28">
        <f t="shared" si="14"/>
        <v>7</v>
      </c>
      <c r="U28">
        <v>21</v>
      </c>
      <c r="V28">
        <f>F$2</f>
        <v>45</v>
      </c>
      <c r="Y28">
        <v>63</v>
      </c>
      <c r="Z28">
        <v>21</v>
      </c>
      <c r="AA28">
        <v>20</v>
      </c>
      <c r="AB28">
        <v>60</v>
      </c>
      <c r="AD28" s="39">
        <v>161</v>
      </c>
      <c r="AE28" s="39">
        <v>168</v>
      </c>
      <c r="AF28" s="36">
        <v>21</v>
      </c>
      <c r="AG28" s="36" t="s">
        <v>125</v>
      </c>
      <c r="AH28" s="36" t="s">
        <v>126</v>
      </c>
      <c r="AI28" s="36">
        <v>1</v>
      </c>
      <c r="AJ28" s="36">
        <v>1</v>
      </c>
      <c r="AK28" s="36">
        <v>1</v>
      </c>
      <c r="AL28" s="36">
        <v>1</v>
      </c>
      <c r="AO28" t="str">
        <f t="shared" si="12"/>
        <v>{mModel = "character/v5/02animals/XiYiJinJiaoLong/XiYiJinJiaoLong.x", mModelScaling =1, mAttackTime = 1, mStopTime = 1, mAttackRange = 1, mLevelEnable = function(level) if level &gt;= 161 and level &lt;= 168 then return true end end, mName = "蜥蜴金蛟龙"},</v>
      </c>
    </row>
    <row r="29" spans="1:41" x14ac:dyDescent="0.25">
      <c r="A29">
        <v>22</v>
      </c>
      <c r="B29" s="22">
        <f t="shared" si="0"/>
        <v>11.596</v>
      </c>
      <c r="C29" s="23">
        <f t="shared" si="13"/>
        <v>92.668999999999997</v>
      </c>
      <c r="D29">
        <f t="shared" si="1"/>
        <v>1.5444833333333332</v>
      </c>
      <c r="E29">
        <f t="shared" si="2"/>
        <v>7.7306666666666661</v>
      </c>
      <c r="F29">
        <f t="shared" si="3"/>
        <v>4</v>
      </c>
      <c r="G29">
        <f t="shared" si="4"/>
        <v>5566.08</v>
      </c>
      <c r="H29">
        <f t="shared" si="5"/>
        <v>480</v>
      </c>
      <c r="I29">
        <f t="shared" si="6"/>
        <v>3.3333333333333333E-2</v>
      </c>
      <c r="J29">
        <f t="shared" si="7"/>
        <v>347.88</v>
      </c>
      <c r="K29">
        <f t="shared" si="8"/>
        <v>16</v>
      </c>
      <c r="L29">
        <f t="shared" si="9"/>
        <v>1.5444833333333332</v>
      </c>
      <c r="M29">
        <f t="shared" si="10"/>
        <v>6.4353472222222222E-2</v>
      </c>
      <c r="S29">
        <v>21</v>
      </c>
      <c r="T29">
        <f t="shared" si="14"/>
        <v>7</v>
      </c>
      <c r="U29">
        <v>22</v>
      </c>
      <c r="V29">
        <f>F$2+F$3</f>
        <v>60</v>
      </c>
      <c r="Y29">
        <v>66</v>
      </c>
      <c r="Z29">
        <v>22</v>
      </c>
      <c r="AA29">
        <v>21</v>
      </c>
      <c r="AB29">
        <v>63</v>
      </c>
      <c r="AD29" s="39">
        <v>169</v>
      </c>
      <c r="AE29" s="39">
        <v>176</v>
      </c>
      <c r="AF29" s="36">
        <v>22</v>
      </c>
      <c r="AG29" s="36" t="s">
        <v>127</v>
      </c>
      <c r="AH29" s="36" t="s">
        <v>128</v>
      </c>
      <c r="AI29" s="36">
        <v>1</v>
      </c>
      <c r="AJ29" s="36">
        <v>1</v>
      </c>
      <c r="AK29" s="36">
        <v>1</v>
      </c>
      <c r="AL29" s="36">
        <v>1</v>
      </c>
      <c r="AO29" t="str">
        <f t="shared" si="12"/>
        <v>{mModel = "character/v5/06quest/DisorderRobot/DisorderRobot.x", mModelScaling =1, mAttackTime = 1, mStopTime = 1, mAttackRange = 1, mLevelEnable = function(level) if level &gt;= 169 and level &lt;= 176 then return true end end, mName = "无序机器人"},</v>
      </c>
    </row>
    <row r="30" spans="1:41" x14ac:dyDescent="0.25">
      <c r="A30">
        <v>23</v>
      </c>
      <c r="B30" s="22">
        <f t="shared" si="0"/>
        <v>12.551</v>
      </c>
      <c r="C30" s="23">
        <f t="shared" si="13"/>
        <v>104.265</v>
      </c>
      <c r="D30">
        <f t="shared" si="1"/>
        <v>1.7377499999999999</v>
      </c>
      <c r="E30">
        <f t="shared" si="2"/>
        <v>8.3673333333333346</v>
      </c>
      <c r="F30">
        <f t="shared" si="3"/>
        <v>4.5</v>
      </c>
      <c r="G30">
        <f t="shared" si="4"/>
        <v>6275.5</v>
      </c>
      <c r="H30">
        <f t="shared" si="5"/>
        <v>500</v>
      </c>
      <c r="I30">
        <f t="shared" si="6"/>
        <v>3.3333333333333333E-2</v>
      </c>
      <c r="J30">
        <f t="shared" si="7"/>
        <v>376.53000000000003</v>
      </c>
      <c r="K30">
        <f t="shared" si="8"/>
        <v>16.666666666666664</v>
      </c>
      <c r="L30">
        <f t="shared" si="9"/>
        <v>1.7377499999999999</v>
      </c>
      <c r="M30">
        <f t="shared" si="10"/>
        <v>7.2406249999999991E-2</v>
      </c>
      <c r="S30">
        <v>22</v>
      </c>
      <c r="T30">
        <f t="shared" si="14"/>
        <v>8</v>
      </c>
      <c r="U30">
        <v>23</v>
      </c>
      <c r="V30">
        <f>F$2-F$3</f>
        <v>30</v>
      </c>
      <c r="Y30">
        <v>69</v>
      </c>
      <c r="Z30">
        <v>23</v>
      </c>
      <c r="AA30">
        <v>22</v>
      </c>
      <c r="AB30">
        <v>66</v>
      </c>
      <c r="AD30" s="39">
        <v>177</v>
      </c>
      <c r="AE30" s="39">
        <v>184</v>
      </c>
      <c r="AF30" s="36">
        <v>23</v>
      </c>
      <c r="AG30" s="38" t="s">
        <v>129</v>
      </c>
      <c r="AH30" s="36" t="s">
        <v>130</v>
      </c>
      <c r="AI30" s="36">
        <v>1</v>
      </c>
      <c r="AJ30" s="36">
        <v>1</v>
      </c>
      <c r="AK30" s="36">
        <v>1</v>
      </c>
      <c r="AL30" s="36">
        <v>1</v>
      </c>
      <c r="AO30" t="str">
        <f t="shared" si="12"/>
        <v>{mModel = "character/v5/02animals/FireBon/FireBon.x", mModelScaling =1, mAttackTime = 1, mStopTime = 1, mAttackRange = 1, mLevelEnable = function(level) if level &gt;= 177 and level &lt;= 184 then return true end end, mName = "冰魔"},</v>
      </c>
    </row>
    <row r="31" spans="1:41" x14ac:dyDescent="0.25">
      <c r="A31">
        <v>24</v>
      </c>
      <c r="B31" s="22">
        <f t="shared" si="0"/>
        <v>13.543999999999999</v>
      </c>
      <c r="C31" s="23">
        <f t="shared" si="13"/>
        <v>116.816</v>
      </c>
      <c r="D31">
        <f t="shared" si="1"/>
        <v>1.9469333333333334</v>
      </c>
      <c r="E31">
        <f t="shared" si="2"/>
        <v>9.0293333333333337</v>
      </c>
      <c r="F31">
        <f t="shared" si="3"/>
        <v>5</v>
      </c>
      <c r="G31">
        <f t="shared" si="4"/>
        <v>7042.8799999999992</v>
      </c>
      <c r="H31">
        <f t="shared" si="5"/>
        <v>520</v>
      </c>
      <c r="I31">
        <f t="shared" si="6"/>
        <v>3.3333333333333333E-2</v>
      </c>
      <c r="J31">
        <f t="shared" si="7"/>
        <v>406.32</v>
      </c>
      <c r="K31">
        <f t="shared" si="8"/>
        <v>17.333333333333332</v>
      </c>
      <c r="L31">
        <f t="shared" si="9"/>
        <v>1.9469333333333334</v>
      </c>
      <c r="M31">
        <f t="shared" si="10"/>
        <v>8.1122222222222221E-2</v>
      </c>
      <c r="S31">
        <v>23</v>
      </c>
      <c r="T31">
        <f t="shared" si="14"/>
        <v>8</v>
      </c>
      <c r="U31">
        <v>24</v>
      </c>
      <c r="V31">
        <f>F$2</f>
        <v>45</v>
      </c>
      <c r="Y31">
        <v>72</v>
      </c>
      <c r="Z31">
        <v>24</v>
      </c>
      <c r="AA31">
        <v>23</v>
      </c>
      <c r="AB31">
        <v>69</v>
      </c>
      <c r="AD31" s="39">
        <v>185</v>
      </c>
      <c r="AE31" s="39">
        <v>192</v>
      </c>
      <c r="AF31" s="36">
        <v>24</v>
      </c>
      <c r="AG31" s="36" t="s">
        <v>131</v>
      </c>
      <c r="AH31" s="36" t="s">
        <v>132</v>
      </c>
      <c r="AI31" s="36">
        <v>1</v>
      </c>
      <c r="AJ31" s="36">
        <v>1</v>
      </c>
      <c r="AK31" s="36">
        <v>1</v>
      </c>
      <c r="AL31" s="36">
        <v>1</v>
      </c>
      <c r="AO31" t="str">
        <f t="shared" si="12"/>
        <v>{mModel = "character/v5/01human/Dragon/Dragon.x", mModelScaling =1, mAttackTime = 1, mStopTime = 1, mAttackRange = 1, mLevelEnable = function(level) if level &gt;= 185 and level &lt;= 192 then return true end end, mName = "龙"},</v>
      </c>
    </row>
    <row r="32" spans="1:41" x14ac:dyDescent="0.25">
      <c r="A32">
        <v>25</v>
      </c>
      <c r="B32" s="22">
        <f t="shared" si="0"/>
        <v>14.574999999999999</v>
      </c>
      <c r="C32" s="23">
        <f t="shared" si="13"/>
        <v>130.36000000000001</v>
      </c>
      <c r="D32">
        <f t="shared" si="1"/>
        <v>2.1726666666666667</v>
      </c>
      <c r="E32">
        <f t="shared" si="2"/>
        <v>9.7166666666666668</v>
      </c>
      <c r="F32">
        <f t="shared" si="3"/>
        <v>5</v>
      </c>
      <c r="G32">
        <f t="shared" si="4"/>
        <v>7870.5</v>
      </c>
      <c r="H32">
        <f t="shared" si="5"/>
        <v>540</v>
      </c>
      <c r="I32">
        <f t="shared" si="6"/>
        <v>3.3333333333333333E-2</v>
      </c>
      <c r="J32">
        <f t="shared" si="7"/>
        <v>437.25</v>
      </c>
      <c r="K32">
        <f t="shared" si="8"/>
        <v>18</v>
      </c>
      <c r="L32">
        <f t="shared" si="9"/>
        <v>2.1726666666666667</v>
      </c>
      <c r="M32">
        <f t="shared" si="10"/>
        <v>9.0527777777777776E-2</v>
      </c>
      <c r="S32">
        <v>24</v>
      </c>
      <c r="T32">
        <f t="shared" si="14"/>
        <v>8</v>
      </c>
      <c r="U32">
        <v>25</v>
      </c>
      <c r="V32">
        <f>F$2+F$3</f>
        <v>60</v>
      </c>
      <c r="Y32">
        <v>75</v>
      </c>
      <c r="Z32">
        <v>25</v>
      </c>
      <c r="AA32">
        <v>24</v>
      </c>
      <c r="AB32">
        <v>72</v>
      </c>
      <c r="AD32" s="39">
        <v>193</v>
      </c>
      <c r="AE32" s="39">
        <v>200</v>
      </c>
      <c r="AF32" s="36">
        <v>25</v>
      </c>
      <c r="AG32" s="36" t="s">
        <v>133</v>
      </c>
      <c r="AH32" s="36" t="s">
        <v>134</v>
      </c>
      <c r="AI32" s="36">
        <v>1</v>
      </c>
      <c r="AJ32" s="36">
        <v>1</v>
      </c>
      <c r="AK32" s="36">
        <v>1</v>
      </c>
      <c r="AL32" s="36">
        <v>1</v>
      </c>
      <c r="AO32" t="str">
        <f t="shared" si="12"/>
        <v>{mModel = "character/v5/01human/Messenger/Messenger.x", mModelScaling =1, mAttackTime = 1, mStopTime = 1, mAttackRange = 1, mLevelEnable = function(level) if level &gt;= 193 and level &lt;= 200 then return true end end, mName = "蘑菇妖"},</v>
      </c>
    </row>
    <row r="33" spans="1:41" x14ac:dyDescent="0.25">
      <c r="A33">
        <v>26</v>
      </c>
      <c r="B33" s="22">
        <f t="shared" si="0"/>
        <v>15.643999999999998</v>
      </c>
      <c r="C33" s="23">
        <f t="shared" si="13"/>
        <v>144.935</v>
      </c>
      <c r="D33">
        <f t="shared" si="1"/>
        <v>2.4155833333333332</v>
      </c>
      <c r="E33">
        <f t="shared" si="2"/>
        <v>10.429333333333332</v>
      </c>
      <c r="F33">
        <f t="shared" si="3"/>
        <v>5.5</v>
      </c>
      <c r="G33">
        <f t="shared" si="4"/>
        <v>8760.64</v>
      </c>
      <c r="H33">
        <f t="shared" si="5"/>
        <v>560</v>
      </c>
      <c r="I33">
        <f t="shared" si="6"/>
        <v>3.3333333333333333E-2</v>
      </c>
      <c r="J33">
        <f t="shared" si="7"/>
        <v>469.31999999999994</v>
      </c>
      <c r="K33">
        <f t="shared" si="8"/>
        <v>18.666666666666668</v>
      </c>
      <c r="L33">
        <f t="shared" si="9"/>
        <v>2.4155833333333332</v>
      </c>
      <c r="M33">
        <f t="shared" si="10"/>
        <v>0.10064930555555555</v>
      </c>
      <c r="S33">
        <v>25</v>
      </c>
      <c r="T33">
        <f t="shared" si="14"/>
        <v>9</v>
      </c>
      <c r="U33">
        <v>26</v>
      </c>
      <c r="V33">
        <f>F$2-F$3</f>
        <v>30</v>
      </c>
      <c r="Y33">
        <v>78</v>
      </c>
      <c r="Z33">
        <v>26</v>
      </c>
      <c r="AA33">
        <v>25</v>
      </c>
      <c r="AB33">
        <v>75</v>
      </c>
      <c r="AD33" s="39">
        <v>201</v>
      </c>
      <c r="AE33" s="39">
        <v>208</v>
      </c>
      <c r="AF33" s="36">
        <v>26</v>
      </c>
      <c r="AG33" s="36" t="s">
        <v>135</v>
      </c>
      <c r="AH33" s="36" t="s">
        <v>136</v>
      </c>
      <c r="AI33" s="36">
        <v>1</v>
      </c>
      <c r="AJ33" s="36">
        <v>1</v>
      </c>
      <c r="AK33" s="36">
        <v>1</v>
      </c>
      <c r="AL33" s="36">
        <v>1</v>
      </c>
      <c r="AO33" t="str">
        <f t="shared" si="12"/>
        <v>{mModel = "character/v3/GameNpc/XRKZS/XRKZS.x", mModelScaling =1, mAttackTime = 1, mStopTime = 1, mAttackRange = 1, mLevelEnable = function(level) if level &gt;= 201 and level &lt;= 208 then return true end end, mName = "熊人战士"},</v>
      </c>
    </row>
    <row r="34" spans="1:41" x14ac:dyDescent="0.25">
      <c r="A34">
        <v>27</v>
      </c>
      <c r="B34" s="22">
        <f t="shared" si="0"/>
        <v>16.750999999999998</v>
      </c>
      <c r="C34" s="23">
        <f t="shared" si="13"/>
        <v>160.57900000000001</v>
      </c>
      <c r="D34">
        <f t="shared" si="1"/>
        <v>2.6763166666666667</v>
      </c>
      <c r="E34">
        <f t="shared" si="2"/>
        <v>11.167333333333332</v>
      </c>
      <c r="F34">
        <f t="shared" si="3"/>
        <v>6</v>
      </c>
      <c r="G34">
        <f t="shared" si="4"/>
        <v>9715.5799999999981</v>
      </c>
      <c r="H34">
        <f t="shared" si="5"/>
        <v>580</v>
      </c>
      <c r="I34">
        <f t="shared" si="6"/>
        <v>3.3333333333333333E-2</v>
      </c>
      <c r="J34">
        <f t="shared" si="7"/>
        <v>502.52999999999992</v>
      </c>
      <c r="K34">
        <f t="shared" si="8"/>
        <v>19.333333333333332</v>
      </c>
      <c r="L34">
        <f t="shared" si="9"/>
        <v>2.6763166666666667</v>
      </c>
      <c r="M34">
        <f t="shared" si="10"/>
        <v>0.11151319444444445</v>
      </c>
      <c r="S34">
        <v>26</v>
      </c>
      <c r="T34">
        <f t="shared" si="14"/>
        <v>9</v>
      </c>
      <c r="U34">
        <v>27</v>
      </c>
      <c r="V34">
        <f>F$2</f>
        <v>45</v>
      </c>
      <c r="Y34">
        <v>81</v>
      </c>
      <c r="Z34">
        <v>27</v>
      </c>
      <c r="AA34">
        <v>26</v>
      </c>
      <c r="AB34">
        <v>78</v>
      </c>
      <c r="AD34" s="39">
        <v>209</v>
      </c>
      <c r="AE34" s="39">
        <v>216</v>
      </c>
      <c r="AF34" s="36">
        <v>27</v>
      </c>
      <c r="AG34" s="36" t="s">
        <v>137</v>
      </c>
      <c r="AH34" s="36" t="s">
        <v>138</v>
      </c>
      <c r="AI34" s="36">
        <v>1</v>
      </c>
      <c r="AJ34" s="36">
        <v>1</v>
      </c>
      <c r="AK34" s="36">
        <v>1</v>
      </c>
      <c r="AL34" s="36">
        <v>1</v>
      </c>
      <c r="AO34" t="str">
        <f t="shared" si="12"/>
        <v>{mModel = "character/v3/GameNpc/BZL/BZL.x", mModelScaling =1, mAttackTime = 1, mStopTime = 1, mAttackRange = 1, mLevelEnable = function(level) if level &gt;= 209 and level &lt;= 216 then return true end end, mName = "冰紫龙"},</v>
      </c>
    </row>
    <row r="35" spans="1:41" x14ac:dyDescent="0.25">
      <c r="A35">
        <v>28</v>
      </c>
      <c r="B35" s="22">
        <f t="shared" si="0"/>
        <v>17.895999999999997</v>
      </c>
      <c r="C35" s="23">
        <f t="shared" si="13"/>
        <v>177.33</v>
      </c>
      <c r="D35">
        <f t="shared" si="1"/>
        <v>2.9555000000000002</v>
      </c>
      <c r="E35">
        <f t="shared" si="2"/>
        <v>11.930666666666664</v>
      </c>
      <c r="F35">
        <f t="shared" si="3"/>
        <v>6</v>
      </c>
      <c r="G35">
        <f t="shared" si="4"/>
        <v>10737.599999999999</v>
      </c>
      <c r="H35">
        <f t="shared" si="5"/>
        <v>600</v>
      </c>
      <c r="I35">
        <f t="shared" si="6"/>
        <v>3.3333333333333333E-2</v>
      </c>
      <c r="J35">
        <f t="shared" si="7"/>
        <v>536.87999999999988</v>
      </c>
      <c r="K35">
        <f t="shared" si="8"/>
        <v>20</v>
      </c>
      <c r="L35">
        <f t="shared" si="9"/>
        <v>2.9555000000000002</v>
      </c>
      <c r="M35">
        <f t="shared" si="10"/>
        <v>0.12314583333333334</v>
      </c>
      <c r="S35">
        <v>27</v>
      </c>
      <c r="T35">
        <f t="shared" si="14"/>
        <v>9</v>
      </c>
      <c r="U35">
        <v>28</v>
      </c>
      <c r="V35">
        <f>F$2+F$3</f>
        <v>60</v>
      </c>
      <c r="Y35">
        <v>84</v>
      </c>
      <c r="Z35">
        <v>28</v>
      </c>
      <c r="AA35">
        <v>27</v>
      </c>
      <c r="AB35">
        <v>81</v>
      </c>
      <c r="AD35" s="39">
        <v>217</v>
      </c>
      <c r="AE35" s="39">
        <v>224</v>
      </c>
      <c r="AF35" s="36">
        <v>28</v>
      </c>
      <c r="AG35" s="36" t="s">
        <v>139</v>
      </c>
      <c r="AH35" s="36" t="s">
        <v>140</v>
      </c>
      <c r="AI35" s="36">
        <v>1</v>
      </c>
      <c r="AJ35" s="36">
        <v>1</v>
      </c>
      <c r="AK35" s="36">
        <v>1</v>
      </c>
      <c r="AL35" s="36">
        <v>1</v>
      </c>
      <c r="AO35" t="str">
        <f t="shared" si="12"/>
        <v>{mModel = "character/v3/GameNpc/FEILONG/FEILONG.x", mModelScaling =1, mAttackTime = 1, mStopTime = 1, mAttackRange = 1, mLevelEnable = function(level) if level &gt;= 217 and level &lt;= 224 then return true end end, mName = "飞龙"},</v>
      </c>
    </row>
    <row r="36" spans="1:41" x14ac:dyDescent="0.25">
      <c r="A36">
        <v>29</v>
      </c>
      <c r="B36" s="22">
        <f t="shared" si="0"/>
        <v>19.078999999999997</v>
      </c>
      <c r="C36" s="23">
        <f t="shared" si="13"/>
        <v>195.226</v>
      </c>
      <c r="D36">
        <f t="shared" si="1"/>
        <v>3.2537666666666665</v>
      </c>
      <c r="E36">
        <f t="shared" si="2"/>
        <v>12.719333333333331</v>
      </c>
      <c r="F36">
        <f t="shared" si="3"/>
        <v>6.5</v>
      </c>
      <c r="G36">
        <f t="shared" si="4"/>
        <v>11828.979999999998</v>
      </c>
      <c r="H36">
        <f t="shared" si="5"/>
        <v>620</v>
      </c>
      <c r="I36">
        <f t="shared" si="6"/>
        <v>3.3333333333333333E-2</v>
      </c>
      <c r="J36">
        <f t="shared" si="7"/>
        <v>572.36999999999989</v>
      </c>
      <c r="K36">
        <f t="shared" si="8"/>
        <v>20.666666666666668</v>
      </c>
      <c r="L36">
        <f t="shared" si="9"/>
        <v>3.2537666666666665</v>
      </c>
      <c r="M36">
        <f t="shared" si="10"/>
        <v>0.1355736111111111</v>
      </c>
      <c r="S36">
        <v>28</v>
      </c>
      <c r="T36">
        <f t="shared" si="14"/>
        <v>10</v>
      </c>
      <c r="U36">
        <v>29</v>
      </c>
      <c r="V36">
        <f>F$2-F$3</f>
        <v>30</v>
      </c>
      <c r="Y36">
        <v>87</v>
      </c>
      <c r="Z36">
        <v>29</v>
      </c>
      <c r="AA36">
        <v>28</v>
      </c>
      <c r="AB36">
        <v>84</v>
      </c>
      <c r="AD36" s="39">
        <v>225</v>
      </c>
      <c r="AE36" s="39">
        <v>232</v>
      </c>
      <c r="AF36" s="36">
        <v>29</v>
      </c>
      <c r="AG36" s="36" t="s">
        <v>141</v>
      </c>
      <c r="AH36" s="36" t="s">
        <v>142</v>
      </c>
      <c r="AI36" s="36">
        <v>1</v>
      </c>
      <c r="AJ36" s="36">
        <v>1</v>
      </c>
      <c r="AK36" s="36">
        <v>1</v>
      </c>
      <c r="AL36" s="36">
        <v>1</v>
      </c>
      <c r="AO36" t="str">
        <f t="shared" si="12"/>
        <v>{mModel = "character/v3/GameNpc/HUAYAO/HUAYAO.x", mModelScaling =1, mAttackTime = 1, mStopTime = 1, mAttackRange = 1, mLevelEnable = function(level) if level &gt;= 225 and level &lt;= 232 then return true end end, mName = "花妖"},</v>
      </c>
    </row>
    <row r="37" spans="1:41" x14ac:dyDescent="0.25">
      <c r="A37">
        <v>30</v>
      </c>
      <c r="B37" s="22">
        <f t="shared" si="0"/>
        <v>20.299999999999997</v>
      </c>
      <c r="C37" s="23">
        <f t="shared" si="13"/>
        <v>214.30500000000001</v>
      </c>
      <c r="D37">
        <f t="shared" si="1"/>
        <v>3.5717500000000002</v>
      </c>
      <c r="E37">
        <f t="shared" si="2"/>
        <v>13.533333333333331</v>
      </c>
      <c r="F37">
        <f t="shared" si="3"/>
        <v>7</v>
      </c>
      <c r="G37">
        <f t="shared" si="4"/>
        <v>12991.999999999998</v>
      </c>
      <c r="H37">
        <f t="shared" si="5"/>
        <v>640</v>
      </c>
      <c r="I37">
        <f t="shared" si="6"/>
        <v>3.3333333333333333E-2</v>
      </c>
      <c r="J37">
        <f t="shared" si="7"/>
        <v>608.99999999999989</v>
      </c>
      <c r="K37">
        <f t="shared" si="8"/>
        <v>21.333333333333336</v>
      </c>
      <c r="L37">
        <f t="shared" si="9"/>
        <v>3.5717500000000002</v>
      </c>
      <c r="M37">
        <f t="shared" si="10"/>
        <v>0.14882291666666667</v>
      </c>
      <c r="S37">
        <v>29</v>
      </c>
      <c r="T37">
        <f t="shared" si="14"/>
        <v>10</v>
      </c>
      <c r="U37">
        <v>30</v>
      </c>
      <c r="V37">
        <f>F$2</f>
        <v>45</v>
      </c>
      <c r="Y37">
        <v>90</v>
      </c>
      <c r="Z37">
        <v>30</v>
      </c>
      <c r="AA37">
        <v>29</v>
      </c>
      <c r="AB37">
        <v>87</v>
      </c>
      <c r="AD37" s="39">
        <v>233</v>
      </c>
      <c r="AE37" s="39">
        <v>240</v>
      </c>
      <c r="AF37" s="36">
        <v>30</v>
      </c>
      <c r="AG37" s="36" t="s">
        <v>143</v>
      </c>
      <c r="AH37" s="36" t="s">
        <v>144</v>
      </c>
      <c r="AI37" s="36">
        <v>1</v>
      </c>
      <c r="AJ37" s="36">
        <v>1</v>
      </c>
      <c r="AK37" s="36">
        <v>1</v>
      </c>
      <c r="AL37" s="36">
        <v>1</v>
      </c>
      <c r="AO37" t="str">
        <f t="shared" si="12"/>
        <v>{mModel = "character/v5/02animals/WhiteDragon/WhiteDragon.x", mModelScaling =1, mAttackTime = 1, mStopTime = 1, mAttackRange = 1, mLevelEnable = function(level) if level &gt;= 233 and level &lt;= 240 then return true end end, mName = "白龙"},</v>
      </c>
    </row>
    <row r="38" spans="1:41" x14ac:dyDescent="0.25">
      <c r="A38">
        <v>31</v>
      </c>
      <c r="B38" s="27">
        <f t="shared" si="0"/>
        <v>26.735000000000007</v>
      </c>
      <c r="C38" s="23">
        <f t="shared" si="13"/>
        <v>234.60500000000002</v>
      </c>
      <c r="D38">
        <f t="shared" si="1"/>
        <v>3.9100833333333336</v>
      </c>
      <c r="E38">
        <f t="shared" si="2"/>
        <v>17.823333333333338</v>
      </c>
      <c r="F38">
        <f t="shared" si="3"/>
        <v>9</v>
      </c>
      <c r="G38">
        <f t="shared" si="4"/>
        <v>17645.100000000006</v>
      </c>
      <c r="H38">
        <f t="shared" si="5"/>
        <v>660</v>
      </c>
      <c r="I38">
        <f t="shared" si="6"/>
        <v>3.3333333333333333E-2</v>
      </c>
      <c r="J38">
        <f t="shared" si="7"/>
        <v>802.05000000000018</v>
      </c>
      <c r="K38">
        <f t="shared" si="8"/>
        <v>22.000000000000004</v>
      </c>
      <c r="L38">
        <f t="shared" si="9"/>
        <v>3.9100833333333336</v>
      </c>
      <c r="M38">
        <f t="shared" si="10"/>
        <v>0.1629201388888889</v>
      </c>
      <c r="S38">
        <v>30</v>
      </c>
      <c r="T38">
        <f t="shared" si="14"/>
        <v>10</v>
      </c>
      <c r="U38">
        <v>31</v>
      </c>
      <c r="V38">
        <f>F$2+F$3</f>
        <v>60</v>
      </c>
      <c r="Y38">
        <v>93</v>
      </c>
      <c r="Z38">
        <v>31</v>
      </c>
      <c r="AA38">
        <v>30</v>
      </c>
      <c r="AB38">
        <v>90</v>
      </c>
      <c r="AD38" s="39">
        <v>241</v>
      </c>
      <c r="AE38" s="39">
        <v>248</v>
      </c>
      <c r="AF38" s="36">
        <v>31</v>
      </c>
      <c r="AG38" s="36" t="s">
        <v>145</v>
      </c>
      <c r="AH38" s="36" t="s">
        <v>146</v>
      </c>
      <c r="AI38" s="36">
        <v>1</v>
      </c>
      <c r="AJ38" s="36">
        <v>1</v>
      </c>
      <c r="AK38" s="36">
        <v>1</v>
      </c>
      <c r="AL38" s="36">
        <v>1</v>
      </c>
      <c r="AO38" t="str">
        <f t="shared" si="12"/>
        <v>{mModel = "character/v5/02animals/BlueDragon/BlueDragon.x", mModelScaling =1, mAttackTime = 1, mStopTime = 1, mAttackRange = 1, mLevelEnable = function(level) if level &gt;= 241 and level &lt;= 248 then return true end end, mName = "蓝龙"},</v>
      </c>
    </row>
    <row r="39" spans="1:41" x14ac:dyDescent="0.25">
      <c r="A39">
        <v>32</v>
      </c>
      <c r="B39" s="22">
        <f t="shared" si="0"/>
        <v>29.040000000000006</v>
      </c>
      <c r="C39" s="23">
        <f t="shared" si="13"/>
        <v>261.34000000000003</v>
      </c>
      <c r="D39">
        <f t="shared" si="1"/>
        <v>4.355666666666667</v>
      </c>
      <c r="E39">
        <f t="shared" si="2"/>
        <v>19.360000000000003</v>
      </c>
      <c r="F39">
        <f t="shared" si="3"/>
        <v>10</v>
      </c>
      <c r="G39">
        <f t="shared" si="4"/>
        <v>19747.200000000004</v>
      </c>
      <c r="H39">
        <f t="shared" si="5"/>
        <v>680</v>
      </c>
      <c r="I39">
        <f t="shared" si="6"/>
        <v>3.3333333333333333E-2</v>
      </c>
      <c r="J39">
        <f t="shared" si="7"/>
        <v>871.20000000000016</v>
      </c>
      <c r="K39">
        <f t="shared" si="8"/>
        <v>22.666666666666668</v>
      </c>
      <c r="L39">
        <f t="shared" si="9"/>
        <v>4.355666666666667</v>
      </c>
      <c r="M39">
        <f t="shared" si="10"/>
        <v>0.18148611111111113</v>
      </c>
      <c r="S39">
        <v>31</v>
      </c>
      <c r="T39">
        <f t="shared" si="14"/>
        <v>11</v>
      </c>
      <c r="U39">
        <v>32</v>
      </c>
      <c r="V39">
        <f>F$2-F$3</f>
        <v>30</v>
      </c>
      <c r="Y39">
        <v>96</v>
      </c>
      <c r="Z39">
        <v>32</v>
      </c>
      <c r="AA39">
        <v>31</v>
      </c>
      <c r="AB39">
        <v>93</v>
      </c>
      <c r="AD39" s="39">
        <v>249</v>
      </c>
      <c r="AE39" s="39">
        <v>256</v>
      </c>
      <c r="AF39" s="36">
        <v>32</v>
      </c>
      <c r="AG39" s="36" t="s">
        <v>147</v>
      </c>
      <c r="AH39" s="36" t="s">
        <v>148</v>
      </c>
      <c r="AI39" s="36">
        <v>1</v>
      </c>
      <c r="AJ39" s="36">
        <v>1</v>
      </c>
      <c r="AK39" s="36">
        <v>1</v>
      </c>
      <c r="AL39" s="36">
        <v>1</v>
      </c>
      <c r="AO39" t="str">
        <f t="shared" si="12"/>
        <v>{mModel = "character/v5/02animals/CyanDragon/CyanDragon.x", mModelScaling =1, mAttackTime = 1, mStopTime = 1, mAttackRange = 1, mLevelEnable = function(level) if level &gt;= 249 and level &lt;= 256 then return true end end, mName = "暴龙"},</v>
      </c>
    </row>
    <row r="40" spans="1:41" x14ac:dyDescent="0.25">
      <c r="A40">
        <v>33</v>
      </c>
      <c r="B40" s="22">
        <f t="shared" si="0"/>
        <v>31.414999999999999</v>
      </c>
      <c r="C40" s="23">
        <f t="shared" si="13"/>
        <v>290.38000000000005</v>
      </c>
      <c r="D40">
        <f t="shared" si="1"/>
        <v>4.8396666666666679</v>
      </c>
      <c r="E40">
        <f t="shared" si="2"/>
        <v>20.943333333333332</v>
      </c>
      <c r="F40">
        <f t="shared" si="3"/>
        <v>10.5</v>
      </c>
      <c r="G40">
        <f t="shared" si="4"/>
        <v>21990.5</v>
      </c>
      <c r="H40">
        <f t="shared" si="5"/>
        <v>700</v>
      </c>
      <c r="I40">
        <f t="shared" si="6"/>
        <v>3.3333333333333333E-2</v>
      </c>
      <c r="J40">
        <f t="shared" si="7"/>
        <v>942.44999999999993</v>
      </c>
      <c r="K40">
        <f t="shared" si="8"/>
        <v>23.333333333333336</v>
      </c>
      <c r="L40">
        <f t="shared" si="9"/>
        <v>4.8396666666666679</v>
      </c>
      <c r="M40">
        <f t="shared" si="10"/>
        <v>0.20165277777777782</v>
      </c>
      <c r="S40">
        <v>32</v>
      </c>
      <c r="T40">
        <f t="shared" si="14"/>
        <v>11</v>
      </c>
      <c r="U40">
        <v>33</v>
      </c>
      <c r="V40">
        <f>F$2</f>
        <v>45</v>
      </c>
      <c r="Y40">
        <v>99</v>
      </c>
      <c r="Z40">
        <v>33</v>
      </c>
      <c r="AA40">
        <v>32</v>
      </c>
      <c r="AB40">
        <v>96</v>
      </c>
      <c r="AD40" s="39">
        <v>257</v>
      </c>
      <c r="AE40" s="39">
        <v>264</v>
      </c>
      <c r="AF40" s="36">
        <v>33</v>
      </c>
      <c r="AG40" s="36" t="s">
        <v>149</v>
      </c>
      <c r="AH40" s="36" t="s">
        <v>150</v>
      </c>
      <c r="AI40" s="36">
        <v>1</v>
      </c>
      <c r="AJ40" s="36">
        <v>1</v>
      </c>
      <c r="AK40" s="36">
        <v>1</v>
      </c>
      <c r="AL40" s="36">
        <v>1</v>
      </c>
      <c r="AO40" t="str">
        <f t="shared" si="12"/>
        <v>{mModel = "character/v5/02animals/EpicDragonDeath/EpicDragonDeath.x", mModelScaling =1, mAttackTime = 1, mStopTime = 1, mAttackRange = 1, mLevelEnable = function(level) if level &gt;= 257 and level &lt;= 264 then return true end end, mName = "死亡龙"},</v>
      </c>
    </row>
    <row r="41" spans="1:41" x14ac:dyDescent="0.25">
      <c r="A41">
        <v>34</v>
      </c>
      <c r="B41" s="22">
        <f t="shared" si="0"/>
        <v>33.86</v>
      </c>
      <c r="C41" s="23">
        <f t="shared" si="13"/>
        <v>321.79500000000007</v>
      </c>
      <c r="D41">
        <f t="shared" si="1"/>
        <v>5.3632500000000016</v>
      </c>
      <c r="E41">
        <f t="shared" si="2"/>
        <v>22.573333333333331</v>
      </c>
      <c r="F41">
        <f t="shared" si="3"/>
        <v>11.5</v>
      </c>
      <c r="G41">
        <f t="shared" si="4"/>
        <v>24379.200000000001</v>
      </c>
      <c r="H41">
        <f t="shared" si="5"/>
        <v>720</v>
      </c>
      <c r="I41">
        <f t="shared" si="6"/>
        <v>3.3333333333333333E-2</v>
      </c>
      <c r="J41">
        <f t="shared" si="7"/>
        <v>1015.8</v>
      </c>
      <c r="K41">
        <f t="shared" si="8"/>
        <v>24.000000000000004</v>
      </c>
      <c r="L41">
        <f t="shared" si="9"/>
        <v>5.3632500000000016</v>
      </c>
      <c r="M41">
        <f t="shared" si="10"/>
        <v>0.22346875000000008</v>
      </c>
      <c r="S41">
        <v>33</v>
      </c>
      <c r="T41">
        <f t="shared" si="14"/>
        <v>11</v>
      </c>
      <c r="U41">
        <v>34</v>
      </c>
      <c r="V41">
        <f>F$2+F$3</f>
        <v>60</v>
      </c>
      <c r="Y41">
        <v>102</v>
      </c>
      <c r="Z41">
        <v>34</v>
      </c>
      <c r="AA41">
        <v>33</v>
      </c>
      <c r="AB41">
        <v>99</v>
      </c>
      <c r="AD41" s="39">
        <v>265</v>
      </c>
      <c r="AE41" s="39">
        <v>272</v>
      </c>
      <c r="AF41" s="36">
        <v>34</v>
      </c>
      <c r="AG41" s="36" t="s">
        <v>151</v>
      </c>
      <c r="AH41" s="36" t="s">
        <v>152</v>
      </c>
      <c r="AI41" s="36">
        <v>1</v>
      </c>
      <c r="AJ41" s="36">
        <v>1</v>
      </c>
      <c r="AK41" s="36">
        <v>1</v>
      </c>
      <c r="AL41" s="36">
        <v>1</v>
      </c>
      <c r="AO41" t="str">
        <f t="shared" si="12"/>
        <v>{mModel = "character/v5/02animals/EpicDragonFire/EpicDragonFire.x", mModelScaling =1, mAttackTime = 1, mStopTime = 1, mAttackRange = 1, mLevelEnable = function(level) if level &gt;= 265 and level &lt;= 272 then return true end end, mName = "火龙"},</v>
      </c>
    </row>
    <row r="42" spans="1:41" x14ac:dyDescent="0.25">
      <c r="A42">
        <v>35</v>
      </c>
      <c r="B42" s="22">
        <f t="shared" si="0"/>
        <v>36.375000000000007</v>
      </c>
      <c r="C42" s="23">
        <f t="shared" si="13"/>
        <v>355.65500000000009</v>
      </c>
      <c r="D42">
        <f t="shared" si="1"/>
        <v>5.9275833333333345</v>
      </c>
      <c r="E42">
        <f t="shared" si="2"/>
        <v>24.250000000000004</v>
      </c>
      <c r="F42">
        <f t="shared" si="3"/>
        <v>12.5</v>
      </c>
      <c r="G42">
        <f t="shared" si="4"/>
        <v>26917.500000000004</v>
      </c>
      <c r="H42">
        <f t="shared" si="5"/>
        <v>740</v>
      </c>
      <c r="I42">
        <f t="shared" si="6"/>
        <v>3.3333333333333333E-2</v>
      </c>
      <c r="J42">
        <f t="shared" si="7"/>
        <v>1091.2500000000002</v>
      </c>
      <c r="K42">
        <f t="shared" si="8"/>
        <v>24.666666666666664</v>
      </c>
      <c r="L42">
        <f t="shared" si="9"/>
        <v>5.9275833333333345</v>
      </c>
      <c r="M42">
        <f t="shared" si="10"/>
        <v>0.24698263888888894</v>
      </c>
      <c r="S42">
        <v>34</v>
      </c>
      <c r="T42">
        <f t="shared" si="14"/>
        <v>12</v>
      </c>
      <c r="U42">
        <v>35</v>
      </c>
      <c r="V42">
        <f>F$2-F$3</f>
        <v>30</v>
      </c>
      <c r="Y42">
        <v>105</v>
      </c>
      <c r="Z42">
        <v>35</v>
      </c>
      <c r="AA42">
        <v>34</v>
      </c>
      <c r="AB42">
        <v>102</v>
      </c>
      <c r="AD42" s="39">
        <v>273</v>
      </c>
      <c r="AE42" s="39">
        <v>280</v>
      </c>
      <c r="AF42" s="36">
        <v>35</v>
      </c>
      <c r="AG42" s="36" t="s">
        <v>153</v>
      </c>
      <c r="AH42" s="36" t="s">
        <v>154</v>
      </c>
      <c r="AI42" s="36">
        <v>1</v>
      </c>
      <c r="AJ42" s="36">
        <v>1</v>
      </c>
      <c r="AK42" s="36">
        <v>1</v>
      </c>
      <c r="AL42" s="36">
        <v>1</v>
      </c>
      <c r="AO42" t="str">
        <f t="shared" si="12"/>
        <v>{mModel = "character/v5/02animals/EpicDragonIce/EpicDragonIce.x", mModelScaling =1, mAttackTime = 1, mStopTime = 1, mAttackRange = 1, mLevelEnable = function(level) if level &gt;= 273 and level &lt;= 280 then return true end end, mName = "冰龙"},</v>
      </c>
    </row>
    <row r="43" spans="1:41" x14ac:dyDescent="0.25">
      <c r="A43">
        <v>36</v>
      </c>
      <c r="B43" s="22">
        <f t="shared" si="0"/>
        <v>38.960000000000008</v>
      </c>
      <c r="C43" s="23">
        <f t="shared" si="13"/>
        <v>392.03000000000009</v>
      </c>
      <c r="D43">
        <f t="shared" si="1"/>
        <v>6.5338333333333347</v>
      </c>
      <c r="E43">
        <f t="shared" si="2"/>
        <v>25.973333333333336</v>
      </c>
      <c r="F43">
        <f t="shared" si="3"/>
        <v>13</v>
      </c>
      <c r="G43">
        <f t="shared" si="4"/>
        <v>29609.600000000006</v>
      </c>
      <c r="H43">
        <f t="shared" si="5"/>
        <v>760</v>
      </c>
      <c r="I43">
        <f t="shared" si="6"/>
        <v>3.3333333333333333E-2</v>
      </c>
      <c r="J43">
        <f t="shared" si="7"/>
        <v>1168.8000000000002</v>
      </c>
      <c r="K43">
        <f t="shared" si="8"/>
        <v>25.333333333333336</v>
      </c>
      <c r="L43">
        <f t="shared" si="9"/>
        <v>6.5338333333333347</v>
      </c>
      <c r="M43">
        <f t="shared" si="10"/>
        <v>0.27224305555555561</v>
      </c>
      <c r="S43">
        <v>35</v>
      </c>
      <c r="T43">
        <f t="shared" si="14"/>
        <v>12</v>
      </c>
      <c r="U43">
        <v>36</v>
      </c>
      <c r="V43">
        <f>F$2</f>
        <v>45</v>
      </c>
      <c r="Y43">
        <v>108</v>
      </c>
      <c r="Z43">
        <v>36</v>
      </c>
      <c r="AA43">
        <v>35</v>
      </c>
      <c r="AB43">
        <v>105</v>
      </c>
      <c r="AD43" s="39">
        <v>281</v>
      </c>
      <c r="AE43" s="39">
        <v>288</v>
      </c>
      <c r="AF43" s="36">
        <v>36</v>
      </c>
      <c r="AG43" s="36" t="s">
        <v>155</v>
      </c>
      <c r="AH43" s="36" t="s">
        <v>156</v>
      </c>
      <c r="AI43" s="36">
        <v>1</v>
      </c>
      <c r="AJ43" s="36">
        <v>1</v>
      </c>
      <c r="AK43" s="36">
        <v>1</v>
      </c>
      <c r="AL43" s="36">
        <v>1</v>
      </c>
      <c r="AO43" t="str">
        <f t="shared" si="12"/>
        <v>{mModel = "character/v5/02animals/EpicDragonLife/EpicDragonLife.x", mModelScaling =1, mAttackTime = 1, mStopTime = 1, mAttackRange = 1, mLevelEnable = function(level) if level &gt;= 281 and level &lt;= 288 then return true end end, mName = "生命龙"},</v>
      </c>
    </row>
    <row r="44" spans="1:41" x14ac:dyDescent="0.25">
      <c r="A44">
        <v>37</v>
      </c>
      <c r="B44" s="22">
        <f t="shared" si="0"/>
        <v>41.615000000000009</v>
      </c>
      <c r="C44" s="23">
        <f t="shared" si="13"/>
        <v>430.99000000000012</v>
      </c>
      <c r="D44">
        <f t="shared" si="1"/>
        <v>7.1831666666666685</v>
      </c>
      <c r="E44">
        <f t="shared" si="2"/>
        <v>27.743333333333339</v>
      </c>
      <c r="F44">
        <f t="shared" si="3"/>
        <v>14</v>
      </c>
      <c r="G44">
        <f t="shared" si="4"/>
        <v>32459.700000000008</v>
      </c>
      <c r="H44">
        <f t="shared" si="5"/>
        <v>780</v>
      </c>
      <c r="I44">
        <f t="shared" si="6"/>
        <v>3.3333333333333333E-2</v>
      </c>
      <c r="J44">
        <f t="shared" si="7"/>
        <v>1248.4500000000003</v>
      </c>
      <c r="K44">
        <f t="shared" si="8"/>
        <v>26</v>
      </c>
      <c r="L44">
        <f t="shared" si="9"/>
        <v>7.1831666666666685</v>
      </c>
      <c r="M44">
        <f t="shared" si="10"/>
        <v>0.29929861111111117</v>
      </c>
      <c r="S44">
        <v>36</v>
      </c>
      <c r="T44">
        <f t="shared" si="14"/>
        <v>12</v>
      </c>
      <c r="U44">
        <v>37</v>
      </c>
      <c r="V44">
        <f>F$2+F$3</f>
        <v>60</v>
      </c>
      <c r="Y44">
        <v>111</v>
      </c>
      <c r="Z44">
        <v>37</v>
      </c>
      <c r="AA44">
        <v>36</v>
      </c>
      <c r="AB44">
        <v>108</v>
      </c>
      <c r="AD44" s="39">
        <v>289</v>
      </c>
      <c r="AE44" s="39">
        <v>296</v>
      </c>
      <c r="AF44" s="36">
        <v>37</v>
      </c>
      <c r="AG44" s="36" t="s">
        <v>157</v>
      </c>
      <c r="AH44" s="36" t="s">
        <v>158</v>
      </c>
      <c r="AI44" s="36">
        <v>1</v>
      </c>
      <c r="AJ44" s="36">
        <v>1</v>
      </c>
      <c r="AK44" s="36">
        <v>1</v>
      </c>
      <c r="AL44" s="36">
        <v>1</v>
      </c>
      <c r="AO44" t="str">
        <f t="shared" si="12"/>
        <v>{mModel = "character/v5/02animals/EpicDragonStorm/EpicDragonStorm.x", mModelScaling =1, mAttackTime = 1, mStopTime = 1, mAttackRange = 1, mLevelEnable = function(level) if level &gt;= 289 and level &lt;= 296 then return true end end, mName = "雷龙"},</v>
      </c>
    </row>
    <row r="45" spans="1:41" x14ac:dyDescent="0.25">
      <c r="A45">
        <v>38</v>
      </c>
      <c r="B45" s="22">
        <f t="shared" si="0"/>
        <v>44.34</v>
      </c>
      <c r="C45" s="23">
        <f t="shared" si="13"/>
        <v>472.60500000000013</v>
      </c>
      <c r="D45">
        <f t="shared" si="1"/>
        <v>7.8767500000000021</v>
      </c>
      <c r="E45">
        <f t="shared" si="2"/>
        <v>29.560000000000002</v>
      </c>
      <c r="F45">
        <f t="shared" si="3"/>
        <v>15</v>
      </c>
      <c r="G45">
        <f t="shared" si="4"/>
        <v>35472</v>
      </c>
      <c r="H45">
        <f t="shared" si="5"/>
        <v>800</v>
      </c>
      <c r="I45">
        <f t="shared" si="6"/>
        <v>3.3333333333333333E-2</v>
      </c>
      <c r="J45">
        <f t="shared" si="7"/>
        <v>1330.2</v>
      </c>
      <c r="K45">
        <f t="shared" si="8"/>
        <v>26.666666666666664</v>
      </c>
      <c r="L45">
        <f t="shared" si="9"/>
        <v>7.8767500000000021</v>
      </c>
      <c r="M45">
        <f t="shared" si="10"/>
        <v>0.32819791666666676</v>
      </c>
      <c r="S45">
        <v>37</v>
      </c>
      <c r="T45">
        <f t="shared" si="14"/>
        <v>13</v>
      </c>
      <c r="U45">
        <v>38</v>
      </c>
      <c r="V45">
        <f>F$2-F$3</f>
        <v>30</v>
      </c>
      <c r="Y45">
        <v>114</v>
      </c>
      <c r="Z45">
        <v>38</v>
      </c>
      <c r="AA45">
        <v>37</v>
      </c>
      <c r="AB45">
        <v>111</v>
      </c>
      <c r="AD45" s="39">
        <v>297</v>
      </c>
      <c r="AE45" s="39">
        <v>304</v>
      </c>
      <c r="AF45" s="36">
        <v>38</v>
      </c>
      <c r="AG45" s="36" t="s">
        <v>159</v>
      </c>
      <c r="AH45" s="36" t="s">
        <v>160</v>
      </c>
      <c r="AI45" s="36">
        <v>1</v>
      </c>
      <c r="AJ45" s="36">
        <v>1</v>
      </c>
      <c r="AK45" s="36">
        <v>1</v>
      </c>
      <c r="AL45" s="36">
        <v>1</v>
      </c>
      <c r="AO45" t="str">
        <f t="shared" si="12"/>
        <v>{mModel = "character/v5/02animals/GoldenDragon/GoldenDragon_02.x", mModelScaling =1, mAttackTime = 1, mStopTime = 1, mAttackRange = 1, mLevelEnable = function(level) if level &gt;= 297 and level &lt;= 304 then return true end end, mName = "金属性龙"},</v>
      </c>
    </row>
    <row r="46" spans="1:41" x14ac:dyDescent="0.25">
      <c r="A46">
        <v>39</v>
      </c>
      <c r="B46" s="22">
        <f t="shared" si="0"/>
        <v>47.135000000000005</v>
      </c>
      <c r="C46" s="23">
        <f t="shared" si="13"/>
        <v>516.94500000000016</v>
      </c>
      <c r="D46">
        <f t="shared" si="1"/>
        <v>8.615750000000002</v>
      </c>
      <c r="E46">
        <f t="shared" si="2"/>
        <v>31.423333333333339</v>
      </c>
      <c r="F46">
        <f t="shared" si="3"/>
        <v>16</v>
      </c>
      <c r="G46">
        <f t="shared" si="4"/>
        <v>38650.700000000004</v>
      </c>
      <c r="H46">
        <f t="shared" si="5"/>
        <v>820</v>
      </c>
      <c r="I46">
        <f t="shared" si="6"/>
        <v>3.3333333333333333E-2</v>
      </c>
      <c r="J46">
        <f t="shared" si="7"/>
        <v>1414.0500000000002</v>
      </c>
      <c r="K46">
        <f t="shared" si="8"/>
        <v>27.333333333333332</v>
      </c>
      <c r="L46">
        <f t="shared" si="9"/>
        <v>8.615750000000002</v>
      </c>
      <c r="M46">
        <f t="shared" si="10"/>
        <v>0.35898958333333342</v>
      </c>
      <c r="S46">
        <v>38</v>
      </c>
      <c r="T46">
        <f t="shared" si="14"/>
        <v>13</v>
      </c>
      <c r="U46">
        <v>39</v>
      </c>
      <c r="V46">
        <f>F$2</f>
        <v>45</v>
      </c>
      <c r="Y46">
        <v>117</v>
      </c>
      <c r="Z46">
        <v>39</v>
      </c>
      <c r="AA46">
        <v>38</v>
      </c>
      <c r="AB46">
        <v>114</v>
      </c>
      <c r="AD46" s="39">
        <v>305</v>
      </c>
      <c r="AE46" s="39">
        <v>312</v>
      </c>
      <c r="AF46" s="36">
        <v>39</v>
      </c>
      <c r="AG46" s="36" t="s">
        <v>161</v>
      </c>
      <c r="AH46" s="36" t="s">
        <v>162</v>
      </c>
      <c r="AI46" s="36">
        <v>1</v>
      </c>
      <c r="AJ46" s="36">
        <v>1</v>
      </c>
      <c r="AK46" s="36">
        <v>1</v>
      </c>
      <c r="AL46" s="36">
        <v>1</v>
      </c>
      <c r="AO46" t="str">
        <f t="shared" si="12"/>
        <v>{mModel = "character/v5/02animals/GreenDragon/GreenDragon_02.x", mModelScaling =1, mAttackTime = 1, mStopTime = 1, mAttackRange = 1, mLevelEnable = function(level) if level &gt;= 305 and level &lt;= 312 then return true end end, mName = "绿龙"},</v>
      </c>
    </row>
    <row r="47" spans="1:41" x14ac:dyDescent="0.25">
      <c r="A47">
        <v>40</v>
      </c>
      <c r="B47" s="22">
        <f t="shared" si="0"/>
        <v>50.000000000000007</v>
      </c>
      <c r="C47" s="23">
        <f t="shared" si="13"/>
        <v>564.08000000000015</v>
      </c>
      <c r="D47">
        <f t="shared" si="1"/>
        <v>9.4013333333333353</v>
      </c>
      <c r="E47">
        <f t="shared" si="2"/>
        <v>33.333333333333336</v>
      </c>
      <c r="F47">
        <f t="shared" si="3"/>
        <v>17</v>
      </c>
      <c r="G47">
        <f t="shared" si="4"/>
        <v>42000.000000000007</v>
      </c>
      <c r="H47">
        <f t="shared" si="5"/>
        <v>840</v>
      </c>
      <c r="I47">
        <f t="shared" si="6"/>
        <v>3.3333333333333333E-2</v>
      </c>
      <c r="J47">
        <f t="shared" si="7"/>
        <v>1500.0000000000002</v>
      </c>
      <c r="K47">
        <f t="shared" si="8"/>
        <v>28</v>
      </c>
      <c r="L47">
        <f t="shared" si="9"/>
        <v>9.4013333333333353</v>
      </c>
      <c r="M47">
        <f t="shared" si="10"/>
        <v>0.3917222222222223</v>
      </c>
      <c r="S47">
        <v>39</v>
      </c>
      <c r="T47">
        <f t="shared" si="14"/>
        <v>13</v>
      </c>
      <c r="U47">
        <v>40</v>
      </c>
      <c r="V47">
        <f>F$2+F$3</f>
        <v>60</v>
      </c>
      <c r="Y47">
        <v>120</v>
      </c>
      <c r="Z47">
        <v>40</v>
      </c>
      <c r="AA47">
        <v>39</v>
      </c>
      <c r="AB47">
        <v>117</v>
      </c>
    </row>
    <row r="48" spans="1:41" x14ac:dyDescent="0.25">
      <c r="A48">
        <v>41</v>
      </c>
      <c r="B48" s="22">
        <f t="shared" si="0"/>
        <v>52.935000000000009</v>
      </c>
      <c r="C48" s="23">
        <f t="shared" si="13"/>
        <v>614.08000000000015</v>
      </c>
      <c r="D48">
        <f t="shared" si="1"/>
        <v>10.234666666666669</v>
      </c>
      <c r="E48">
        <f t="shared" si="2"/>
        <v>35.290000000000006</v>
      </c>
      <c r="F48">
        <f t="shared" si="3"/>
        <v>18</v>
      </c>
      <c r="G48">
        <f t="shared" si="4"/>
        <v>45524.100000000006</v>
      </c>
      <c r="H48">
        <f t="shared" si="5"/>
        <v>860</v>
      </c>
      <c r="I48">
        <f t="shared" si="6"/>
        <v>3.3333333333333333E-2</v>
      </c>
      <c r="J48">
        <f t="shared" si="7"/>
        <v>1588.0500000000004</v>
      </c>
      <c r="K48">
        <f t="shared" si="8"/>
        <v>28.666666666666664</v>
      </c>
      <c r="L48">
        <f t="shared" si="9"/>
        <v>10.234666666666669</v>
      </c>
      <c r="M48">
        <f t="shared" si="10"/>
        <v>0.42644444444444457</v>
      </c>
      <c r="S48">
        <v>40</v>
      </c>
      <c r="T48">
        <f t="shared" si="14"/>
        <v>14</v>
      </c>
      <c r="U48">
        <v>41</v>
      </c>
      <c r="V48">
        <f>F$2-F$3</f>
        <v>30</v>
      </c>
      <c r="Y48">
        <v>123</v>
      </c>
      <c r="Z48">
        <v>41</v>
      </c>
      <c r="AA48">
        <v>40</v>
      </c>
      <c r="AB48">
        <v>120</v>
      </c>
    </row>
    <row r="49" spans="1:28" x14ac:dyDescent="0.25">
      <c r="A49">
        <v>42</v>
      </c>
      <c r="B49" s="22">
        <f t="shared" si="0"/>
        <v>55.940000000000012</v>
      </c>
      <c r="C49" s="23">
        <f t="shared" si="13"/>
        <v>667.01500000000021</v>
      </c>
      <c r="D49">
        <f t="shared" si="1"/>
        <v>11.11691666666667</v>
      </c>
      <c r="E49">
        <f t="shared" si="2"/>
        <v>37.293333333333337</v>
      </c>
      <c r="F49">
        <f t="shared" si="3"/>
        <v>19</v>
      </c>
      <c r="G49">
        <f t="shared" si="4"/>
        <v>49227.200000000012</v>
      </c>
      <c r="H49">
        <f t="shared" si="5"/>
        <v>880</v>
      </c>
      <c r="I49">
        <f t="shared" si="6"/>
        <v>3.3333333333333333E-2</v>
      </c>
      <c r="J49">
        <f t="shared" si="7"/>
        <v>1678.2000000000003</v>
      </c>
      <c r="K49">
        <f t="shared" si="8"/>
        <v>29.333333333333336</v>
      </c>
      <c r="L49">
        <f t="shared" si="9"/>
        <v>11.11691666666667</v>
      </c>
      <c r="M49">
        <f t="shared" si="10"/>
        <v>0.46320486111111125</v>
      </c>
      <c r="S49">
        <v>41</v>
      </c>
      <c r="T49">
        <f t="shared" si="14"/>
        <v>14</v>
      </c>
      <c r="U49">
        <v>42</v>
      </c>
      <c r="V49">
        <f>F$2</f>
        <v>45</v>
      </c>
      <c r="Y49">
        <v>126</v>
      </c>
      <c r="Z49">
        <v>42</v>
      </c>
      <c r="AA49">
        <v>41</v>
      </c>
      <c r="AB49">
        <v>123</v>
      </c>
    </row>
    <row r="50" spans="1:28" x14ac:dyDescent="0.25">
      <c r="A50">
        <v>43</v>
      </c>
      <c r="B50" s="22">
        <f t="shared" si="0"/>
        <v>59.015000000000001</v>
      </c>
      <c r="C50" s="23">
        <f t="shared" si="13"/>
        <v>722.95500000000027</v>
      </c>
      <c r="D50">
        <f t="shared" si="1"/>
        <v>12.049250000000004</v>
      </c>
      <c r="E50">
        <f t="shared" si="2"/>
        <v>39.343333333333334</v>
      </c>
      <c r="F50">
        <f t="shared" si="3"/>
        <v>20</v>
      </c>
      <c r="G50">
        <f t="shared" si="4"/>
        <v>53113.5</v>
      </c>
      <c r="H50">
        <f t="shared" si="5"/>
        <v>900</v>
      </c>
      <c r="I50">
        <f t="shared" si="6"/>
        <v>3.3333333333333333E-2</v>
      </c>
      <c r="J50">
        <f t="shared" si="7"/>
        <v>1770.45</v>
      </c>
      <c r="K50">
        <f t="shared" si="8"/>
        <v>30</v>
      </c>
      <c r="L50">
        <f t="shared" si="9"/>
        <v>12.049250000000004</v>
      </c>
      <c r="M50">
        <f t="shared" si="10"/>
        <v>0.50205208333333351</v>
      </c>
      <c r="S50">
        <v>42</v>
      </c>
      <c r="T50">
        <f t="shared" si="14"/>
        <v>14</v>
      </c>
      <c r="U50">
        <v>43</v>
      </c>
      <c r="V50">
        <f>F$2+F$3</f>
        <v>60</v>
      </c>
      <c r="Y50">
        <v>129</v>
      </c>
      <c r="Z50">
        <v>43</v>
      </c>
      <c r="AA50">
        <v>42</v>
      </c>
      <c r="AB50">
        <v>126</v>
      </c>
    </row>
    <row r="51" spans="1:28" x14ac:dyDescent="0.25">
      <c r="A51">
        <v>44</v>
      </c>
      <c r="B51" s="22">
        <f t="shared" si="0"/>
        <v>62.160000000000011</v>
      </c>
      <c r="C51" s="23">
        <f t="shared" si="13"/>
        <v>781.97000000000025</v>
      </c>
      <c r="D51">
        <f t="shared" si="1"/>
        <v>13.032833333333338</v>
      </c>
      <c r="E51">
        <f t="shared" si="2"/>
        <v>41.440000000000012</v>
      </c>
      <c r="F51">
        <f t="shared" si="3"/>
        <v>21</v>
      </c>
      <c r="G51">
        <f t="shared" si="4"/>
        <v>57187.200000000012</v>
      </c>
      <c r="H51">
        <f t="shared" si="5"/>
        <v>920</v>
      </c>
      <c r="I51">
        <f t="shared" si="6"/>
        <v>3.3333333333333333E-2</v>
      </c>
      <c r="J51">
        <f t="shared" si="7"/>
        <v>1864.8000000000004</v>
      </c>
      <c r="K51">
        <f t="shared" si="8"/>
        <v>30.666666666666668</v>
      </c>
      <c r="L51">
        <f t="shared" si="9"/>
        <v>13.032833333333338</v>
      </c>
      <c r="M51">
        <f t="shared" si="10"/>
        <v>0.54303472222222238</v>
      </c>
      <c r="S51">
        <v>43</v>
      </c>
      <c r="T51">
        <f t="shared" si="14"/>
        <v>15</v>
      </c>
      <c r="U51">
        <v>44</v>
      </c>
      <c r="V51">
        <f>F$2-F$3</f>
        <v>30</v>
      </c>
      <c r="Y51">
        <v>132</v>
      </c>
      <c r="Z51">
        <v>44</v>
      </c>
      <c r="AA51">
        <v>43</v>
      </c>
      <c r="AB51">
        <v>129</v>
      </c>
    </row>
    <row r="52" spans="1:28" x14ac:dyDescent="0.25">
      <c r="A52">
        <v>45</v>
      </c>
      <c r="B52" s="22">
        <f t="shared" si="0"/>
        <v>65.375</v>
      </c>
      <c r="C52" s="23">
        <f t="shared" si="13"/>
        <v>844.13000000000022</v>
      </c>
      <c r="D52">
        <f t="shared" si="1"/>
        <v>14.068833333333338</v>
      </c>
      <c r="E52">
        <f t="shared" si="2"/>
        <v>43.583333333333336</v>
      </c>
      <c r="F52">
        <f t="shared" si="3"/>
        <v>22</v>
      </c>
      <c r="G52">
        <f t="shared" si="4"/>
        <v>61452.5</v>
      </c>
      <c r="H52">
        <f t="shared" si="5"/>
        <v>940</v>
      </c>
      <c r="I52">
        <f t="shared" si="6"/>
        <v>3.3333333333333333E-2</v>
      </c>
      <c r="J52">
        <f t="shared" si="7"/>
        <v>1961.25</v>
      </c>
      <c r="K52">
        <f t="shared" si="8"/>
        <v>31.333333333333332</v>
      </c>
      <c r="L52">
        <f t="shared" si="9"/>
        <v>14.068833333333338</v>
      </c>
      <c r="M52">
        <f t="shared" si="10"/>
        <v>0.58620138888888906</v>
      </c>
      <c r="S52">
        <v>44</v>
      </c>
      <c r="T52">
        <f t="shared" si="14"/>
        <v>15</v>
      </c>
      <c r="U52">
        <v>45</v>
      </c>
      <c r="V52">
        <f>F$2</f>
        <v>45</v>
      </c>
      <c r="Y52">
        <v>135</v>
      </c>
      <c r="Z52">
        <v>45</v>
      </c>
      <c r="AA52">
        <v>44</v>
      </c>
      <c r="AB52">
        <v>132</v>
      </c>
    </row>
    <row r="53" spans="1:28" x14ac:dyDescent="0.25">
      <c r="A53">
        <v>46</v>
      </c>
      <c r="B53" s="22">
        <f t="shared" si="0"/>
        <v>68.66</v>
      </c>
      <c r="C53" s="23">
        <f t="shared" si="13"/>
        <v>909.50500000000022</v>
      </c>
      <c r="D53">
        <f t="shared" si="1"/>
        <v>15.158416666666671</v>
      </c>
      <c r="E53">
        <f t="shared" si="2"/>
        <v>45.773333333333326</v>
      </c>
      <c r="F53">
        <f t="shared" si="3"/>
        <v>23</v>
      </c>
      <c r="G53">
        <f t="shared" si="4"/>
        <v>65913.599999999991</v>
      </c>
      <c r="H53">
        <f t="shared" si="5"/>
        <v>960</v>
      </c>
      <c r="I53">
        <f t="shared" si="6"/>
        <v>3.3333333333333333E-2</v>
      </c>
      <c r="J53">
        <f t="shared" si="7"/>
        <v>2059.7999999999997</v>
      </c>
      <c r="K53">
        <f t="shared" si="8"/>
        <v>32</v>
      </c>
      <c r="L53">
        <f t="shared" si="9"/>
        <v>15.158416666666671</v>
      </c>
      <c r="M53">
        <f t="shared" si="10"/>
        <v>0.63160069444444467</v>
      </c>
      <c r="S53">
        <v>45</v>
      </c>
      <c r="T53">
        <f t="shared" si="14"/>
        <v>15</v>
      </c>
      <c r="U53">
        <v>46</v>
      </c>
      <c r="V53">
        <f>F$2+F$3</f>
        <v>60</v>
      </c>
      <c r="Y53">
        <v>138</v>
      </c>
      <c r="Z53">
        <v>46</v>
      </c>
      <c r="AA53">
        <v>45</v>
      </c>
      <c r="AB53">
        <v>135</v>
      </c>
    </row>
    <row r="54" spans="1:28" x14ac:dyDescent="0.25">
      <c r="A54">
        <v>47</v>
      </c>
      <c r="B54" s="22">
        <f t="shared" si="0"/>
        <v>72.015000000000015</v>
      </c>
      <c r="C54" s="23">
        <f t="shared" si="13"/>
        <v>978.16500000000019</v>
      </c>
      <c r="D54">
        <f t="shared" si="1"/>
        <v>16.302750000000003</v>
      </c>
      <c r="E54">
        <f t="shared" si="2"/>
        <v>48.010000000000005</v>
      </c>
      <c r="F54">
        <f t="shared" si="3"/>
        <v>24.5</v>
      </c>
      <c r="G54">
        <f t="shared" si="4"/>
        <v>70574.700000000012</v>
      </c>
      <c r="H54">
        <f t="shared" si="5"/>
        <v>980</v>
      </c>
      <c r="I54">
        <f t="shared" si="6"/>
        <v>3.3333333333333333E-2</v>
      </c>
      <c r="J54">
        <f t="shared" si="7"/>
        <v>2160.4500000000003</v>
      </c>
      <c r="K54">
        <f t="shared" si="8"/>
        <v>32.666666666666671</v>
      </c>
      <c r="L54">
        <f t="shared" si="9"/>
        <v>16.302750000000003</v>
      </c>
      <c r="M54">
        <f t="shared" si="10"/>
        <v>0.67928125000000017</v>
      </c>
      <c r="S54">
        <v>46</v>
      </c>
      <c r="T54">
        <f t="shared" si="14"/>
        <v>16</v>
      </c>
      <c r="U54">
        <v>47</v>
      </c>
      <c r="V54">
        <f>F$2-F$3</f>
        <v>30</v>
      </c>
      <c r="Y54">
        <v>141</v>
      </c>
      <c r="Z54">
        <v>47</v>
      </c>
      <c r="AA54">
        <v>46</v>
      </c>
      <c r="AB54">
        <v>138</v>
      </c>
    </row>
    <row r="55" spans="1:28" x14ac:dyDescent="0.25">
      <c r="A55">
        <v>48</v>
      </c>
      <c r="B55" s="22">
        <f t="shared" si="0"/>
        <v>75.440000000000012</v>
      </c>
      <c r="C55" s="23">
        <f t="shared" si="13"/>
        <v>1050.1800000000003</v>
      </c>
      <c r="D55">
        <f t="shared" si="1"/>
        <v>17.503000000000004</v>
      </c>
      <c r="E55">
        <f t="shared" si="2"/>
        <v>50.293333333333337</v>
      </c>
      <c r="F55">
        <f t="shared" si="3"/>
        <v>25.5</v>
      </c>
      <c r="G55">
        <f t="shared" si="4"/>
        <v>75440.000000000015</v>
      </c>
      <c r="H55">
        <f t="shared" si="5"/>
        <v>1000</v>
      </c>
      <c r="I55">
        <f t="shared" si="6"/>
        <v>3.3333333333333333E-2</v>
      </c>
      <c r="J55">
        <f t="shared" si="7"/>
        <v>2263.2000000000003</v>
      </c>
      <c r="K55">
        <f t="shared" si="8"/>
        <v>33.333333333333336</v>
      </c>
      <c r="L55">
        <f t="shared" si="9"/>
        <v>17.503000000000004</v>
      </c>
      <c r="M55">
        <f t="shared" si="10"/>
        <v>0.72929166666666678</v>
      </c>
      <c r="S55">
        <v>47</v>
      </c>
      <c r="T55">
        <f t="shared" si="14"/>
        <v>16</v>
      </c>
      <c r="U55">
        <v>48</v>
      </c>
      <c r="V55">
        <f>F$2</f>
        <v>45</v>
      </c>
      <c r="Y55">
        <v>144</v>
      </c>
      <c r="Z55">
        <v>48</v>
      </c>
      <c r="AA55">
        <v>47</v>
      </c>
      <c r="AB55">
        <v>141</v>
      </c>
    </row>
    <row r="56" spans="1:28" x14ac:dyDescent="0.25">
      <c r="A56">
        <v>49</v>
      </c>
      <c r="B56" s="22">
        <f t="shared" si="0"/>
        <v>78.935000000000016</v>
      </c>
      <c r="C56" s="23">
        <f t="shared" si="13"/>
        <v>1125.6200000000003</v>
      </c>
      <c r="D56">
        <f t="shared" si="1"/>
        <v>18.760333333333339</v>
      </c>
      <c r="E56">
        <f t="shared" si="2"/>
        <v>52.623333333333349</v>
      </c>
      <c r="F56">
        <f t="shared" si="3"/>
        <v>26.5</v>
      </c>
      <c r="G56">
        <f t="shared" si="4"/>
        <v>80513.700000000012</v>
      </c>
      <c r="H56">
        <f t="shared" si="5"/>
        <v>1020</v>
      </c>
      <c r="I56">
        <f t="shared" si="6"/>
        <v>3.3333333333333333E-2</v>
      </c>
      <c r="J56">
        <f t="shared" si="7"/>
        <v>2368.0500000000006</v>
      </c>
      <c r="K56">
        <f t="shared" si="8"/>
        <v>33.999999999999993</v>
      </c>
      <c r="L56">
        <f t="shared" si="9"/>
        <v>18.760333333333339</v>
      </c>
      <c r="M56">
        <f t="shared" si="10"/>
        <v>0.78168055555555582</v>
      </c>
      <c r="S56">
        <v>48</v>
      </c>
      <c r="T56">
        <f t="shared" si="14"/>
        <v>16</v>
      </c>
      <c r="U56">
        <v>49</v>
      </c>
      <c r="V56">
        <f>F$2+F$3</f>
        <v>60</v>
      </c>
      <c r="Y56">
        <v>147</v>
      </c>
      <c r="Z56">
        <v>49</v>
      </c>
      <c r="AA56">
        <v>48</v>
      </c>
      <c r="AB56">
        <v>144</v>
      </c>
    </row>
    <row r="57" spans="1:28" x14ac:dyDescent="0.25">
      <c r="A57">
        <v>50</v>
      </c>
      <c r="B57" s="22">
        <f t="shared" si="0"/>
        <v>82.500000000000014</v>
      </c>
      <c r="C57" s="23">
        <f t="shared" si="13"/>
        <v>1204.5550000000003</v>
      </c>
      <c r="D57">
        <f t="shared" si="1"/>
        <v>20.075916666666672</v>
      </c>
      <c r="E57">
        <f t="shared" si="2"/>
        <v>55.000000000000007</v>
      </c>
      <c r="F57">
        <f t="shared" si="3"/>
        <v>27.5</v>
      </c>
      <c r="G57">
        <f t="shared" si="4"/>
        <v>85800.000000000015</v>
      </c>
      <c r="H57">
        <f t="shared" si="5"/>
        <v>1040</v>
      </c>
      <c r="I57">
        <f t="shared" si="6"/>
        <v>3.3333333333333333E-2</v>
      </c>
      <c r="J57">
        <f t="shared" si="7"/>
        <v>2475.0000000000005</v>
      </c>
      <c r="K57">
        <f t="shared" si="8"/>
        <v>34.666666666666664</v>
      </c>
      <c r="L57">
        <f t="shared" si="9"/>
        <v>20.075916666666672</v>
      </c>
      <c r="M57">
        <f t="shared" si="10"/>
        <v>0.83649652777777794</v>
      </c>
      <c r="S57">
        <v>49</v>
      </c>
      <c r="T57">
        <f t="shared" si="14"/>
        <v>17</v>
      </c>
      <c r="U57">
        <v>50</v>
      </c>
      <c r="V57">
        <f>F$2-F$3</f>
        <v>30</v>
      </c>
      <c r="Y57">
        <v>150</v>
      </c>
      <c r="Z57">
        <v>50</v>
      </c>
      <c r="AA57">
        <v>49</v>
      </c>
      <c r="AB57">
        <v>147</v>
      </c>
    </row>
    <row r="58" spans="1:28" x14ac:dyDescent="0.25">
      <c r="A58">
        <v>51</v>
      </c>
      <c r="B58" s="22">
        <f t="shared" si="0"/>
        <v>86.135000000000005</v>
      </c>
      <c r="C58" s="23">
        <f t="shared" si="13"/>
        <v>1287.0550000000003</v>
      </c>
      <c r="D58">
        <f t="shared" si="1"/>
        <v>21.450916666666672</v>
      </c>
      <c r="E58">
        <f t="shared" si="2"/>
        <v>57.423333333333339</v>
      </c>
      <c r="F58">
        <f t="shared" si="3"/>
        <v>29</v>
      </c>
      <c r="G58">
        <f t="shared" si="4"/>
        <v>91303.1</v>
      </c>
      <c r="H58">
        <f t="shared" si="5"/>
        <v>1060</v>
      </c>
      <c r="I58">
        <f t="shared" si="6"/>
        <v>3.3333333333333333E-2</v>
      </c>
      <c r="J58">
        <f t="shared" si="7"/>
        <v>2584.0500000000002</v>
      </c>
      <c r="K58">
        <f t="shared" si="8"/>
        <v>35.333333333333336</v>
      </c>
      <c r="L58">
        <f t="shared" si="9"/>
        <v>21.450916666666672</v>
      </c>
      <c r="M58">
        <f t="shared" si="10"/>
        <v>0.89378819444444468</v>
      </c>
      <c r="S58">
        <v>50</v>
      </c>
      <c r="T58">
        <f t="shared" si="14"/>
        <v>17</v>
      </c>
      <c r="U58">
        <v>51</v>
      </c>
      <c r="V58">
        <f>F$2</f>
        <v>45</v>
      </c>
      <c r="Y58">
        <v>153</v>
      </c>
      <c r="Z58">
        <v>51</v>
      </c>
      <c r="AA58">
        <v>50</v>
      </c>
      <c r="AB58">
        <v>150</v>
      </c>
    </row>
    <row r="59" spans="1:28" x14ac:dyDescent="0.25">
      <c r="A59">
        <v>52</v>
      </c>
      <c r="B59" s="22">
        <f t="shared" si="0"/>
        <v>89.840000000000018</v>
      </c>
      <c r="C59" s="23">
        <f t="shared" si="13"/>
        <v>1373.1900000000003</v>
      </c>
      <c r="D59">
        <f t="shared" si="1"/>
        <v>22.886500000000005</v>
      </c>
      <c r="E59">
        <f t="shared" si="2"/>
        <v>59.893333333333352</v>
      </c>
      <c r="F59">
        <f t="shared" si="3"/>
        <v>30</v>
      </c>
      <c r="G59">
        <f t="shared" si="4"/>
        <v>97027.200000000026</v>
      </c>
      <c r="H59">
        <f t="shared" si="5"/>
        <v>1080</v>
      </c>
      <c r="I59">
        <f t="shared" si="6"/>
        <v>3.3333333333333333E-2</v>
      </c>
      <c r="J59">
        <f t="shared" si="7"/>
        <v>2695.2000000000007</v>
      </c>
      <c r="K59">
        <f t="shared" si="8"/>
        <v>36</v>
      </c>
      <c r="L59">
        <f t="shared" si="9"/>
        <v>22.886500000000005</v>
      </c>
      <c r="M59">
        <f t="shared" si="10"/>
        <v>0.95360416666666692</v>
      </c>
      <c r="S59">
        <v>51</v>
      </c>
      <c r="T59">
        <f t="shared" si="14"/>
        <v>17</v>
      </c>
      <c r="U59">
        <v>52</v>
      </c>
      <c r="V59">
        <f>F$2+F$3</f>
        <v>60</v>
      </c>
      <c r="Y59">
        <v>156</v>
      </c>
      <c r="Z59">
        <v>52</v>
      </c>
      <c r="AA59">
        <v>51</v>
      </c>
      <c r="AB59">
        <v>153</v>
      </c>
    </row>
    <row r="60" spans="1:28" x14ac:dyDescent="0.25">
      <c r="A60">
        <v>53</v>
      </c>
      <c r="B60" s="22">
        <f t="shared" si="0"/>
        <v>93.615000000000009</v>
      </c>
      <c r="C60" s="23">
        <f t="shared" si="13"/>
        <v>1463.0300000000002</v>
      </c>
      <c r="D60">
        <f t="shared" si="1"/>
        <v>24.383833333333335</v>
      </c>
      <c r="E60">
        <f t="shared" si="2"/>
        <v>62.410000000000004</v>
      </c>
      <c r="F60">
        <f t="shared" si="3"/>
        <v>31.5</v>
      </c>
      <c r="G60">
        <f t="shared" si="4"/>
        <v>102976.50000000001</v>
      </c>
      <c r="H60">
        <f t="shared" si="5"/>
        <v>1100</v>
      </c>
      <c r="I60">
        <f t="shared" si="6"/>
        <v>3.3333333333333333E-2</v>
      </c>
      <c r="J60">
        <f t="shared" si="7"/>
        <v>2808.4500000000003</v>
      </c>
      <c r="K60">
        <f t="shared" si="8"/>
        <v>36.666666666666671</v>
      </c>
      <c r="L60">
        <f t="shared" si="9"/>
        <v>24.383833333333335</v>
      </c>
      <c r="M60">
        <f t="shared" si="10"/>
        <v>1.0159930555555556</v>
      </c>
      <c r="S60">
        <v>52</v>
      </c>
      <c r="T60">
        <f t="shared" si="14"/>
        <v>18</v>
      </c>
      <c r="U60">
        <v>53</v>
      </c>
      <c r="V60">
        <f>F$2-F$3</f>
        <v>30</v>
      </c>
      <c r="Y60">
        <v>159</v>
      </c>
      <c r="Z60">
        <v>53</v>
      </c>
      <c r="AA60">
        <v>52</v>
      </c>
      <c r="AB60">
        <v>156</v>
      </c>
    </row>
    <row r="61" spans="1:28" x14ac:dyDescent="0.25">
      <c r="A61">
        <v>54</v>
      </c>
      <c r="B61" s="22">
        <f t="shared" si="0"/>
        <v>97.460000000000022</v>
      </c>
      <c r="C61" s="23">
        <f t="shared" si="13"/>
        <v>1556.6450000000002</v>
      </c>
      <c r="D61">
        <f t="shared" si="1"/>
        <v>25.944083333333335</v>
      </c>
      <c r="E61">
        <f t="shared" si="2"/>
        <v>64.973333333333343</v>
      </c>
      <c r="F61">
        <f t="shared" si="3"/>
        <v>32.5</v>
      </c>
      <c r="G61">
        <f t="shared" si="4"/>
        <v>109155.20000000003</v>
      </c>
      <c r="H61">
        <f t="shared" si="5"/>
        <v>1120</v>
      </c>
      <c r="I61">
        <f t="shared" si="6"/>
        <v>3.3333333333333333E-2</v>
      </c>
      <c r="J61">
        <f t="shared" si="7"/>
        <v>2923.8000000000006</v>
      </c>
      <c r="K61">
        <f t="shared" si="8"/>
        <v>37.333333333333336</v>
      </c>
      <c r="L61">
        <f t="shared" si="9"/>
        <v>25.944083333333335</v>
      </c>
      <c r="M61">
        <f t="shared" si="10"/>
        <v>1.0810034722222224</v>
      </c>
      <c r="S61">
        <v>53</v>
      </c>
      <c r="T61">
        <f t="shared" si="14"/>
        <v>18</v>
      </c>
      <c r="U61">
        <v>54</v>
      </c>
      <c r="V61">
        <f>F$2</f>
        <v>45</v>
      </c>
      <c r="Y61">
        <v>162</v>
      </c>
      <c r="Z61">
        <v>54</v>
      </c>
      <c r="AA61">
        <v>53</v>
      </c>
      <c r="AB61">
        <v>159</v>
      </c>
    </row>
    <row r="62" spans="1:28" x14ac:dyDescent="0.25">
      <c r="A62">
        <v>55</v>
      </c>
      <c r="B62" s="22">
        <f t="shared" si="0"/>
        <v>101.37500000000001</v>
      </c>
      <c r="C62" s="23">
        <f t="shared" si="13"/>
        <v>1654.1050000000002</v>
      </c>
      <c r="D62">
        <f t="shared" si="1"/>
        <v>27.568416666666671</v>
      </c>
      <c r="E62">
        <f t="shared" si="2"/>
        <v>67.583333333333343</v>
      </c>
      <c r="F62">
        <f t="shared" si="3"/>
        <v>34</v>
      </c>
      <c r="G62">
        <f t="shared" si="4"/>
        <v>115567.50000000001</v>
      </c>
      <c r="H62">
        <f t="shared" si="5"/>
        <v>1140</v>
      </c>
      <c r="I62">
        <f t="shared" si="6"/>
        <v>3.3333333333333333E-2</v>
      </c>
      <c r="J62">
        <f t="shared" si="7"/>
        <v>3041.2500000000005</v>
      </c>
      <c r="K62">
        <f t="shared" si="8"/>
        <v>38</v>
      </c>
      <c r="L62">
        <f t="shared" si="9"/>
        <v>27.568416666666671</v>
      </c>
      <c r="M62">
        <f t="shared" si="10"/>
        <v>1.1486840277777779</v>
      </c>
      <c r="S62">
        <v>54</v>
      </c>
      <c r="T62">
        <f t="shared" si="14"/>
        <v>18</v>
      </c>
      <c r="U62">
        <v>55</v>
      </c>
      <c r="V62">
        <f>F$2+F$3</f>
        <v>60</v>
      </c>
      <c r="Y62">
        <v>165</v>
      </c>
      <c r="Z62">
        <v>55</v>
      </c>
      <c r="AA62">
        <v>54</v>
      </c>
      <c r="AB62">
        <v>162</v>
      </c>
    </row>
    <row r="63" spans="1:28" x14ac:dyDescent="0.25">
      <c r="A63">
        <v>56</v>
      </c>
      <c r="B63" s="22">
        <f t="shared" si="0"/>
        <v>105.36</v>
      </c>
      <c r="C63" s="23">
        <f t="shared" si="13"/>
        <v>1755.4800000000002</v>
      </c>
      <c r="D63">
        <f t="shared" si="1"/>
        <v>29.258000000000003</v>
      </c>
      <c r="E63">
        <f t="shared" si="2"/>
        <v>70.240000000000009</v>
      </c>
      <c r="F63">
        <f t="shared" si="3"/>
        <v>35.5</v>
      </c>
      <c r="G63">
        <f t="shared" si="4"/>
        <v>122217.60000000001</v>
      </c>
      <c r="H63">
        <f t="shared" si="5"/>
        <v>1160</v>
      </c>
      <c r="I63">
        <f t="shared" si="6"/>
        <v>3.3333333333333333E-2</v>
      </c>
      <c r="J63">
        <f t="shared" si="7"/>
        <v>3160.8</v>
      </c>
      <c r="K63">
        <f t="shared" si="8"/>
        <v>38.666666666666664</v>
      </c>
      <c r="L63">
        <f t="shared" si="9"/>
        <v>29.258000000000003</v>
      </c>
      <c r="M63">
        <f t="shared" si="10"/>
        <v>1.2190833333333335</v>
      </c>
      <c r="S63">
        <v>55</v>
      </c>
      <c r="T63">
        <f t="shared" si="14"/>
        <v>19</v>
      </c>
      <c r="U63">
        <v>56</v>
      </c>
      <c r="V63">
        <f>F$2-F$3</f>
        <v>30</v>
      </c>
      <c r="Y63">
        <v>168</v>
      </c>
      <c r="Z63">
        <v>56</v>
      </c>
      <c r="AA63">
        <v>55</v>
      </c>
      <c r="AB63">
        <v>165</v>
      </c>
    </row>
    <row r="64" spans="1:28" x14ac:dyDescent="0.25">
      <c r="A64">
        <v>57</v>
      </c>
      <c r="B64" s="22">
        <f t="shared" si="0"/>
        <v>109.41500000000002</v>
      </c>
      <c r="C64" s="23">
        <f t="shared" si="13"/>
        <v>1860.8400000000001</v>
      </c>
      <c r="D64">
        <f t="shared" si="1"/>
        <v>31.014000000000003</v>
      </c>
      <c r="E64">
        <f t="shared" si="2"/>
        <v>72.943333333333356</v>
      </c>
      <c r="F64">
        <f t="shared" si="3"/>
        <v>36.5</v>
      </c>
      <c r="G64">
        <f t="shared" si="4"/>
        <v>129109.70000000003</v>
      </c>
      <c r="H64">
        <f t="shared" si="5"/>
        <v>1180</v>
      </c>
      <c r="I64">
        <f t="shared" si="6"/>
        <v>3.3333333333333333E-2</v>
      </c>
      <c r="J64">
        <f t="shared" si="7"/>
        <v>3282.4500000000007</v>
      </c>
      <c r="K64">
        <f t="shared" si="8"/>
        <v>39.333333333333336</v>
      </c>
      <c r="L64">
        <f t="shared" si="9"/>
        <v>31.014000000000003</v>
      </c>
      <c r="M64">
        <f t="shared" si="10"/>
        <v>1.2922500000000001</v>
      </c>
      <c r="S64">
        <v>56</v>
      </c>
      <c r="T64">
        <f t="shared" si="14"/>
        <v>19</v>
      </c>
      <c r="U64">
        <v>57</v>
      </c>
      <c r="V64">
        <f>F$2</f>
        <v>45</v>
      </c>
      <c r="Y64">
        <v>171</v>
      </c>
      <c r="Z64">
        <v>57</v>
      </c>
      <c r="AA64">
        <v>56</v>
      </c>
      <c r="AB64">
        <v>168</v>
      </c>
    </row>
    <row r="65" spans="1:28" x14ac:dyDescent="0.25">
      <c r="A65">
        <v>58</v>
      </c>
      <c r="B65" s="22">
        <f t="shared" si="0"/>
        <v>113.54</v>
      </c>
      <c r="C65" s="23">
        <f t="shared" si="13"/>
        <v>1970.2550000000001</v>
      </c>
      <c r="D65">
        <f t="shared" si="1"/>
        <v>32.837583333333335</v>
      </c>
      <c r="E65">
        <f t="shared" si="2"/>
        <v>75.693333333333342</v>
      </c>
      <c r="F65">
        <f t="shared" si="3"/>
        <v>38</v>
      </c>
      <c r="G65">
        <f t="shared" si="4"/>
        <v>136248</v>
      </c>
      <c r="H65">
        <f t="shared" si="5"/>
        <v>1200</v>
      </c>
      <c r="I65">
        <f t="shared" si="6"/>
        <v>3.3333333333333333E-2</v>
      </c>
      <c r="J65">
        <f t="shared" si="7"/>
        <v>3406.2000000000003</v>
      </c>
      <c r="K65">
        <f t="shared" si="8"/>
        <v>40</v>
      </c>
      <c r="L65">
        <f t="shared" si="9"/>
        <v>32.837583333333335</v>
      </c>
      <c r="M65">
        <f t="shared" si="10"/>
        <v>1.368232638888889</v>
      </c>
      <c r="S65">
        <v>57</v>
      </c>
      <c r="T65">
        <f t="shared" si="14"/>
        <v>19</v>
      </c>
      <c r="U65">
        <v>58</v>
      </c>
      <c r="V65">
        <f>F$2+F$3</f>
        <v>60</v>
      </c>
      <c r="Y65">
        <v>174</v>
      </c>
      <c r="Z65">
        <v>58</v>
      </c>
      <c r="AA65">
        <v>57</v>
      </c>
      <c r="AB65">
        <v>171</v>
      </c>
    </row>
    <row r="66" spans="1:28" x14ac:dyDescent="0.25">
      <c r="A66">
        <v>59</v>
      </c>
      <c r="B66" s="22">
        <f t="shared" si="0"/>
        <v>117.73500000000001</v>
      </c>
      <c r="C66" s="23">
        <f t="shared" si="13"/>
        <v>2083.7950000000001</v>
      </c>
      <c r="D66">
        <f t="shared" si="1"/>
        <v>34.729916666666668</v>
      </c>
      <c r="E66">
        <f t="shared" si="2"/>
        <v>78.490000000000009</v>
      </c>
      <c r="F66">
        <f t="shared" si="3"/>
        <v>39.5</v>
      </c>
      <c r="G66">
        <f t="shared" si="4"/>
        <v>143636.70000000001</v>
      </c>
      <c r="H66">
        <f t="shared" si="5"/>
        <v>1220</v>
      </c>
      <c r="I66">
        <f t="shared" si="6"/>
        <v>3.3333333333333333E-2</v>
      </c>
      <c r="J66">
        <f t="shared" si="7"/>
        <v>3532.0500000000006</v>
      </c>
      <c r="K66">
        <f t="shared" si="8"/>
        <v>40.666666666666664</v>
      </c>
      <c r="L66">
        <f t="shared" si="9"/>
        <v>34.729916666666668</v>
      </c>
      <c r="M66">
        <f t="shared" si="10"/>
        <v>1.4470798611111111</v>
      </c>
      <c r="S66">
        <v>58</v>
      </c>
      <c r="T66">
        <f t="shared" si="14"/>
        <v>20</v>
      </c>
      <c r="U66">
        <v>59</v>
      </c>
      <c r="V66">
        <f>F$2-F$3</f>
        <v>30</v>
      </c>
      <c r="Y66">
        <v>177</v>
      </c>
      <c r="Z66">
        <v>59</v>
      </c>
      <c r="AA66">
        <v>58</v>
      </c>
      <c r="AB66">
        <v>174</v>
      </c>
    </row>
    <row r="67" spans="1:28" x14ac:dyDescent="0.25">
      <c r="A67">
        <v>60</v>
      </c>
      <c r="B67" s="22">
        <f t="shared" si="0"/>
        <v>122</v>
      </c>
      <c r="C67" s="23">
        <f t="shared" si="13"/>
        <v>2201.5300000000002</v>
      </c>
      <c r="D67">
        <f t="shared" si="1"/>
        <v>36.692166666666672</v>
      </c>
      <c r="E67">
        <f t="shared" si="2"/>
        <v>81.333333333333329</v>
      </c>
      <c r="F67">
        <f t="shared" si="3"/>
        <v>41</v>
      </c>
      <c r="G67">
        <f t="shared" si="4"/>
        <v>151280</v>
      </c>
      <c r="H67">
        <f t="shared" si="5"/>
        <v>1240</v>
      </c>
      <c r="I67">
        <f t="shared" si="6"/>
        <v>3.3333333333333333E-2</v>
      </c>
      <c r="J67">
        <f t="shared" si="7"/>
        <v>3660</v>
      </c>
      <c r="K67">
        <f t="shared" si="8"/>
        <v>41.333333333333336</v>
      </c>
      <c r="L67">
        <f t="shared" si="9"/>
        <v>36.692166666666672</v>
      </c>
      <c r="M67">
        <f t="shared" si="10"/>
        <v>1.5288402777777781</v>
      </c>
      <c r="S67">
        <v>59</v>
      </c>
      <c r="T67">
        <f t="shared" si="14"/>
        <v>20</v>
      </c>
      <c r="U67">
        <v>60</v>
      </c>
      <c r="V67">
        <f>F$2</f>
        <v>45</v>
      </c>
      <c r="Y67">
        <v>180</v>
      </c>
      <c r="Z67">
        <v>60</v>
      </c>
      <c r="AA67">
        <v>59</v>
      </c>
      <c r="AB67">
        <v>177</v>
      </c>
    </row>
    <row r="68" spans="1:28" x14ac:dyDescent="0.25">
      <c r="A68">
        <v>61</v>
      </c>
      <c r="B68" s="27">
        <f t="shared" si="0"/>
        <v>185.19</v>
      </c>
      <c r="C68" s="23">
        <f t="shared" si="13"/>
        <v>2323.5300000000002</v>
      </c>
      <c r="D68">
        <f t="shared" si="1"/>
        <v>38.725500000000004</v>
      </c>
      <c r="E68">
        <f t="shared" si="2"/>
        <v>123.46</v>
      </c>
      <c r="F68">
        <f t="shared" si="3"/>
        <v>62</v>
      </c>
      <c r="G68">
        <f t="shared" si="4"/>
        <v>233339.4</v>
      </c>
      <c r="H68">
        <f t="shared" si="5"/>
        <v>1260</v>
      </c>
      <c r="I68">
        <f t="shared" si="6"/>
        <v>3.3333333333333333E-2</v>
      </c>
      <c r="J68">
        <f t="shared" si="7"/>
        <v>5555.7</v>
      </c>
      <c r="K68">
        <f t="shared" si="8"/>
        <v>42</v>
      </c>
      <c r="L68">
        <f t="shared" si="9"/>
        <v>38.725500000000004</v>
      </c>
      <c r="M68">
        <f t="shared" si="10"/>
        <v>1.6135625000000002</v>
      </c>
      <c r="S68">
        <v>60</v>
      </c>
      <c r="T68">
        <f t="shared" si="14"/>
        <v>20</v>
      </c>
      <c r="U68">
        <v>61</v>
      </c>
      <c r="V68">
        <f>F$2+F$3</f>
        <v>60</v>
      </c>
      <c r="Y68">
        <v>183</v>
      </c>
      <c r="Z68">
        <v>61</v>
      </c>
      <c r="AA68">
        <v>60</v>
      </c>
      <c r="AB68">
        <v>180</v>
      </c>
    </row>
    <row r="69" spans="1:28" x14ac:dyDescent="0.25">
      <c r="A69">
        <v>62</v>
      </c>
      <c r="B69" s="22">
        <f t="shared" si="0"/>
        <v>196.56</v>
      </c>
      <c r="C69" s="23">
        <f t="shared" si="13"/>
        <v>2508.7200000000003</v>
      </c>
      <c r="D69">
        <f t="shared" si="1"/>
        <v>41.812000000000005</v>
      </c>
      <c r="E69">
        <f t="shared" si="2"/>
        <v>131.04</v>
      </c>
      <c r="F69">
        <f t="shared" si="3"/>
        <v>66</v>
      </c>
      <c r="G69">
        <f t="shared" si="4"/>
        <v>251596.79999999999</v>
      </c>
      <c r="H69">
        <f t="shared" si="5"/>
        <v>1280</v>
      </c>
      <c r="I69">
        <f t="shared" si="6"/>
        <v>3.3333333333333333E-2</v>
      </c>
      <c r="J69">
        <f t="shared" si="7"/>
        <v>5896.8</v>
      </c>
      <c r="K69">
        <f t="shared" si="8"/>
        <v>42.666666666666664</v>
      </c>
      <c r="L69">
        <f t="shared" si="9"/>
        <v>41.812000000000005</v>
      </c>
      <c r="M69">
        <f t="shared" si="10"/>
        <v>1.7421666666666669</v>
      </c>
      <c r="S69">
        <v>61</v>
      </c>
      <c r="T69">
        <f t="shared" si="14"/>
        <v>21</v>
      </c>
      <c r="U69">
        <v>62</v>
      </c>
      <c r="V69">
        <f>F$2-F$3</f>
        <v>30</v>
      </c>
      <c r="Y69">
        <v>186</v>
      </c>
      <c r="Z69">
        <v>62</v>
      </c>
      <c r="AA69">
        <v>61</v>
      </c>
      <c r="AB69">
        <v>183</v>
      </c>
    </row>
    <row r="70" spans="1:28" x14ac:dyDescent="0.25">
      <c r="A70">
        <v>63</v>
      </c>
      <c r="B70" s="22">
        <f t="shared" si="0"/>
        <v>208.10999999999996</v>
      </c>
      <c r="C70" s="23">
        <f t="shared" si="13"/>
        <v>2705.28</v>
      </c>
      <c r="D70">
        <f t="shared" si="1"/>
        <v>45.088000000000001</v>
      </c>
      <c r="E70">
        <f t="shared" si="2"/>
        <v>138.73999999999995</v>
      </c>
      <c r="F70">
        <f t="shared" si="3"/>
        <v>69.5</v>
      </c>
      <c r="G70">
        <f t="shared" si="4"/>
        <v>270542.99999999994</v>
      </c>
      <c r="H70">
        <f t="shared" si="5"/>
        <v>1300</v>
      </c>
      <c r="I70">
        <f t="shared" si="6"/>
        <v>3.3333333333333333E-2</v>
      </c>
      <c r="J70">
        <f t="shared" si="7"/>
        <v>6243.2999999999984</v>
      </c>
      <c r="K70">
        <f t="shared" si="8"/>
        <v>43.333333333333336</v>
      </c>
      <c r="L70">
        <f t="shared" si="9"/>
        <v>45.088000000000001</v>
      </c>
      <c r="M70">
        <f t="shared" si="10"/>
        <v>1.8786666666666667</v>
      </c>
      <c r="S70">
        <v>62</v>
      </c>
      <c r="T70">
        <f t="shared" si="14"/>
        <v>21</v>
      </c>
      <c r="U70">
        <v>63</v>
      </c>
      <c r="V70">
        <f>F$2</f>
        <v>45</v>
      </c>
      <c r="Y70">
        <v>189</v>
      </c>
      <c r="Z70">
        <v>63</v>
      </c>
      <c r="AA70">
        <v>62</v>
      </c>
      <c r="AB70">
        <v>186</v>
      </c>
    </row>
    <row r="71" spans="1:28" x14ac:dyDescent="0.25">
      <c r="A71">
        <v>64</v>
      </c>
      <c r="B71" s="22">
        <f t="shared" si="0"/>
        <v>219.83999999999997</v>
      </c>
      <c r="C71" s="23">
        <f t="shared" si="13"/>
        <v>2913.3900000000003</v>
      </c>
      <c r="D71">
        <f t="shared" si="1"/>
        <v>48.556500000000007</v>
      </c>
      <c r="E71">
        <f t="shared" si="2"/>
        <v>146.55999999999997</v>
      </c>
      <c r="F71">
        <f t="shared" si="3"/>
        <v>73.5</v>
      </c>
      <c r="G71">
        <f t="shared" si="4"/>
        <v>290188.79999999999</v>
      </c>
      <c r="H71">
        <f t="shared" si="5"/>
        <v>1320</v>
      </c>
      <c r="I71">
        <f t="shared" si="6"/>
        <v>3.3333333333333333E-2</v>
      </c>
      <c r="J71">
        <f t="shared" si="7"/>
        <v>6595.1999999999989</v>
      </c>
      <c r="K71">
        <f t="shared" si="8"/>
        <v>44.000000000000007</v>
      </c>
      <c r="L71">
        <f t="shared" si="9"/>
        <v>48.556500000000007</v>
      </c>
      <c r="M71">
        <f t="shared" si="10"/>
        <v>2.0231875000000001</v>
      </c>
      <c r="S71">
        <v>63</v>
      </c>
      <c r="T71">
        <f t="shared" si="14"/>
        <v>21</v>
      </c>
      <c r="U71">
        <v>64</v>
      </c>
      <c r="V71">
        <f>F$2+F$3</f>
        <v>60</v>
      </c>
      <c r="Y71">
        <v>192</v>
      </c>
      <c r="Z71">
        <v>64</v>
      </c>
      <c r="AA71">
        <v>63</v>
      </c>
      <c r="AB71">
        <v>189</v>
      </c>
    </row>
    <row r="72" spans="1:28" x14ac:dyDescent="0.25">
      <c r="A72">
        <v>65</v>
      </c>
      <c r="B72" s="22">
        <f t="shared" si="0"/>
        <v>231.75</v>
      </c>
      <c r="C72" s="23">
        <f t="shared" si="13"/>
        <v>3133.2300000000005</v>
      </c>
      <c r="D72">
        <f t="shared" si="1"/>
        <v>52.220500000000008</v>
      </c>
      <c r="E72">
        <f t="shared" si="2"/>
        <v>154.5</v>
      </c>
      <c r="F72">
        <f t="shared" si="3"/>
        <v>77.5</v>
      </c>
      <c r="G72">
        <f t="shared" si="4"/>
        <v>310545</v>
      </c>
      <c r="H72">
        <f t="shared" si="5"/>
        <v>1340</v>
      </c>
      <c r="I72">
        <f t="shared" si="6"/>
        <v>3.3333333333333333E-2</v>
      </c>
      <c r="J72">
        <f t="shared" si="7"/>
        <v>6952.5</v>
      </c>
      <c r="K72">
        <f t="shared" si="8"/>
        <v>44.666666666666664</v>
      </c>
      <c r="L72">
        <f t="shared" si="9"/>
        <v>52.220500000000008</v>
      </c>
      <c r="M72">
        <f t="shared" si="10"/>
        <v>2.1758541666666669</v>
      </c>
      <c r="S72">
        <v>64</v>
      </c>
      <c r="T72">
        <f t="shared" si="14"/>
        <v>22</v>
      </c>
      <c r="U72">
        <v>65</v>
      </c>
      <c r="V72">
        <f>F$2-F$3</f>
        <v>30</v>
      </c>
      <c r="Y72">
        <v>195</v>
      </c>
      <c r="Z72">
        <v>65</v>
      </c>
      <c r="AA72">
        <v>64</v>
      </c>
      <c r="AB72">
        <v>192</v>
      </c>
    </row>
    <row r="73" spans="1:28" x14ac:dyDescent="0.25">
      <c r="A73">
        <v>66</v>
      </c>
      <c r="B73" s="22">
        <f t="shared" ref="B73:B136" si="15">VLOOKUP(A73,$L$2:$O$5,2)*A73^2+VLOOKUP(A73,$L$2:$O$5,3)*A73+VLOOKUP(A73,$L$2:$O$5,4)</f>
        <v>243.83999999999997</v>
      </c>
      <c r="C73" s="23">
        <f t="shared" si="13"/>
        <v>3364.9800000000005</v>
      </c>
      <c r="D73">
        <f t="shared" ref="D73:D136" si="16">C73/60</f>
        <v>56.083000000000006</v>
      </c>
      <c r="E73">
        <f t="shared" ref="E73:E136" si="17">J73/F$2</f>
        <v>162.55999999999997</v>
      </c>
      <c r="F73">
        <f t="shared" ref="F73:F136" si="18">ROUNDUP(E73,0)*H$1/60</f>
        <v>81.5</v>
      </c>
      <c r="G73">
        <f t="shared" ref="G73:G136" si="19">H73*B73</f>
        <v>331622.39999999997</v>
      </c>
      <c r="H73">
        <f t="shared" ref="H73:H136" si="20">20*A73+40</f>
        <v>1360</v>
      </c>
      <c r="I73">
        <f t="shared" ref="I73:I136" si="21">(C$2/60)</f>
        <v>3.3333333333333333E-2</v>
      </c>
      <c r="J73">
        <f t="shared" ref="J73:J136" si="22">B73/I73</f>
        <v>7315.1999999999989</v>
      </c>
      <c r="K73">
        <f t="shared" ref="K73:K136" si="23">G73/J73</f>
        <v>45.333333333333336</v>
      </c>
      <c r="L73">
        <f t="shared" ref="L73:L136" si="24">C73/60</f>
        <v>56.083000000000006</v>
      </c>
      <c r="M73">
        <f t="shared" ref="M73:M136" si="25">L73/24</f>
        <v>2.336791666666667</v>
      </c>
      <c r="S73">
        <v>65</v>
      </c>
      <c r="T73">
        <f t="shared" si="14"/>
        <v>22</v>
      </c>
      <c r="U73">
        <v>66</v>
      </c>
      <c r="V73">
        <f>F$2</f>
        <v>45</v>
      </c>
      <c r="Y73">
        <v>198</v>
      </c>
      <c r="Z73">
        <v>66</v>
      </c>
      <c r="AA73">
        <v>65</v>
      </c>
      <c r="AB73">
        <v>195</v>
      </c>
    </row>
    <row r="74" spans="1:28" x14ac:dyDescent="0.25">
      <c r="A74">
        <v>67</v>
      </c>
      <c r="B74" s="22">
        <f t="shared" si="15"/>
        <v>256.11</v>
      </c>
      <c r="C74" s="23">
        <f t="shared" ref="C74:C137" si="26">B73+C73</f>
        <v>3608.8200000000006</v>
      </c>
      <c r="D74">
        <f t="shared" si="16"/>
        <v>60.147000000000013</v>
      </c>
      <c r="E74">
        <f t="shared" si="17"/>
        <v>170.74</v>
      </c>
      <c r="F74">
        <f t="shared" si="18"/>
        <v>85.5</v>
      </c>
      <c r="G74">
        <f t="shared" si="19"/>
        <v>353431.80000000005</v>
      </c>
      <c r="H74">
        <f t="shared" si="20"/>
        <v>1380</v>
      </c>
      <c r="I74">
        <f t="shared" si="21"/>
        <v>3.3333333333333333E-2</v>
      </c>
      <c r="J74">
        <f t="shared" si="22"/>
        <v>7683.3</v>
      </c>
      <c r="K74">
        <f t="shared" si="23"/>
        <v>46.000000000000007</v>
      </c>
      <c r="L74">
        <f t="shared" si="24"/>
        <v>60.147000000000013</v>
      </c>
      <c r="M74">
        <f t="shared" si="25"/>
        <v>2.5061250000000004</v>
      </c>
      <c r="S74">
        <v>66</v>
      </c>
      <c r="T74">
        <f t="shared" si="14"/>
        <v>22</v>
      </c>
      <c r="U74">
        <v>67</v>
      </c>
      <c r="V74">
        <f>F$2+F$3</f>
        <v>60</v>
      </c>
      <c r="Y74">
        <v>201</v>
      </c>
      <c r="Z74">
        <v>67</v>
      </c>
      <c r="AA74">
        <v>66</v>
      </c>
      <c r="AB74">
        <v>198</v>
      </c>
    </row>
    <row r="75" spans="1:28" x14ac:dyDescent="0.25">
      <c r="A75">
        <v>68</v>
      </c>
      <c r="B75" s="22">
        <f t="shared" si="15"/>
        <v>268.55999999999995</v>
      </c>
      <c r="C75" s="23">
        <f t="shared" si="26"/>
        <v>3864.9300000000007</v>
      </c>
      <c r="D75">
        <f t="shared" si="16"/>
        <v>64.415500000000009</v>
      </c>
      <c r="E75">
        <f t="shared" si="17"/>
        <v>179.03999999999996</v>
      </c>
      <c r="F75">
        <f t="shared" si="18"/>
        <v>90</v>
      </c>
      <c r="G75">
        <f t="shared" si="19"/>
        <v>375983.99999999994</v>
      </c>
      <c r="H75">
        <f t="shared" si="20"/>
        <v>1400</v>
      </c>
      <c r="I75">
        <f t="shared" si="21"/>
        <v>3.3333333333333333E-2</v>
      </c>
      <c r="J75">
        <f t="shared" si="22"/>
        <v>8056.7999999999984</v>
      </c>
      <c r="K75">
        <f t="shared" si="23"/>
        <v>46.666666666666671</v>
      </c>
      <c r="L75">
        <f t="shared" si="24"/>
        <v>64.415500000000009</v>
      </c>
      <c r="M75">
        <f t="shared" si="25"/>
        <v>2.683979166666667</v>
      </c>
      <c r="S75">
        <v>67</v>
      </c>
      <c r="T75">
        <f t="shared" si="14"/>
        <v>23</v>
      </c>
      <c r="U75">
        <v>68</v>
      </c>
      <c r="V75">
        <f>F$2-F$3</f>
        <v>30</v>
      </c>
      <c r="Y75">
        <v>204</v>
      </c>
      <c r="Z75">
        <v>68</v>
      </c>
      <c r="AA75">
        <v>67</v>
      </c>
      <c r="AB75">
        <v>201</v>
      </c>
    </row>
    <row r="76" spans="1:28" x14ac:dyDescent="0.25">
      <c r="A76">
        <v>69</v>
      </c>
      <c r="B76" s="22">
        <f t="shared" si="15"/>
        <v>281.19</v>
      </c>
      <c r="C76" s="23">
        <f t="shared" si="26"/>
        <v>4133.4900000000007</v>
      </c>
      <c r="D76">
        <f t="shared" si="16"/>
        <v>68.891500000000008</v>
      </c>
      <c r="E76">
        <f t="shared" si="17"/>
        <v>187.46</v>
      </c>
      <c r="F76">
        <f t="shared" si="18"/>
        <v>94</v>
      </c>
      <c r="G76">
        <f t="shared" si="19"/>
        <v>399289.8</v>
      </c>
      <c r="H76">
        <f t="shared" si="20"/>
        <v>1420</v>
      </c>
      <c r="I76">
        <f t="shared" si="21"/>
        <v>3.3333333333333333E-2</v>
      </c>
      <c r="J76">
        <f t="shared" si="22"/>
        <v>8435.7000000000007</v>
      </c>
      <c r="K76">
        <f t="shared" si="23"/>
        <v>47.333333333333329</v>
      </c>
      <c r="L76">
        <f t="shared" si="24"/>
        <v>68.891500000000008</v>
      </c>
      <c r="M76">
        <f t="shared" si="25"/>
        <v>2.8704791666666671</v>
      </c>
      <c r="S76">
        <v>68</v>
      </c>
      <c r="T76">
        <f t="shared" si="14"/>
        <v>23</v>
      </c>
      <c r="U76">
        <v>69</v>
      </c>
      <c r="V76">
        <f>F$2</f>
        <v>45</v>
      </c>
      <c r="Y76">
        <v>207</v>
      </c>
      <c r="Z76">
        <v>69</v>
      </c>
      <c r="AA76">
        <v>68</v>
      </c>
      <c r="AB76">
        <v>204</v>
      </c>
    </row>
    <row r="77" spans="1:28" x14ac:dyDescent="0.25">
      <c r="A77">
        <v>70</v>
      </c>
      <c r="B77" s="22">
        <f t="shared" si="15"/>
        <v>294</v>
      </c>
      <c r="C77" s="23">
        <f t="shared" si="26"/>
        <v>4414.68</v>
      </c>
      <c r="D77">
        <f t="shared" si="16"/>
        <v>73.578000000000003</v>
      </c>
      <c r="E77">
        <f t="shared" si="17"/>
        <v>196</v>
      </c>
      <c r="F77">
        <f t="shared" si="18"/>
        <v>98</v>
      </c>
      <c r="G77">
        <f t="shared" si="19"/>
        <v>423360</v>
      </c>
      <c r="H77">
        <f t="shared" si="20"/>
        <v>1440</v>
      </c>
      <c r="I77">
        <f t="shared" si="21"/>
        <v>3.3333333333333333E-2</v>
      </c>
      <c r="J77">
        <f t="shared" si="22"/>
        <v>8820</v>
      </c>
      <c r="K77">
        <f t="shared" si="23"/>
        <v>48</v>
      </c>
      <c r="L77">
        <f t="shared" si="24"/>
        <v>73.578000000000003</v>
      </c>
      <c r="M77">
        <f t="shared" si="25"/>
        <v>3.06575</v>
      </c>
      <c r="S77">
        <v>69</v>
      </c>
      <c r="T77">
        <f t="shared" si="14"/>
        <v>23</v>
      </c>
      <c r="U77">
        <v>70</v>
      </c>
      <c r="V77">
        <f>F$2+F$3</f>
        <v>60</v>
      </c>
      <c r="Y77">
        <v>210</v>
      </c>
      <c r="Z77">
        <v>70</v>
      </c>
      <c r="AA77">
        <v>69</v>
      </c>
      <c r="AB77">
        <v>207</v>
      </c>
    </row>
    <row r="78" spans="1:28" x14ac:dyDescent="0.25">
      <c r="A78">
        <v>71</v>
      </c>
      <c r="B78" s="22">
        <f t="shared" si="15"/>
        <v>306.99</v>
      </c>
      <c r="C78" s="23">
        <f t="shared" si="26"/>
        <v>4708.68</v>
      </c>
      <c r="D78">
        <f t="shared" si="16"/>
        <v>78.478000000000009</v>
      </c>
      <c r="E78">
        <f t="shared" si="17"/>
        <v>204.66000000000003</v>
      </c>
      <c r="F78">
        <f t="shared" si="18"/>
        <v>102.5</v>
      </c>
      <c r="G78">
        <f t="shared" si="19"/>
        <v>448205.4</v>
      </c>
      <c r="H78">
        <f t="shared" si="20"/>
        <v>1460</v>
      </c>
      <c r="I78">
        <f t="shared" si="21"/>
        <v>3.3333333333333333E-2</v>
      </c>
      <c r="J78">
        <f t="shared" si="22"/>
        <v>9209.7000000000007</v>
      </c>
      <c r="K78">
        <f t="shared" si="23"/>
        <v>48.666666666666664</v>
      </c>
      <c r="L78">
        <f t="shared" si="24"/>
        <v>78.478000000000009</v>
      </c>
      <c r="M78">
        <f t="shared" si="25"/>
        <v>3.269916666666667</v>
      </c>
      <c r="S78">
        <v>70</v>
      </c>
      <c r="T78">
        <f t="shared" si="14"/>
        <v>24</v>
      </c>
      <c r="U78">
        <v>71</v>
      </c>
      <c r="V78">
        <f>F$2-F$3</f>
        <v>30</v>
      </c>
      <c r="Y78">
        <v>213</v>
      </c>
      <c r="Z78">
        <v>71</v>
      </c>
      <c r="AA78">
        <v>70</v>
      </c>
      <c r="AB78">
        <v>210</v>
      </c>
    </row>
    <row r="79" spans="1:28" x14ac:dyDescent="0.25">
      <c r="A79">
        <v>72</v>
      </c>
      <c r="B79" s="22">
        <f t="shared" si="15"/>
        <v>320.16000000000003</v>
      </c>
      <c r="C79" s="23">
        <f t="shared" si="26"/>
        <v>5015.67</v>
      </c>
      <c r="D79">
        <f t="shared" si="16"/>
        <v>83.594499999999996</v>
      </c>
      <c r="E79">
        <f t="shared" si="17"/>
        <v>213.44000000000003</v>
      </c>
      <c r="F79">
        <f t="shared" si="18"/>
        <v>107</v>
      </c>
      <c r="G79">
        <f t="shared" si="19"/>
        <v>473836.80000000005</v>
      </c>
      <c r="H79">
        <f t="shared" si="20"/>
        <v>1480</v>
      </c>
      <c r="I79">
        <f t="shared" si="21"/>
        <v>3.3333333333333333E-2</v>
      </c>
      <c r="J79">
        <f t="shared" si="22"/>
        <v>9604.8000000000011</v>
      </c>
      <c r="K79">
        <f t="shared" si="23"/>
        <v>49.333333333333336</v>
      </c>
      <c r="L79">
        <f t="shared" si="24"/>
        <v>83.594499999999996</v>
      </c>
      <c r="M79">
        <f t="shared" si="25"/>
        <v>3.4831041666666667</v>
      </c>
      <c r="S79">
        <v>71</v>
      </c>
      <c r="T79">
        <f t="shared" si="14"/>
        <v>24</v>
      </c>
      <c r="U79">
        <v>72</v>
      </c>
      <c r="V79">
        <f>F$2</f>
        <v>45</v>
      </c>
      <c r="Y79">
        <v>216</v>
      </c>
      <c r="Z79">
        <v>72</v>
      </c>
      <c r="AA79">
        <v>71</v>
      </c>
      <c r="AB79">
        <v>213</v>
      </c>
    </row>
    <row r="80" spans="1:28" x14ac:dyDescent="0.25">
      <c r="A80">
        <v>73</v>
      </c>
      <c r="B80" s="22">
        <f t="shared" si="15"/>
        <v>333.50999999999993</v>
      </c>
      <c r="C80" s="23">
        <f t="shared" si="26"/>
        <v>5335.83</v>
      </c>
      <c r="D80">
        <f t="shared" si="16"/>
        <v>88.930499999999995</v>
      </c>
      <c r="E80">
        <f t="shared" si="17"/>
        <v>222.33999999999995</v>
      </c>
      <c r="F80">
        <f t="shared" si="18"/>
        <v>111.5</v>
      </c>
      <c r="G80">
        <f t="shared" si="19"/>
        <v>500264.99999999988</v>
      </c>
      <c r="H80">
        <f t="shared" si="20"/>
        <v>1500</v>
      </c>
      <c r="I80">
        <f t="shared" si="21"/>
        <v>3.3333333333333333E-2</v>
      </c>
      <c r="J80">
        <f t="shared" si="22"/>
        <v>10005.299999999997</v>
      </c>
      <c r="K80">
        <f t="shared" si="23"/>
        <v>50</v>
      </c>
      <c r="L80">
        <f t="shared" si="24"/>
        <v>88.930499999999995</v>
      </c>
      <c r="M80">
        <f t="shared" si="25"/>
        <v>3.7054374999999999</v>
      </c>
      <c r="S80">
        <v>72</v>
      </c>
      <c r="T80">
        <f t="shared" si="14"/>
        <v>24</v>
      </c>
      <c r="U80">
        <v>73</v>
      </c>
      <c r="V80">
        <f>F$2+F$3</f>
        <v>60</v>
      </c>
      <c r="Y80">
        <v>219</v>
      </c>
      <c r="Z80">
        <v>73</v>
      </c>
      <c r="AA80">
        <v>72</v>
      </c>
      <c r="AB80">
        <v>216</v>
      </c>
    </row>
    <row r="81" spans="1:28" x14ac:dyDescent="0.25">
      <c r="A81">
        <v>74</v>
      </c>
      <c r="B81" s="22">
        <f t="shared" si="15"/>
        <v>347.03999999999996</v>
      </c>
      <c r="C81" s="23">
        <f t="shared" si="26"/>
        <v>5669.34</v>
      </c>
      <c r="D81">
        <f t="shared" si="16"/>
        <v>94.489000000000004</v>
      </c>
      <c r="E81">
        <f t="shared" si="17"/>
        <v>231.35999999999999</v>
      </c>
      <c r="F81">
        <f t="shared" si="18"/>
        <v>116</v>
      </c>
      <c r="G81">
        <f t="shared" si="19"/>
        <v>527500.79999999993</v>
      </c>
      <c r="H81">
        <f t="shared" si="20"/>
        <v>1520</v>
      </c>
      <c r="I81">
        <f t="shared" si="21"/>
        <v>3.3333333333333333E-2</v>
      </c>
      <c r="J81">
        <f t="shared" si="22"/>
        <v>10411.199999999999</v>
      </c>
      <c r="K81">
        <f t="shared" si="23"/>
        <v>50.666666666666664</v>
      </c>
      <c r="L81">
        <f t="shared" si="24"/>
        <v>94.489000000000004</v>
      </c>
      <c r="M81">
        <f t="shared" si="25"/>
        <v>3.937041666666667</v>
      </c>
      <c r="S81">
        <v>73</v>
      </c>
      <c r="T81">
        <f t="shared" ref="T81:T144" si="27">ROUNDUP((U81-1)/3,0)</f>
        <v>25</v>
      </c>
      <c r="U81">
        <v>74</v>
      </c>
      <c r="V81">
        <f>F$2-F$3</f>
        <v>30</v>
      </c>
      <c r="Y81">
        <v>222</v>
      </c>
      <c r="Z81">
        <v>74</v>
      </c>
      <c r="AA81">
        <v>73</v>
      </c>
      <c r="AB81">
        <v>219</v>
      </c>
    </row>
    <row r="82" spans="1:28" x14ac:dyDescent="0.25">
      <c r="A82">
        <v>75</v>
      </c>
      <c r="B82" s="22">
        <f t="shared" si="15"/>
        <v>360.75</v>
      </c>
      <c r="C82" s="23">
        <f t="shared" si="26"/>
        <v>6016.38</v>
      </c>
      <c r="D82">
        <f t="shared" si="16"/>
        <v>100.273</v>
      </c>
      <c r="E82">
        <f t="shared" si="17"/>
        <v>240.5</v>
      </c>
      <c r="F82">
        <f t="shared" si="18"/>
        <v>120.5</v>
      </c>
      <c r="G82">
        <f t="shared" si="19"/>
        <v>555555</v>
      </c>
      <c r="H82">
        <f t="shared" si="20"/>
        <v>1540</v>
      </c>
      <c r="I82">
        <f t="shared" si="21"/>
        <v>3.3333333333333333E-2</v>
      </c>
      <c r="J82">
        <f t="shared" si="22"/>
        <v>10822.5</v>
      </c>
      <c r="K82">
        <f t="shared" si="23"/>
        <v>51.333333333333336</v>
      </c>
      <c r="L82">
        <f t="shared" si="24"/>
        <v>100.273</v>
      </c>
      <c r="M82">
        <f t="shared" si="25"/>
        <v>4.1780416666666662</v>
      </c>
      <c r="S82">
        <v>74</v>
      </c>
      <c r="T82">
        <f t="shared" si="27"/>
        <v>25</v>
      </c>
      <c r="U82">
        <v>75</v>
      </c>
      <c r="V82">
        <f>F$2</f>
        <v>45</v>
      </c>
      <c r="Y82">
        <v>225</v>
      </c>
      <c r="Z82">
        <v>75</v>
      </c>
      <c r="AA82">
        <v>74</v>
      </c>
      <c r="AB82">
        <v>222</v>
      </c>
    </row>
    <row r="83" spans="1:28" x14ac:dyDescent="0.25">
      <c r="A83">
        <v>76</v>
      </c>
      <c r="B83" s="22">
        <f t="shared" si="15"/>
        <v>374.64</v>
      </c>
      <c r="C83" s="23">
        <f t="shared" si="26"/>
        <v>6377.13</v>
      </c>
      <c r="D83">
        <f t="shared" si="16"/>
        <v>106.2855</v>
      </c>
      <c r="E83">
        <f t="shared" si="17"/>
        <v>249.75999999999996</v>
      </c>
      <c r="F83">
        <f t="shared" si="18"/>
        <v>125</v>
      </c>
      <c r="G83">
        <f t="shared" si="19"/>
        <v>584438.4</v>
      </c>
      <c r="H83">
        <f t="shared" si="20"/>
        <v>1560</v>
      </c>
      <c r="I83">
        <f t="shared" si="21"/>
        <v>3.3333333333333333E-2</v>
      </c>
      <c r="J83">
        <f t="shared" si="22"/>
        <v>11239.199999999999</v>
      </c>
      <c r="K83">
        <f t="shared" si="23"/>
        <v>52.000000000000007</v>
      </c>
      <c r="L83">
        <f t="shared" si="24"/>
        <v>106.2855</v>
      </c>
      <c r="M83">
        <f t="shared" si="25"/>
        <v>4.4285625</v>
      </c>
      <c r="S83">
        <v>75</v>
      </c>
      <c r="T83">
        <f t="shared" si="27"/>
        <v>25</v>
      </c>
      <c r="U83">
        <v>76</v>
      </c>
      <c r="V83">
        <f>F$2+F$3</f>
        <v>60</v>
      </c>
      <c r="Y83">
        <v>228</v>
      </c>
      <c r="Z83">
        <v>76</v>
      </c>
      <c r="AA83">
        <v>75</v>
      </c>
      <c r="AB83">
        <v>225</v>
      </c>
    </row>
    <row r="84" spans="1:28" x14ac:dyDescent="0.25">
      <c r="A84">
        <v>77</v>
      </c>
      <c r="B84" s="22">
        <f t="shared" si="15"/>
        <v>388.71000000000004</v>
      </c>
      <c r="C84" s="23">
        <f t="shared" si="26"/>
        <v>6751.77</v>
      </c>
      <c r="D84">
        <f t="shared" si="16"/>
        <v>112.52950000000001</v>
      </c>
      <c r="E84">
        <f t="shared" si="17"/>
        <v>259.14000000000004</v>
      </c>
      <c r="F84">
        <f t="shared" si="18"/>
        <v>130</v>
      </c>
      <c r="G84">
        <f t="shared" si="19"/>
        <v>614161.80000000005</v>
      </c>
      <c r="H84">
        <f t="shared" si="20"/>
        <v>1580</v>
      </c>
      <c r="I84">
        <f t="shared" si="21"/>
        <v>3.3333333333333333E-2</v>
      </c>
      <c r="J84">
        <f t="shared" si="22"/>
        <v>11661.300000000001</v>
      </c>
      <c r="K84">
        <f t="shared" si="23"/>
        <v>52.666666666666664</v>
      </c>
      <c r="L84">
        <f t="shared" si="24"/>
        <v>112.52950000000001</v>
      </c>
      <c r="M84">
        <f t="shared" si="25"/>
        <v>4.6887291666666675</v>
      </c>
      <c r="S84">
        <v>76</v>
      </c>
      <c r="T84">
        <f t="shared" si="27"/>
        <v>26</v>
      </c>
      <c r="U84">
        <v>77</v>
      </c>
      <c r="V84">
        <f>F$2-F$3</f>
        <v>30</v>
      </c>
      <c r="Y84">
        <v>231</v>
      </c>
      <c r="Z84">
        <v>77</v>
      </c>
      <c r="AA84">
        <v>76</v>
      </c>
      <c r="AB84">
        <v>228</v>
      </c>
    </row>
    <row r="85" spans="1:28" x14ac:dyDescent="0.25">
      <c r="A85">
        <v>78</v>
      </c>
      <c r="B85" s="22">
        <f t="shared" si="15"/>
        <v>402.95999999999992</v>
      </c>
      <c r="C85" s="23">
        <f t="shared" si="26"/>
        <v>7140.4800000000005</v>
      </c>
      <c r="D85">
        <f t="shared" si="16"/>
        <v>119.00800000000001</v>
      </c>
      <c r="E85">
        <f t="shared" si="17"/>
        <v>268.63999999999993</v>
      </c>
      <c r="F85">
        <f t="shared" si="18"/>
        <v>134.5</v>
      </c>
      <c r="G85">
        <f t="shared" si="19"/>
        <v>644735.99999999988</v>
      </c>
      <c r="H85">
        <f t="shared" si="20"/>
        <v>1600</v>
      </c>
      <c r="I85">
        <f t="shared" si="21"/>
        <v>3.3333333333333333E-2</v>
      </c>
      <c r="J85">
        <f t="shared" si="22"/>
        <v>12088.799999999997</v>
      </c>
      <c r="K85">
        <f t="shared" si="23"/>
        <v>53.333333333333336</v>
      </c>
      <c r="L85">
        <f t="shared" si="24"/>
        <v>119.00800000000001</v>
      </c>
      <c r="M85">
        <f t="shared" si="25"/>
        <v>4.9586666666666668</v>
      </c>
      <c r="S85">
        <v>77</v>
      </c>
      <c r="T85">
        <f t="shared" si="27"/>
        <v>26</v>
      </c>
      <c r="U85">
        <v>78</v>
      </c>
      <c r="V85">
        <f>F$2</f>
        <v>45</v>
      </c>
      <c r="Y85">
        <v>234</v>
      </c>
      <c r="Z85">
        <v>78</v>
      </c>
      <c r="AA85">
        <v>77</v>
      </c>
      <c r="AB85">
        <v>231</v>
      </c>
    </row>
    <row r="86" spans="1:28" x14ac:dyDescent="0.25">
      <c r="A86">
        <v>79</v>
      </c>
      <c r="B86" s="22">
        <f t="shared" si="15"/>
        <v>417.39</v>
      </c>
      <c r="C86" s="23">
        <f t="shared" si="26"/>
        <v>7543.4400000000005</v>
      </c>
      <c r="D86">
        <f t="shared" si="16"/>
        <v>125.724</v>
      </c>
      <c r="E86">
        <f t="shared" si="17"/>
        <v>278.26</v>
      </c>
      <c r="F86">
        <f t="shared" si="18"/>
        <v>139.5</v>
      </c>
      <c r="G86">
        <f t="shared" si="19"/>
        <v>676171.79999999993</v>
      </c>
      <c r="H86">
        <f t="shared" si="20"/>
        <v>1620</v>
      </c>
      <c r="I86">
        <f t="shared" si="21"/>
        <v>3.3333333333333333E-2</v>
      </c>
      <c r="J86">
        <f t="shared" si="22"/>
        <v>12521.699999999999</v>
      </c>
      <c r="K86">
        <f t="shared" si="23"/>
        <v>54</v>
      </c>
      <c r="L86">
        <f t="shared" si="24"/>
        <v>125.724</v>
      </c>
      <c r="M86">
        <f t="shared" si="25"/>
        <v>5.2385000000000002</v>
      </c>
      <c r="S86">
        <v>78</v>
      </c>
      <c r="T86">
        <f t="shared" si="27"/>
        <v>26</v>
      </c>
      <c r="U86">
        <v>79</v>
      </c>
      <c r="V86">
        <f>F$2+F$3</f>
        <v>60</v>
      </c>
      <c r="Y86">
        <v>237</v>
      </c>
      <c r="Z86">
        <v>79</v>
      </c>
      <c r="AA86">
        <v>78</v>
      </c>
      <c r="AB86">
        <v>234</v>
      </c>
    </row>
    <row r="87" spans="1:28" x14ac:dyDescent="0.25">
      <c r="A87">
        <v>80</v>
      </c>
      <c r="B87" s="22">
        <f t="shared" si="15"/>
        <v>432</v>
      </c>
      <c r="C87" s="23">
        <f t="shared" si="26"/>
        <v>7960.8300000000008</v>
      </c>
      <c r="D87">
        <f t="shared" si="16"/>
        <v>132.68050000000002</v>
      </c>
      <c r="E87">
        <f t="shared" si="17"/>
        <v>288</v>
      </c>
      <c r="F87">
        <f t="shared" si="18"/>
        <v>144</v>
      </c>
      <c r="G87">
        <f t="shared" si="19"/>
        <v>708480</v>
      </c>
      <c r="H87">
        <f t="shared" si="20"/>
        <v>1640</v>
      </c>
      <c r="I87">
        <f t="shared" si="21"/>
        <v>3.3333333333333333E-2</v>
      </c>
      <c r="J87">
        <f t="shared" si="22"/>
        <v>12960</v>
      </c>
      <c r="K87">
        <f t="shared" si="23"/>
        <v>54.666666666666664</v>
      </c>
      <c r="L87">
        <f t="shared" si="24"/>
        <v>132.68050000000002</v>
      </c>
      <c r="M87">
        <f t="shared" si="25"/>
        <v>5.5283541666666673</v>
      </c>
      <c r="S87">
        <v>79</v>
      </c>
      <c r="T87">
        <f t="shared" si="27"/>
        <v>27</v>
      </c>
      <c r="U87">
        <v>80</v>
      </c>
      <c r="V87">
        <f>F$2-F$3</f>
        <v>30</v>
      </c>
      <c r="Y87">
        <v>240</v>
      </c>
      <c r="Z87">
        <v>80</v>
      </c>
      <c r="AA87">
        <v>79</v>
      </c>
      <c r="AB87">
        <v>237</v>
      </c>
    </row>
    <row r="88" spans="1:28" x14ac:dyDescent="0.25">
      <c r="A88">
        <v>81</v>
      </c>
      <c r="B88" s="22">
        <f t="shared" si="15"/>
        <v>446.78999999999996</v>
      </c>
      <c r="C88" s="23">
        <f t="shared" si="26"/>
        <v>8392.8300000000017</v>
      </c>
      <c r="D88">
        <f t="shared" si="16"/>
        <v>139.88050000000004</v>
      </c>
      <c r="E88">
        <f t="shared" si="17"/>
        <v>297.85999999999996</v>
      </c>
      <c r="F88">
        <f t="shared" si="18"/>
        <v>149</v>
      </c>
      <c r="G88">
        <f t="shared" si="19"/>
        <v>741671.39999999991</v>
      </c>
      <c r="H88">
        <f t="shared" si="20"/>
        <v>1660</v>
      </c>
      <c r="I88">
        <f t="shared" si="21"/>
        <v>3.3333333333333333E-2</v>
      </c>
      <c r="J88">
        <f t="shared" si="22"/>
        <v>13403.699999999999</v>
      </c>
      <c r="K88">
        <f t="shared" si="23"/>
        <v>55.333333333333329</v>
      </c>
      <c r="L88">
        <f t="shared" si="24"/>
        <v>139.88050000000004</v>
      </c>
      <c r="M88">
        <f t="shared" si="25"/>
        <v>5.8283541666666681</v>
      </c>
      <c r="S88">
        <v>80</v>
      </c>
      <c r="T88">
        <f t="shared" si="27"/>
        <v>27</v>
      </c>
      <c r="U88">
        <v>81</v>
      </c>
      <c r="V88">
        <f>F$2</f>
        <v>45</v>
      </c>
      <c r="Y88">
        <v>243</v>
      </c>
      <c r="Z88">
        <v>81</v>
      </c>
      <c r="AA88">
        <v>80</v>
      </c>
      <c r="AB88">
        <v>240</v>
      </c>
    </row>
    <row r="89" spans="1:28" x14ac:dyDescent="0.25">
      <c r="A89">
        <v>82</v>
      </c>
      <c r="B89" s="22">
        <f t="shared" si="15"/>
        <v>461.76</v>
      </c>
      <c r="C89" s="23">
        <f t="shared" si="26"/>
        <v>8839.6200000000026</v>
      </c>
      <c r="D89">
        <f t="shared" si="16"/>
        <v>147.32700000000006</v>
      </c>
      <c r="E89">
        <f t="shared" si="17"/>
        <v>307.83999999999997</v>
      </c>
      <c r="F89">
        <f t="shared" si="18"/>
        <v>154</v>
      </c>
      <c r="G89">
        <f t="shared" si="19"/>
        <v>775756.79999999993</v>
      </c>
      <c r="H89">
        <f t="shared" si="20"/>
        <v>1680</v>
      </c>
      <c r="I89">
        <f t="shared" si="21"/>
        <v>3.3333333333333333E-2</v>
      </c>
      <c r="J89">
        <f t="shared" si="22"/>
        <v>13852.8</v>
      </c>
      <c r="K89">
        <f t="shared" si="23"/>
        <v>56</v>
      </c>
      <c r="L89">
        <f t="shared" si="24"/>
        <v>147.32700000000006</v>
      </c>
      <c r="M89">
        <f t="shared" si="25"/>
        <v>6.138625000000002</v>
      </c>
      <c r="S89">
        <v>81</v>
      </c>
      <c r="T89">
        <f t="shared" si="27"/>
        <v>27</v>
      </c>
      <c r="U89">
        <v>82</v>
      </c>
      <c r="V89">
        <f>F$2+F$3</f>
        <v>60</v>
      </c>
      <c r="Y89">
        <v>246</v>
      </c>
      <c r="Z89">
        <v>82</v>
      </c>
      <c r="AA89">
        <v>81</v>
      </c>
      <c r="AB89">
        <v>243</v>
      </c>
    </row>
    <row r="90" spans="1:28" x14ac:dyDescent="0.25">
      <c r="A90">
        <v>83</v>
      </c>
      <c r="B90" s="22">
        <f t="shared" si="15"/>
        <v>476.90999999999997</v>
      </c>
      <c r="C90" s="23">
        <f t="shared" si="26"/>
        <v>9301.3800000000028</v>
      </c>
      <c r="D90">
        <f t="shared" si="16"/>
        <v>155.02300000000005</v>
      </c>
      <c r="E90">
        <f t="shared" si="17"/>
        <v>317.94</v>
      </c>
      <c r="F90">
        <f t="shared" si="18"/>
        <v>159</v>
      </c>
      <c r="G90">
        <f t="shared" si="19"/>
        <v>810747</v>
      </c>
      <c r="H90">
        <f t="shared" si="20"/>
        <v>1700</v>
      </c>
      <c r="I90">
        <f t="shared" si="21"/>
        <v>3.3333333333333333E-2</v>
      </c>
      <c r="J90">
        <f t="shared" si="22"/>
        <v>14307.3</v>
      </c>
      <c r="K90">
        <f t="shared" si="23"/>
        <v>56.666666666666671</v>
      </c>
      <c r="L90">
        <f t="shared" si="24"/>
        <v>155.02300000000005</v>
      </c>
      <c r="M90">
        <f t="shared" si="25"/>
        <v>6.4592916666666689</v>
      </c>
      <c r="S90">
        <v>82</v>
      </c>
      <c r="T90">
        <f t="shared" si="27"/>
        <v>28</v>
      </c>
      <c r="U90">
        <v>83</v>
      </c>
      <c r="V90">
        <f>F$2-F$3</f>
        <v>30</v>
      </c>
      <c r="Y90">
        <v>249</v>
      </c>
      <c r="Z90">
        <v>83</v>
      </c>
      <c r="AA90">
        <v>82</v>
      </c>
      <c r="AB90">
        <v>246</v>
      </c>
    </row>
    <row r="91" spans="1:28" x14ac:dyDescent="0.25">
      <c r="A91">
        <v>84</v>
      </c>
      <c r="B91" s="22">
        <f t="shared" si="15"/>
        <v>492.24</v>
      </c>
      <c r="C91" s="23">
        <f t="shared" si="26"/>
        <v>9778.2900000000027</v>
      </c>
      <c r="D91">
        <f t="shared" si="16"/>
        <v>162.97150000000005</v>
      </c>
      <c r="E91">
        <f t="shared" si="17"/>
        <v>328.16</v>
      </c>
      <c r="F91">
        <f t="shared" si="18"/>
        <v>164.5</v>
      </c>
      <c r="G91">
        <f t="shared" si="19"/>
        <v>846652.8</v>
      </c>
      <c r="H91">
        <f t="shared" si="20"/>
        <v>1720</v>
      </c>
      <c r="I91">
        <f t="shared" si="21"/>
        <v>3.3333333333333333E-2</v>
      </c>
      <c r="J91">
        <f t="shared" si="22"/>
        <v>14767.2</v>
      </c>
      <c r="K91">
        <f t="shared" si="23"/>
        <v>57.333333333333336</v>
      </c>
      <c r="L91">
        <f t="shared" si="24"/>
        <v>162.97150000000005</v>
      </c>
      <c r="M91">
        <f t="shared" si="25"/>
        <v>6.7904791666666684</v>
      </c>
      <c r="S91">
        <v>83</v>
      </c>
      <c r="T91">
        <f t="shared" si="27"/>
        <v>28</v>
      </c>
      <c r="U91">
        <v>84</v>
      </c>
      <c r="V91">
        <f>F$2</f>
        <v>45</v>
      </c>
      <c r="Y91">
        <v>252</v>
      </c>
      <c r="Z91">
        <v>84</v>
      </c>
      <c r="AA91">
        <v>83</v>
      </c>
      <c r="AB91">
        <v>249</v>
      </c>
    </row>
    <row r="92" spans="1:28" x14ac:dyDescent="0.25">
      <c r="A92">
        <v>85</v>
      </c>
      <c r="B92" s="22">
        <f t="shared" si="15"/>
        <v>507.75</v>
      </c>
      <c r="C92" s="23">
        <f t="shared" si="26"/>
        <v>10270.530000000002</v>
      </c>
      <c r="D92">
        <f t="shared" si="16"/>
        <v>171.17550000000003</v>
      </c>
      <c r="E92">
        <f t="shared" si="17"/>
        <v>338.5</v>
      </c>
      <c r="F92">
        <f t="shared" si="18"/>
        <v>169.5</v>
      </c>
      <c r="G92">
        <f t="shared" si="19"/>
        <v>883485</v>
      </c>
      <c r="H92">
        <f t="shared" si="20"/>
        <v>1740</v>
      </c>
      <c r="I92">
        <f t="shared" si="21"/>
        <v>3.3333333333333333E-2</v>
      </c>
      <c r="J92">
        <f t="shared" si="22"/>
        <v>15232.5</v>
      </c>
      <c r="K92">
        <f t="shared" si="23"/>
        <v>58</v>
      </c>
      <c r="L92">
        <f t="shared" si="24"/>
        <v>171.17550000000003</v>
      </c>
      <c r="M92">
        <f t="shared" si="25"/>
        <v>7.1323125000000012</v>
      </c>
      <c r="S92">
        <v>84</v>
      </c>
      <c r="T92">
        <f t="shared" si="27"/>
        <v>28</v>
      </c>
      <c r="U92">
        <v>85</v>
      </c>
      <c r="V92">
        <f>F$2+F$3</f>
        <v>60</v>
      </c>
      <c r="Y92">
        <v>255</v>
      </c>
      <c r="Z92">
        <v>85</v>
      </c>
      <c r="AA92">
        <v>84</v>
      </c>
      <c r="AB92">
        <v>252</v>
      </c>
    </row>
    <row r="93" spans="1:28" x14ac:dyDescent="0.25">
      <c r="A93">
        <v>86</v>
      </c>
      <c r="B93" s="22">
        <f t="shared" si="15"/>
        <v>523.43999999999994</v>
      </c>
      <c r="C93" s="23">
        <f t="shared" si="26"/>
        <v>10778.280000000002</v>
      </c>
      <c r="D93">
        <f t="shared" si="16"/>
        <v>179.63800000000003</v>
      </c>
      <c r="E93">
        <f t="shared" si="17"/>
        <v>348.96</v>
      </c>
      <c r="F93">
        <f t="shared" si="18"/>
        <v>174.5</v>
      </c>
      <c r="G93">
        <f t="shared" si="19"/>
        <v>921254.39999999991</v>
      </c>
      <c r="H93">
        <f t="shared" si="20"/>
        <v>1760</v>
      </c>
      <c r="I93">
        <f t="shared" si="21"/>
        <v>3.3333333333333333E-2</v>
      </c>
      <c r="J93">
        <f t="shared" si="22"/>
        <v>15703.199999999999</v>
      </c>
      <c r="K93">
        <f t="shared" si="23"/>
        <v>58.666666666666664</v>
      </c>
      <c r="L93">
        <f t="shared" si="24"/>
        <v>179.63800000000003</v>
      </c>
      <c r="M93">
        <f t="shared" si="25"/>
        <v>7.4849166666666678</v>
      </c>
      <c r="S93">
        <v>85</v>
      </c>
      <c r="T93">
        <f t="shared" si="27"/>
        <v>29</v>
      </c>
      <c r="U93">
        <v>86</v>
      </c>
      <c r="V93">
        <f>F$2-F$3</f>
        <v>30</v>
      </c>
      <c r="Y93">
        <v>258</v>
      </c>
      <c r="Z93">
        <v>86</v>
      </c>
      <c r="AA93">
        <v>85</v>
      </c>
      <c r="AB93">
        <v>255</v>
      </c>
    </row>
    <row r="94" spans="1:28" x14ac:dyDescent="0.25">
      <c r="A94">
        <v>87</v>
      </c>
      <c r="B94" s="22">
        <f t="shared" si="15"/>
        <v>539.30999999999995</v>
      </c>
      <c r="C94" s="23">
        <f t="shared" si="26"/>
        <v>11301.720000000003</v>
      </c>
      <c r="D94">
        <f t="shared" si="16"/>
        <v>188.36200000000005</v>
      </c>
      <c r="E94">
        <f t="shared" si="17"/>
        <v>359.53999999999996</v>
      </c>
      <c r="F94">
        <f t="shared" si="18"/>
        <v>180</v>
      </c>
      <c r="G94">
        <f t="shared" si="19"/>
        <v>959971.79999999993</v>
      </c>
      <c r="H94">
        <f t="shared" si="20"/>
        <v>1780</v>
      </c>
      <c r="I94">
        <f t="shared" si="21"/>
        <v>3.3333333333333333E-2</v>
      </c>
      <c r="J94">
        <f t="shared" si="22"/>
        <v>16179.3</v>
      </c>
      <c r="K94">
        <f t="shared" si="23"/>
        <v>59.333333333333329</v>
      </c>
      <c r="L94">
        <f t="shared" si="24"/>
        <v>188.36200000000005</v>
      </c>
      <c r="M94">
        <f t="shared" si="25"/>
        <v>7.8484166666666688</v>
      </c>
      <c r="S94">
        <v>86</v>
      </c>
      <c r="T94">
        <f t="shared" si="27"/>
        <v>29</v>
      </c>
      <c r="U94">
        <v>87</v>
      </c>
      <c r="V94">
        <f>F$2</f>
        <v>45</v>
      </c>
      <c r="Y94">
        <v>261</v>
      </c>
      <c r="Z94">
        <v>87</v>
      </c>
      <c r="AA94">
        <v>86</v>
      </c>
      <c r="AB94">
        <v>258</v>
      </c>
    </row>
    <row r="95" spans="1:28" x14ac:dyDescent="0.25">
      <c r="A95">
        <v>88</v>
      </c>
      <c r="B95" s="22">
        <f t="shared" si="15"/>
        <v>555.3599999999999</v>
      </c>
      <c r="C95" s="23">
        <f t="shared" si="26"/>
        <v>11841.030000000002</v>
      </c>
      <c r="D95">
        <f t="shared" si="16"/>
        <v>197.35050000000004</v>
      </c>
      <c r="E95">
        <f t="shared" si="17"/>
        <v>370.2399999999999</v>
      </c>
      <c r="F95">
        <f t="shared" si="18"/>
        <v>185.5</v>
      </c>
      <c r="G95">
        <f t="shared" si="19"/>
        <v>999647.99999999977</v>
      </c>
      <c r="H95">
        <f t="shared" si="20"/>
        <v>1800</v>
      </c>
      <c r="I95">
        <f t="shared" si="21"/>
        <v>3.3333333333333333E-2</v>
      </c>
      <c r="J95">
        <f t="shared" si="22"/>
        <v>16660.799999999996</v>
      </c>
      <c r="K95">
        <f t="shared" si="23"/>
        <v>60</v>
      </c>
      <c r="L95">
        <f t="shared" si="24"/>
        <v>197.35050000000004</v>
      </c>
      <c r="M95">
        <f t="shared" si="25"/>
        <v>8.2229375000000022</v>
      </c>
      <c r="S95">
        <v>87</v>
      </c>
      <c r="T95">
        <f t="shared" si="27"/>
        <v>29</v>
      </c>
      <c r="U95">
        <v>88</v>
      </c>
      <c r="V95">
        <f>F$2+F$3</f>
        <v>60</v>
      </c>
      <c r="Y95">
        <v>264</v>
      </c>
      <c r="Z95">
        <v>88</v>
      </c>
      <c r="AA95">
        <v>87</v>
      </c>
      <c r="AB95">
        <v>261</v>
      </c>
    </row>
    <row r="96" spans="1:28" x14ac:dyDescent="0.25">
      <c r="A96">
        <v>89</v>
      </c>
      <c r="B96" s="22">
        <f t="shared" si="15"/>
        <v>571.59</v>
      </c>
      <c r="C96" s="23">
        <f t="shared" si="26"/>
        <v>12396.390000000003</v>
      </c>
      <c r="D96">
        <f t="shared" si="16"/>
        <v>206.60650000000004</v>
      </c>
      <c r="E96">
        <f t="shared" si="17"/>
        <v>381.06</v>
      </c>
      <c r="F96">
        <f t="shared" si="18"/>
        <v>191</v>
      </c>
      <c r="G96">
        <f t="shared" si="19"/>
        <v>1040293.8</v>
      </c>
      <c r="H96">
        <f t="shared" si="20"/>
        <v>1820</v>
      </c>
      <c r="I96">
        <f t="shared" si="21"/>
        <v>3.3333333333333333E-2</v>
      </c>
      <c r="J96">
        <f t="shared" si="22"/>
        <v>17147.7</v>
      </c>
      <c r="K96">
        <f t="shared" si="23"/>
        <v>60.666666666666664</v>
      </c>
      <c r="L96">
        <f t="shared" si="24"/>
        <v>206.60650000000004</v>
      </c>
      <c r="M96">
        <f t="shared" si="25"/>
        <v>8.6086041666666677</v>
      </c>
      <c r="S96">
        <v>88</v>
      </c>
      <c r="T96">
        <f t="shared" si="27"/>
        <v>30</v>
      </c>
      <c r="U96">
        <v>89</v>
      </c>
      <c r="V96">
        <f>F$2-F$3</f>
        <v>30</v>
      </c>
      <c r="Y96">
        <v>267</v>
      </c>
      <c r="Z96">
        <v>89</v>
      </c>
      <c r="AA96">
        <v>88</v>
      </c>
      <c r="AB96">
        <v>264</v>
      </c>
    </row>
    <row r="97" spans="1:31" x14ac:dyDescent="0.25">
      <c r="A97">
        <v>90</v>
      </c>
      <c r="B97" s="22">
        <f t="shared" si="15"/>
        <v>588</v>
      </c>
      <c r="C97" s="23">
        <f t="shared" si="26"/>
        <v>12967.980000000003</v>
      </c>
      <c r="D97">
        <f t="shared" si="16"/>
        <v>216.13300000000007</v>
      </c>
      <c r="E97">
        <f t="shared" si="17"/>
        <v>392</v>
      </c>
      <c r="F97">
        <f t="shared" si="18"/>
        <v>196</v>
      </c>
      <c r="G97">
        <f t="shared" si="19"/>
        <v>1081920</v>
      </c>
      <c r="H97">
        <f t="shared" si="20"/>
        <v>1840</v>
      </c>
      <c r="I97">
        <f t="shared" si="21"/>
        <v>3.3333333333333333E-2</v>
      </c>
      <c r="J97">
        <f t="shared" si="22"/>
        <v>17640</v>
      </c>
      <c r="K97">
        <f t="shared" si="23"/>
        <v>61.333333333333336</v>
      </c>
      <c r="L97">
        <f t="shared" si="24"/>
        <v>216.13300000000007</v>
      </c>
      <c r="M97">
        <f t="shared" si="25"/>
        <v>9.0055416666666694</v>
      </c>
      <c r="S97">
        <v>89</v>
      </c>
      <c r="T97">
        <f t="shared" si="27"/>
        <v>30</v>
      </c>
      <c r="U97">
        <v>90</v>
      </c>
      <c r="V97">
        <f>F$2</f>
        <v>45</v>
      </c>
      <c r="Y97">
        <v>270</v>
      </c>
      <c r="Z97">
        <v>90</v>
      </c>
      <c r="AA97">
        <v>89</v>
      </c>
      <c r="AB97">
        <v>267</v>
      </c>
    </row>
    <row r="98" spans="1:31" x14ac:dyDescent="0.25">
      <c r="A98">
        <v>91</v>
      </c>
      <c r="B98" s="22">
        <f t="shared" si="15"/>
        <v>604.58999999999992</v>
      </c>
      <c r="C98" s="23">
        <f t="shared" si="26"/>
        <v>13555.980000000003</v>
      </c>
      <c r="D98">
        <f t="shared" si="16"/>
        <v>225.93300000000005</v>
      </c>
      <c r="E98">
        <f t="shared" si="17"/>
        <v>403.05999999999995</v>
      </c>
      <c r="F98">
        <f t="shared" si="18"/>
        <v>202</v>
      </c>
      <c r="G98">
        <f t="shared" si="19"/>
        <v>1124537.3999999999</v>
      </c>
      <c r="H98">
        <f t="shared" si="20"/>
        <v>1860</v>
      </c>
      <c r="I98">
        <f t="shared" si="21"/>
        <v>3.3333333333333333E-2</v>
      </c>
      <c r="J98">
        <f t="shared" si="22"/>
        <v>18137.699999999997</v>
      </c>
      <c r="K98">
        <f t="shared" si="23"/>
        <v>62.000000000000007</v>
      </c>
      <c r="L98">
        <f t="shared" si="24"/>
        <v>225.93300000000005</v>
      </c>
      <c r="M98">
        <f t="shared" si="25"/>
        <v>9.4138750000000027</v>
      </c>
      <c r="S98">
        <v>90</v>
      </c>
      <c r="T98">
        <f t="shared" si="27"/>
        <v>30</v>
      </c>
      <c r="U98">
        <v>91</v>
      </c>
      <c r="V98">
        <f>F$2+F$3</f>
        <v>60</v>
      </c>
      <c r="Y98">
        <v>273</v>
      </c>
      <c r="Z98">
        <v>91</v>
      </c>
      <c r="AA98">
        <v>90</v>
      </c>
      <c r="AB98">
        <v>270</v>
      </c>
    </row>
    <row r="99" spans="1:31" x14ac:dyDescent="0.25">
      <c r="A99">
        <v>92</v>
      </c>
      <c r="B99" s="22">
        <f t="shared" si="15"/>
        <v>621.36</v>
      </c>
      <c r="C99" s="23">
        <f t="shared" si="26"/>
        <v>14160.570000000003</v>
      </c>
      <c r="D99">
        <f t="shared" si="16"/>
        <v>236.00950000000006</v>
      </c>
      <c r="E99">
        <f t="shared" si="17"/>
        <v>414.24</v>
      </c>
      <c r="F99">
        <f t="shared" si="18"/>
        <v>207.5</v>
      </c>
      <c r="G99">
        <f t="shared" si="19"/>
        <v>1168156.8</v>
      </c>
      <c r="H99">
        <f t="shared" si="20"/>
        <v>1880</v>
      </c>
      <c r="I99">
        <f t="shared" si="21"/>
        <v>3.3333333333333333E-2</v>
      </c>
      <c r="J99">
        <f t="shared" si="22"/>
        <v>18640.8</v>
      </c>
      <c r="K99">
        <f t="shared" si="23"/>
        <v>62.666666666666671</v>
      </c>
      <c r="L99">
        <f t="shared" si="24"/>
        <v>236.00950000000006</v>
      </c>
      <c r="M99">
        <f t="shared" si="25"/>
        <v>9.8337291666666697</v>
      </c>
      <c r="S99">
        <v>91</v>
      </c>
      <c r="T99">
        <f t="shared" si="27"/>
        <v>31</v>
      </c>
      <c r="U99">
        <v>92</v>
      </c>
      <c r="V99">
        <f>F$2-F$3</f>
        <v>30</v>
      </c>
      <c r="Y99">
        <v>276</v>
      </c>
      <c r="Z99">
        <v>92</v>
      </c>
      <c r="AA99">
        <v>91</v>
      </c>
      <c r="AB99">
        <v>273</v>
      </c>
    </row>
    <row r="100" spans="1:31" x14ac:dyDescent="0.25">
      <c r="A100">
        <v>93</v>
      </c>
      <c r="B100" s="22">
        <f t="shared" si="15"/>
        <v>638.30999999999995</v>
      </c>
      <c r="C100" s="23">
        <f t="shared" si="26"/>
        <v>14781.930000000004</v>
      </c>
      <c r="D100">
        <f t="shared" si="16"/>
        <v>246.36550000000005</v>
      </c>
      <c r="E100">
        <f t="shared" si="17"/>
        <v>425.53999999999996</v>
      </c>
      <c r="F100">
        <f t="shared" si="18"/>
        <v>213</v>
      </c>
      <c r="G100">
        <f t="shared" si="19"/>
        <v>1212789</v>
      </c>
      <c r="H100">
        <f t="shared" si="20"/>
        <v>1900</v>
      </c>
      <c r="I100">
        <f t="shared" si="21"/>
        <v>3.3333333333333333E-2</v>
      </c>
      <c r="J100">
        <f t="shared" si="22"/>
        <v>19149.3</v>
      </c>
      <c r="K100">
        <f t="shared" si="23"/>
        <v>63.333333333333336</v>
      </c>
      <c r="L100">
        <f t="shared" si="24"/>
        <v>246.36550000000005</v>
      </c>
      <c r="M100">
        <f t="shared" si="25"/>
        <v>10.26522916666667</v>
      </c>
      <c r="S100">
        <v>92</v>
      </c>
      <c r="T100">
        <f t="shared" si="27"/>
        <v>31</v>
      </c>
      <c r="U100">
        <v>93</v>
      </c>
      <c r="V100">
        <f>F$2</f>
        <v>45</v>
      </c>
      <c r="Y100">
        <v>279</v>
      </c>
      <c r="Z100">
        <v>93</v>
      </c>
      <c r="AA100">
        <v>92</v>
      </c>
      <c r="AB100">
        <v>276</v>
      </c>
    </row>
    <row r="101" spans="1:31" x14ac:dyDescent="0.25">
      <c r="A101">
        <v>94</v>
      </c>
      <c r="B101" s="22">
        <f t="shared" si="15"/>
        <v>655.44</v>
      </c>
      <c r="C101" s="23">
        <f t="shared" si="26"/>
        <v>15420.240000000003</v>
      </c>
      <c r="D101">
        <f t="shared" si="16"/>
        <v>257.00400000000008</v>
      </c>
      <c r="E101">
        <f t="shared" si="17"/>
        <v>436.96000000000004</v>
      </c>
      <c r="F101">
        <f t="shared" si="18"/>
        <v>218.5</v>
      </c>
      <c r="G101">
        <f t="shared" si="19"/>
        <v>1258444.8</v>
      </c>
      <c r="H101">
        <f t="shared" si="20"/>
        <v>1920</v>
      </c>
      <c r="I101">
        <f t="shared" si="21"/>
        <v>3.3333333333333333E-2</v>
      </c>
      <c r="J101">
        <f t="shared" si="22"/>
        <v>19663.2</v>
      </c>
      <c r="K101">
        <f t="shared" si="23"/>
        <v>64</v>
      </c>
      <c r="L101">
        <f t="shared" si="24"/>
        <v>257.00400000000008</v>
      </c>
      <c r="M101">
        <f t="shared" si="25"/>
        <v>10.708500000000003</v>
      </c>
      <c r="S101">
        <v>93</v>
      </c>
      <c r="T101">
        <f t="shared" si="27"/>
        <v>31</v>
      </c>
      <c r="U101">
        <v>94</v>
      </c>
      <c r="V101">
        <f>F$2+F$3</f>
        <v>60</v>
      </c>
      <c r="Y101">
        <v>282</v>
      </c>
      <c r="Z101">
        <v>94</v>
      </c>
      <c r="AA101">
        <v>93</v>
      </c>
      <c r="AB101">
        <v>279</v>
      </c>
    </row>
    <row r="102" spans="1:31" x14ac:dyDescent="0.25">
      <c r="A102">
        <v>95</v>
      </c>
      <c r="B102" s="22">
        <f t="shared" si="15"/>
        <v>672.75</v>
      </c>
      <c r="C102" s="23">
        <f t="shared" si="26"/>
        <v>16075.680000000004</v>
      </c>
      <c r="D102">
        <f t="shared" si="16"/>
        <v>267.92800000000005</v>
      </c>
      <c r="E102">
        <f t="shared" si="17"/>
        <v>448.5</v>
      </c>
      <c r="F102">
        <f t="shared" si="18"/>
        <v>224.5</v>
      </c>
      <c r="G102">
        <f t="shared" si="19"/>
        <v>1305135</v>
      </c>
      <c r="H102">
        <f t="shared" si="20"/>
        <v>1940</v>
      </c>
      <c r="I102">
        <f t="shared" si="21"/>
        <v>3.3333333333333333E-2</v>
      </c>
      <c r="J102">
        <f t="shared" si="22"/>
        <v>20182.5</v>
      </c>
      <c r="K102">
        <f t="shared" si="23"/>
        <v>64.666666666666671</v>
      </c>
      <c r="L102">
        <f t="shared" si="24"/>
        <v>267.92800000000005</v>
      </c>
      <c r="M102">
        <f t="shared" si="25"/>
        <v>11.16366666666667</v>
      </c>
      <c r="S102">
        <v>94</v>
      </c>
      <c r="T102">
        <f t="shared" si="27"/>
        <v>32</v>
      </c>
      <c r="U102">
        <v>95</v>
      </c>
      <c r="V102">
        <f>F$2-F$3</f>
        <v>30</v>
      </c>
      <c r="Y102">
        <v>285</v>
      </c>
      <c r="Z102">
        <v>95</v>
      </c>
      <c r="AA102">
        <v>94</v>
      </c>
      <c r="AB102">
        <v>282</v>
      </c>
    </row>
    <row r="103" spans="1:31" x14ac:dyDescent="0.25">
      <c r="A103">
        <v>96</v>
      </c>
      <c r="B103" s="22">
        <f t="shared" si="15"/>
        <v>690.2399999999999</v>
      </c>
      <c r="C103" s="23">
        <f t="shared" si="26"/>
        <v>16748.430000000004</v>
      </c>
      <c r="D103">
        <f t="shared" si="16"/>
        <v>279.14050000000009</v>
      </c>
      <c r="E103">
        <f t="shared" si="17"/>
        <v>460.15999999999991</v>
      </c>
      <c r="F103">
        <f t="shared" si="18"/>
        <v>230.5</v>
      </c>
      <c r="G103">
        <f t="shared" si="19"/>
        <v>1352870.4</v>
      </c>
      <c r="H103">
        <f t="shared" si="20"/>
        <v>1960</v>
      </c>
      <c r="I103">
        <f t="shared" si="21"/>
        <v>3.3333333333333333E-2</v>
      </c>
      <c r="J103">
        <f t="shared" si="22"/>
        <v>20707.199999999997</v>
      </c>
      <c r="K103">
        <f t="shared" si="23"/>
        <v>65.333333333333343</v>
      </c>
      <c r="L103">
        <f t="shared" si="24"/>
        <v>279.14050000000009</v>
      </c>
      <c r="M103">
        <f t="shared" si="25"/>
        <v>11.630854166666671</v>
      </c>
      <c r="S103">
        <v>95</v>
      </c>
      <c r="T103">
        <f t="shared" si="27"/>
        <v>32</v>
      </c>
      <c r="U103">
        <v>96</v>
      </c>
      <c r="V103">
        <f>F$2</f>
        <v>45</v>
      </c>
      <c r="Y103">
        <v>288</v>
      </c>
      <c r="Z103">
        <v>96</v>
      </c>
      <c r="AA103">
        <v>95</v>
      </c>
      <c r="AB103">
        <v>285</v>
      </c>
    </row>
    <row r="104" spans="1:31" x14ac:dyDescent="0.25">
      <c r="A104">
        <v>97</v>
      </c>
      <c r="B104" s="22">
        <f t="shared" si="15"/>
        <v>707.91</v>
      </c>
      <c r="C104" s="23">
        <f t="shared" si="26"/>
        <v>17438.670000000006</v>
      </c>
      <c r="D104">
        <f t="shared" si="16"/>
        <v>290.64450000000011</v>
      </c>
      <c r="E104">
        <f t="shared" si="17"/>
        <v>471.94</v>
      </c>
      <c r="F104">
        <f t="shared" si="18"/>
        <v>236</v>
      </c>
      <c r="G104">
        <f t="shared" si="19"/>
        <v>1401661.8</v>
      </c>
      <c r="H104">
        <f t="shared" si="20"/>
        <v>1980</v>
      </c>
      <c r="I104">
        <f t="shared" si="21"/>
        <v>3.3333333333333333E-2</v>
      </c>
      <c r="J104">
        <f t="shared" si="22"/>
        <v>21237.3</v>
      </c>
      <c r="K104">
        <f t="shared" si="23"/>
        <v>66</v>
      </c>
      <c r="L104">
        <f t="shared" si="24"/>
        <v>290.64450000000011</v>
      </c>
      <c r="M104">
        <f t="shared" si="25"/>
        <v>12.110187500000004</v>
      </c>
      <c r="S104">
        <v>96</v>
      </c>
      <c r="T104">
        <f t="shared" si="27"/>
        <v>32</v>
      </c>
      <c r="U104">
        <v>97</v>
      </c>
      <c r="V104">
        <f>F$2+F$3</f>
        <v>60</v>
      </c>
      <c r="Y104">
        <v>291</v>
      </c>
      <c r="Z104">
        <v>97</v>
      </c>
      <c r="AA104">
        <v>96</v>
      </c>
      <c r="AB104">
        <v>288</v>
      </c>
    </row>
    <row r="105" spans="1:31" x14ac:dyDescent="0.25">
      <c r="A105">
        <v>98</v>
      </c>
      <c r="B105" s="22">
        <f t="shared" si="15"/>
        <v>725.76</v>
      </c>
      <c r="C105" s="23">
        <f t="shared" si="26"/>
        <v>18146.580000000005</v>
      </c>
      <c r="D105">
        <f t="shared" si="16"/>
        <v>302.4430000000001</v>
      </c>
      <c r="E105">
        <f t="shared" si="17"/>
        <v>483.84</v>
      </c>
      <c r="F105">
        <f t="shared" si="18"/>
        <v>242</v>
      </c>
      <c r="G105">
        <f t="shared" si="19"/>
        <v>1451520</v>
      </c>
      <c r="H105">
        <f t="shared" si="20"/>
        <v>2000</v>
      </c>
      <c r="I105">
        <f t="shared" si="21"/>
        <v>3.3333333333333333E-2</v>
      </c>
      <c r="J105">
        <f t="shared" si="22"/>
        <v>21772.799999999999</v>
      </c>
      <c r="K105">
        <f t="shared" si="23"/>
        <v>66.666666666666671</v>
      </c>
      <c r="L105">
        <f t="shared" si="24"/>
        <v>302.4430000000001</v>
      </c>
      <c r="M105">
        <f t="shared" si="25"/>
        <v>12.601791666666671</v>
      </c>
      <c r="S105">
        <v>97</v>
      </c>
      <c r="T105">
        <f t="shared" si="27"/>
        <v>33</v>
      </c>
      <c r="U105">
        <v>98</v>
      </c>
      <c r="V105">
        <f>F$2-F$3</f>
        <v>30</v>
      </c>
      <c r="Y105">
        <v>294</v>
      </c>
      <c r="Z105">
        <v>98</v>
      </c>
      <c r="AA105">
        <v>97</v>
      </c>
      <c r="AB105">
        <v>291</v>
      </c>
    </row>
    <row r="106" spans="1:31" x14ac:dyDescent="0.25">
      <c r="A106">
        <v>99</v>
      </c>
      <c r="B106" s="22">
        <f t="shared" si="15"/>
        <v>743.79</v>
      </c>
      <c r="C106" s="23">
        <f t="shared" si="26"/>
        <v>18872.340000000004</v>
      </c>
      <c r="D106">
        <f t="shared" si="16"/>
        <v>314.53900000000004</v>
      </c>
      <c r="E106">
        <f t="shared" si="17"/>
        <v>495.86</v>
      </c>
      <c r="F106">
        <f t="shared" si="18"/>
        <v>248</v>
      </c>
      <c r="G106">
        <f t="shared" si="19"/>
        <v>1502455.7999999998</v>
      </c>
      <c r="H106">
        <f t="shared" si="20"/>
        <v>2020</v>
      </c>
      <c r="I106">
        <f t="shared" si="21"/>
        <v>3.3333333333333333E-2</v>
      </c>
      <c r="J106">
        <f t="shared" si="22"/>
        <v>22313.7</v>
      </c>
      <c r="K106">
        <f t="shared" si="23"/>
        <v>67.333333333333329</v>
      </c>
      <c r="L106">
        <f t="shared" si="24"/>
        <v>314.53900000000004</v>
      </c>
      <c r="M106">
        <f t="shared" si="25"/>
        <v>13.105791666666669</v>
      </c>
      <c r="S106">
        <v>98</v>
      </c>
      <c r="T106">
        <f t="shared" si="27"/>
        <v>33</v>
      </c>
      <c r="U106">
        <v>99</v>
      </c>
      <c r="V106">
        <f>F$2</f>
        <v>45</v>
      </c>
      <c r="Y106">
        <v>297</v>
      </c>
      <c r="Z106">
        <v>99</v>
      </c>
      <c r="AA106">
        <v>98</v>
      </c>
      <c r="AB106">
        <v>294</v>
      </c>
    </row>
    <row r="107" spans="1:31" s="26" customFormat="1" x14ac:dyDescent="0.25">
      <c r="A107" s="26">
        <v>100</v>
      </c>
      <c r="B107" s="27">
        <f t="shared" si="15"/>
        <v>762</v>
      </c>
      <c r="C107" s="28">
        <f t="shared" si="26"/>
        <v>19616.130000000005</v>
      </c>
      <c r="D107" s="26">
        <f t="shared" si="16"/>
        <v>326.9355000000001</v>
      </c>
      <c r="E107" s="26">
        <f t="shared" si="17"/>
        <v>508</v>
      </c>
      <c r="F107">
        <f t="shared" si="18"/>
        <v>254</v>
      </c>
      <c r="G107" s="26">
        <f t="shared" si="19"/>
        <v>1554480</v>
      </c>
      <c r="H107" s="26">
        <f t="shared" si="20"/>
        <v>2040</v>
      </c>
      <c r="I107" s="26">
        <f t="shared" si="21"/>
        <v>3.3333333333333333E-2</v>
      </c>
      <c r="J107" s="26">
        <f t="shared" si="22"/>
        <v>22860</v>
      </c>
      <c r="K107" s="26">
        <f t="shared" si="23"/>
        <v>68</v>
      </c>
      <c r="L107" s="26">
        <f t="shared" si="24"/>
        <v>326.9355000000001</v>
      </c>
      <c r="M107">
        <f t="shared" si="25"/>
        <v>13.622312500000005</v>
      </c>
      <c r="S107">
        <v>99</v>
      </c>
      <c r="T107">
        <f t="shared" si="27"/>
        <v>33</v>
      </c>
      <c r="U107">
        <v>100</v>
      </c>
      <c r="V107">
        <f>F$2+F$3</f>
        <v>60</v>
      </c>
      <c r="Y107">
        <v>300</v>
      </c>
      <c r="Z107">
        <v>100</v>
      </c>
      <c r="AA107">
        <v>99</v>
      </c>
      <c r="AB107">
        <v>297</v>
      </c>
      <c r="AD107" s="41"/>
      <c r="AE107" s="41"/>
    </row>
    <row r="108" spans="1:31" x14ac:dyDescent="0.25">
      <c r="A108">
        <v>101</v>
      </c>
      <c r="B108" s="22">
        <f t="shared" si="15"/>
        <v>780.38999999999987</v>
      </c>
      <c r="C108" s="23">
        <f t="shared" si="26"/>
        <v>20378.130000000005</v>
      </c>
      <c r="D108">
        <f t="shared" si="16"/>
        <v>339.63550000000009</v>
      </c>
      <c r="E108">
        <f t="shared" si="17"/>
        <v>520.26</v>
      </c>
      <c r="F108">
        <f t="shared" si="18"/>
        <v>260.5</v>
      </c>
      <c r="G108">
        <f t="shared" si="19"/>
        <v>1607603.3999999997</v>
      </c>
      <c r="H108">
        <f t="shared" si="20"/>
        <v>2060</v>
      </c>
      <c r="I108">
        <f t="shared" si="21"/>
        <v>3.3333333333333333E-2</v>
      </c>
      <c r="J108">
        <f t="shared" si="22"/>
        <v>23411.699999999997</v>
      </c>
      <c r="K108">
        <f t="shared" si="23"/>
        <v>68.666666666666657</v>
      </c>
      <c r="L108">
        <f t="shared" si="24"/>
        <v>339.63550000000009</v>
      </c>
      <c r="M108">
        <f t="shared" si="25"/>
        <v>14.15147916666667</v>
      </c>
      <c r="S108">
        <v>100</v>
      </c>
      <c r="T108">
        <f t="shared" si="27"/>
        <v>34</v>
      </c>
      <c r="U108">
        <v>101</v>
      </c>
      <c r="V108">
        <f>F$2-F$3</f>
        <v>30</v>
      </c>
      <c r="Y108">
        <v>303</v>
      </c>
      <c r="Z108">
        <v>101</v>
      </c>
      <c r="AA108">
        <v>100</v>
      </c>
      <c r="AB108">
        <v>300</v>
      </c>
    </row>
    <row r="109" spans="1:31" x14ac:dyDescent="0.25">
      <c r="A109">
        <v>102</v>
      </c>
      <c r="B109" s="22">
        <f t="shared" si="15"/>
        <v>798.96</v>
      </c>
      <c r="C109" s="23">
        <f t="shared" si="26"/>
        <v>21158.520000000004</v>
      </c>
      <c r="D109">
        <f t="shared" si="16"/>
        <v>352.64200000000005</v>
      </c>
      <c r="E109">
        <f t="shared" si="17"/>
        <v>532.6400000000001</v>
      </c>
      <c r="F109">
        <f t="shared" si="18"/>
        <v>266.5</v>
      </c>
      <c r="G109">
        <f t="shared" si="19"/>
        <v>1661836.8</v>
      </c>
      <c r="H109">
        <f t="shared" si="20"/>
        <v>2080</v>
      </c>
      <c r="I109">
        <f t="shared" si="21"/>
        <v>3.3333333333333333E-2</v>
      </c>
      <c r="J109">
        <f t="shared" si="22"/>
        <v>23968.800000000003</v>
      </c>
      <c r="K109">
        <f t="shared" si="23"/>
        <v>69.333333333333329</v>
      </c>
      <c r="L109">
        <f t="shared" si="24"/>
        <v>352.64200000000005</v>
      </c>
      <c r="M109">
        <f t="shared" si="25"/>
        <v>14.693416666666669</v>
      </c>
      <c r="S109">
        <v>101</v>
      </c>
      <c r="T109">
        <f t="shared" si="27"/>
        <v>34</v>
      </c>
      <c r="U109">
        <v>102</v>
      </c>
      <c r="V109">
        <f>F$2</f>
        <v>45</v>
      </c>
    </row>
    <row r="110" spans="1:31" x14ac:dyDescent="0.25">
      <c r="A110">
        <v>103</v>
      </c>
      <c r="B110" s="22">
        <f t="shared" si="15"/>
        <v>817.70999999999992</v>
      </c>
      <c r="C110" s="23">
        <f t="shared" si="26"/>
        <v>21957.480000000003</v>
      </c>
      <c r="D110">
        <f t="shared" si="16"/>
        <v>365.95800000000003</v>
      </c>
      <c r="E110">
        <f t="shared" si="17"/>
        <v>545.14</v>
      </c>
      <c r="F110">
        <f t="shared" si="18"/>
        <v>273</v>
      </c>
      <c r="G110">
        <f t="shared" si="19"/>
        <v>1717190.9999999998</v>
      </c>
      <c r="H110">
        <f t="shared" si="20"/>
        <v>2100</v>
      </c>
      <c r="I110">
        <f t="shared" si="21"/>
        <v>3.3333333333333333E-2</v>
      </c>
      <c r="J110">
        <f t="shared" si="22"/>
        <v>24531.3</v>
      </c>
      <c r="K110">
        <f t="shared" si="23"/>
        <v>69.999999999999986</v>
      </c>
      <c r="L110">
        <f t="shared" si="24"/>
        <v>365.95800000000003</v>
      </c>
      <c r="M110">
        <f t="shared" si="25"/>
        <v>15.248250000000001</v>
      </c>
      <c r="S110">
        <v>102</v>
      </c>
      <c r="T110">
        <f t="shared" si="27"/>
        <v>34</v>
      </c>
      <c r="U110">
        <v>103</v>
      </c>
      <c r="V110">
        <f>F$2+F$3</f>
        <v>60</v>
      </c>
    </row>
    <row r="111" spans="1:31" x14ac:dyDescent="0.25">
      <c r="A111">
        <v>104</v>
      </c>
      <c r="B111" s="22">
        <f t="shared" si="15"/>
        <v>836.64</v>
      </c>
      <c r="C111" s="23">
        <f t="shared" si="26"/>
        <v>22775.190000000002</v>
      </c>
      <c r="D111">
        <f t="shared" si="16"/>
        <v>379.58650000000006</v>
      </c>
      <c r="E111">
        <f t="shared" si="17"/>
        <v>557.76</v>
      </c>
      <c r="F111">
        <f t="shared" si="18"/>
        <v>279</v>
      </c>
      <c r="G111">
        <f t="shared" si="19"/>
        <v>1773676.8</v>
      </c>
      <c r="H111">
        <f t="shared" si="20"/>
        <v>2120</v>
      </c>
      <c r="I111">
        <f t="shared" si="21"/>
        <v>3.3333333333333333E-2</v>
      </c>
      <c r="J111">
        <f t="shared" si="22"/>
        <v>25099.200000000001</v>
      </c>
      <c r="K111">
        <f t="shared" si="23"/>
        <v>70.666666666666671</v>
      </c>
      <c r="L111">
        <f t="shared" si="24"/>
        <v>379.58650000000006</v>
      </c>
      <c r="M111">
        <f t="shared" si="25"/>
        <v>15.816104166666669</v>
      </c>
      <c r="S111">
        <v>103</v>
      </c>
      <c r="T111">
        <f t="shared" si="27"/>
        <v>35</v>
      </c>
      <c r="U111">
        <v>104</v>
      </c>
      <c r="V111">
        <f>F$2-F$3</f>
        <v>30</v>
      </c>
    </row>
    <row r="112" spans="1:31" x14ac:dyDescent="0.25">
      <c r="A112">
        <v>105</v>
      </c>
      <c r="B112" s="22">
        <f t="shared" si="15"/>
        <v>855.75</v>
      </c>
      <c r="C112" s="23">
        <f t="shared" si="26"/>
        <v>23611.83</v>
      </c>
      <c r="D112">
        <f t="shared" si="16"/>
        <v>393.53050000000002</v>
      </c>
      <c r="E112">
        <f t="shared" si="17"/>
        <v>570.5</v>
      </c>
      <c r="F112">
        <f t="shared" si="18"/>
        <v>285.5</v>
      </c>
      <c r="G112">
        <f t="shared" si="19"/>
        <v>1831305</v>
      </c>
      <c r="H112">
        <f t="shared" si="20"/>
        <v>2140</v>
      </c>
      <c r="I112">
        <f t="shared" si="21"/>
        <v>3.3333333333333333E-2</v>
      </c>
      <c r="J112">
        <f t="shared" si="22"/>
        <v>25672.5</v>
      </c>
      <c r="K112">
        <f t="shared" si="23"/>
        <v>71.333333333333329</v>
      </c>
      <c r="L112">
        <f t="shared" si="24"/>
        <v>393.53050000000002</v>
      </c>
      <c r="M112">
        <f t="shared" si="25"/>
        <v>16.397104166666669</v>
      </c>
      <c r="S112">
        <v>104</v>
      </c>
      <c r="T112">
        <f t="shared" si="27"/>
        <v>35</v>
      </c>
      <c r="U112">
        <v>105</v>
      </c>
      <c r="V112">
        <f>F$2</f>
        <v>45</v>
      </c>
    </row>
    <row r="113" spans="1:22" x14ac:dyDescent="0.25">
      <c r="A113">
        <v>106</v>
      </c>
      <c r="B113" s="22">
        <f t="shared" si="15"/>
        <v>875.04</v>
      </c>
      <c r="C113" s="23">
        <f t="shared" si="26"/>
        <v>24467.58</v>
      </c>
      <c r="D113">
        <f t="shared" si="16"/>
        <v>407.79300000000001</v>
      </c>
      <c r="E113">
        <f t="shared" si="17"/>
        <v>583.36</v>
      </c>
      <c r="F113">
        <f t="shared" si="18"/>
        <v>292</v>
      </c>
      <c r="G113">
        <f t="shared" si="19"/>
        <v>1890086.4</v>
      </c>
      <c r="H113">
        <f t="shared" si="20"/>
        <v>2160</v>
      </c>
      <c r="I113">
        <f t="shared" si="21"/>
        <v>3.3333333333333333E-2</v>
      </c>
      <c r="J113">
        <f t="shared" si="22"/>
        <v>26251.200000000001</v>
      </c>
      <c r="K113">
        <f t="shared" si="23"/>
        <v>72</v>
      </c>
      <c r="L113">
        <f t="shared" si="24"/>
        <v>407.79300000000001</v>
      </c>
      <c r="M113">
        <f t="shared" si="25"/>
        <v>16.991375000000001</v>
      </c>
      <c r="S113">
        <v>105</v>
      </c>
      <c r="T113">
        <f t="shared" si="27"/>
        <v>35</v>
      </c>
      <c r="U113">
        <v>106</v>
      </c>
      <c r="V113">
        <f>F$2+F$3</f>
        <v>60</v>
      </c>
    </row>
    <row r="114" spans="1:22" x14ac:dyDescent="0.25">
      <c r="A114">
        <v>107</v>
      </c>
      <c r="B114" s="22">
        <f t="shared" si="15"/>
        <v>894.50999999999976</v>
      </c>
      <c r="C114" s="23">
        <f t="shared" si="26"/>
        <v>25342.620000000003</v>
      </c>
      <c r="D114">
        <f t="shared" si="16"/>
        <v>422.37700000000007</v>
      </c>
      <c r="E114">
        <f t="shared" si="17"/>
        <v>596.3399999999998</v>
      </c>
      <c r="F114">
        <f t="shared" si="18"/>
        <v>298.5</v>
      </c>
      <c r="G114">
        <f t="shared" si="19"/>
        <v>1950031.7999999996</v>
      </c>
      <c r="H114">
        <f t="shared" si="20"/>
        <v>2180</v>
      </c>
      <c r="I114">
        <f t="shared" si="21"/>
        <v>3.3333333333333333E-2</v>
      </c>
      <c r="J114">
        <f t="shared" si="22"/>
        <v>26835.299999999992</v>
      </c>
      <c r="K114">
        <f t="shared" si="23"/>
        <v>72.666666666666671</v>
      </c>
      <c r="L114">
        <f t="shared" si="24"/>
        <v>422.37700000000007</v>
      </c>
      <c r="M114">
        <f t="shared" si="25"/>
        <v>17.599041666666668</v>
      </c>
      <c r="S114">
        <v>106</v>
      </c>
      <c r="T114">
        <f t="shared" si="27"/>
        <v>36</v>
      </c>
      <c r="U114">
        <v>107</v>
      </c>
      <c r="V114">
        <f>F$2-F$3</f>
        <v>30</v>
      </c>
    </row>
    <row r="115" spans="1:22" x14ac:dyDescent="0.25">
      <c r="A115">
        <v>108</v>
      </c>
      <c r="B115" s="22">
        <f t="shared" si="15"/>
        <v>914.16000000000008</v>
      </c>
      <c r="C115" s="23">
        <f t="shared" si="26"/>
        <v>26237.13</v>
      </c>
      <c r="D115">
        <f t="shared" si="16"/>
        <v>437.28550000000001</v>
      </c>
      <c r="E115">
        <f t="shared" si="17"/>
        <v>609.44000000000005</v>
      </c>
      <c r="F115">
        <f t="shared" si="18"/>
        <v>305</v>
      </c>
      <c r="G115">
        <f t="shared" si="19"/>
        <v>2011152.0000000002</v>
      </c>
      <c r="H115">
        <f t="shared" si="20"/>
        <v>2200</v>
      </c>
      <c r="I115">
        <f t="shared" si="21"/>
        <v>3.3333333333333333E-2</v>
      </c>
      <c r="J115">
        <f t="shared" si="22"/>
        <v>27424.800000000003</v>
      </c>
      <c r="K115">
        <f t="shared" si="23"/>
        <v>73.333333333333329</v>
      </c>
      <c r="L115">
        <f t="shared" si="24"/>
        <v>437.28550000000001</v>
      </c>
      <c r="M115">
        <f t="shared" si="25"/>
        <v>18.220229166666666</v>
      </c>
      <c r="S115">
        <v>107</v>
      </c>
      <c r="T115">
        <f t="shared" si="27"/>
        <v>36</v>
      </c>
      <c r="U115">
        <v>108</v>
      </c>
      <c r="V115">
        <f>F$2</f>
        <v>45</v>
      </c>
    </row>
    <row r="116" spans="1:22" x14ac:dyDescent="0.25">
      <c r="A116">
        <v>109</v>
      </c>
      <c r="B116" s="22">
        <f t="shared" si="15"/>
        <v>933.99</v>
      </c>
      <c r="C116" s="23">
        <f t="shared" si="26"/>
        <v>27151.29</v>
      </c>
      <c r="D116">
        <f t="shared" si="16"/>
        <v>452.5215</v>
      </c>
      <c r="E116">
        <f t="shared" si="17"/>
        <v>622.66</v>
      </c>
      <c r="F116">
        <f t="shared" si="18"/>
        <v>311.5</v>
      </c>
      <c r="G116">
        <f t="shared" si="19"/>
        <v>2073457.8</v>
      </c>
      <c r="H116">
        <f t="shared" si="20"/>
        <v>2220</v>
      </c>
      <c r="I116">
        <f t="shared" si="21"/>
        <v>3.3333333333333333E-2</v>
      </c>
      <c r="J116">
        <f t="shared" si="22"/>
        <v>28019.7</v>
      </c>
      <c r="K116">
        <f t="shared" si="23"/>
        <v>74</v>
      </c>
      <c r="L116">
        <f t="shared" si="24"/>
        <v>452.5215</v>
      </c>
      <c r="M116">
        <f t="shared" si="25"/>
        <v>18.855062499999999</v>
      </c>
      <c r="S116">
        <v>108</v>
      </c>
      <c r="T116">
        <f t="shared" si="27"/>
        <v>36</v>
      </c>
      <c r="U116">
        <v>109</v>
      </c>
      <c r="V116">
        <f>F$2+F$3</f>
        <v>60</v>
      </c>
    </row>
    <row r="117" spans="1:22" x14ac:dyDescent="0.25">
      <c r="A117">
        <v>110</v>
      </c>
      <c r="B117" s="22">
        <f t="shared" si="15"/>
        <v>954</v>
      </c>
      <c r="C117" s="23">
        <f t="shared" si="26"/>
        <v>28085.280000000002</v>
      </c>
      <c r="D117">
        <f t="shared" si="16"/>
        <v>468.08800000000002</v>
      </c>
      <c r="E117">
        <f t="shared" si="17"/>
        <v>636</v>
      </c>
      <c r="F117">
        <f t="shared" si="18"/>
        <v>318</v>
      </c>
      <c r="G117">
        <f t="shared" si="19"/>
        <v>2136960</v>
      </c>
      <c r="H117">
        <f t="shared" si="20"/>
        <v>2240</v>
      </c>
      <c r="I117">
        <f t="shared" si="21"/>
        <v>3.3333333333333333E-2</v>
      </c>
      <c r="J117">
        <f t="shared" si="22"/>
        <v>28620</v>
      </c>
      <c r="K117">
        <f t="shared" si="23"/>
        <v>74.666666666666671</v>
      </c>
      <c r="L117">
        <f t="shared" si="24"/>
        <v>468.08800000000002</v>
      </c>
      <c r="M117">
        <f t="shared" si="25"/>
        <v>19.503666666666668</v>
      </c>
      <c r="S117">
        <v>109</v>
      </c>
      <c r="T117">
        <f t="shared" si="27"/>
        <v>37</v>
      </c>
      <c r="U117">
        <v>110</v>
      </c>
      <c r="V117">
        <f>F$2-F$3</f>
        <v>30</v>
      </c>
    </row>
    <row r="118" spans="1:22" x14ac:dyDescent="0.25">
      <c r="A118">
        <v>111</v>
      </c>
      <c r="B118" s="22">
        <f t="shared" si="15"/>
        <v>974.18999999999983</v>
      </c>
      <c r="C118" s="23">
        <f t="shared" si="26"/>
        <v>29039.280000000002</v>
      </c>
      <c r="D118">
        <f t="shared" si="16"/>
        <v>483.98800000000006</v>
      </c>
      <c r="E118">
        <f t="shared" si="17"/>
        <v>649.45999999999981</v>
      </c>
      <c r="F118">
        <f t="shared" si="18"/>
        <v>325</v>
      </c>
      <c r="G118">
        <f t="shared" si="19"/>
        <v>2201669.3999999994</v>
      </c>
      <c r="H118">
        <f t="shared" si="20"/>
        <v>2260</v>
      </c>
      <c r="I118">
        <f t="shared" si="21"/>
        <v>3.3333333333333333E-2</v>
      </c>
      <c r="J118">
        <f t="shared" si="22"/>
        <v>29225.699999999993</v>
      </c>
      <c r="K118">
        <f t="shared" si="23"/>
        <v>75.333333333333329</v>
      </c>
      <c r="L118">
        <f t="shared" si="24"/>
        <v>483.98800000000006</v>
      </c>
      <c r="M118">
        <f t="shared" si="25"/>
        <v>20.166166666666669</v>
      </c>
      <c r="S118">
        <v>110</v>
      </c>
      <c r="T118">
        <f t="shared" si="27"/>
        <v>37</v>
      </c>
      <c r="U118">
        <v>111</v>
      </c>
      <c r="V118">
        <f>F$2</f>
        <v>45</v>
      </c>
    </row>
    <row r="119" spans="1:22" x14ac:dyDescent="0.25">
      <c r="A119">
        <v>112</v>
      </c>
      <c r="B119" s="22">
        <f t="shared" si="15"/>
        <v>994.56</v>
      </c>
      <c r="C119" s="23">
        <f t="shared" si="26"/>
        <v>30013.47</v>
      </c>
      <c r="D119">
        <f t="shared" si="16"/>
        <v>500.22450000000003</v>
      </c>
      <c r="E119">
        <f t="shared" si="17"/>
        <v>663.04</v>
      </c>
      <c r="F119">
        <f t="shared" si="18"/>
        <v>332</v>
      </c>
      <c r="G119">
        <f t="shared" si="19"/>
        <v>2267596.7999999998</v>
      </c>
      <c r="H119">
        <f t="shared" si="20"/>
        <v>2280</v>
      </c>
      <c r="I119">
        <f t="shared" si="21"/>
        <v>3.3333333333333333E-2</v>
      </c>
      <c r="J119">
        <f t="shared" si="22"/>
        <v>29836.799999999999</v>
      </c>
      <c r="K119">
        <f t="shared" si="23"/>
        <v>76</v>
      </c>
      <c r="L119">
        <f t="shared" si="24"/>
        <v>500.22450000000003</v>
      </c>
      <c r="M119">
        <f t="shared" si="25"/>
        <v>20.8426875</v>
      </c>
      <c r="S119">
        <v>111</v>
      </c>
      <c r="T119">
        <f t="shared" si="27"/>
        <v>37</v>
      </c>
      <c r="U119">
        <v>112</v>
      </c>
      <c r="V119">
        <f>F$2+F$3</f>
        <v>60</v>
      </c>
    </row>
    <row r="120" spans="1:22" x14ac:dyDescent="0.25">
      <c r="A120">
        <v>113</v>
      </c>
      <c r="B120" s="22">
        <f t="shared" si="15"/>
        <v>1015.1100000000001</v>
      </c>
      <c r="C120" s="23">
        <f t="shared" si="26"/>
        <v>31008.030000000002</v>
      </c>
      <c r="D120">
        <f t="shared" si="16"/>
        <v>516.80050000000006</v>
      </c>
      <c r="E120">
        <f t="shared" si="17"/>
        <v>676.74</v>
      </c>
      <c r="F120">
        <f t="shared" si="18"/>
        <v>338.5</v>
      </c>
      <c r="G120">
        <f t="shared" si="19"/>
        <v>2334753.0000000005</v>
      </c>
      <c r="H120">
        <f t="shared" si="20"/>
        <v>2300</v>
      </c>
      <c r="I120">
        <f t="shared" si="21"/>
        <v>3.3333333333333333E-2</v>
      </c>
      <c r="J120">
        <f t="shared" si="22"/>
        <v>30453.300000000003</v>
      </c>
      <c r="K120">
        <f t="shared" si="23"/>
        <v>76.666666666666671</v>
      </c>
      <c r="L120">
        <f t="shared" si="24"/>
        <v>516.80050000000006</v>
      </c>
      <c r="M120">
        <f t="shared" si="25"/>
        <v>21.533354166666669</v>
      </c>
      <c r="S120">
        <v>112</v>
      </c>
      <c r="T120">
        <f t="shared" si="27"/>
        <v>38</v>
      </c>
      <c r="U120">
        <v>113</v>
      </c>
      <c r="V120">
        <f>F$2-F$3</f>
        <v>30</v>
      </c>
    </row>
    <row r="121" spans="1:22" x14ac:dyDescent="0.25">
      <c r="A121">
        <v>114</v>
      </c>
      <c r="B121" s="22">
        <f t="shared" si="15"/>
        <v>1035.8399999999999</v>
      </c>
      <c r="C121" s="23">
        <f t="shared" si="26"/>
        <v>32023.140000000003</v>
      </c>
      <c r="D121">
        <f t="shared" si="16"/>
        <v>533.71900000000005</v>
      </c>
      <c r="E121">
        <f t="shared" si="17"/>
        <v>690.56</v>
      </c>
      <c r="F121">
        <f t="shared" si="18"/>
        <v>345.5</v>
      </c>
      <c r="G121">
        <f t="shared" si="19"/>
        <v>2403148.7999999998</v>
      </c>
      <c r="H121">
        <f t="shared" si="20"/>
        <v>2320</v>
      </c>
      <c r="I121">
        <f t="shared" si="21"/>
        <v>3.3333333333333333E-2</v>
      </c>
      <c r="J121">
        <f t="shared" si="22"/>
        <v>31075.199999999997</v>
      </c>
      <c r="K121">
        <f t="shared" si="23"/>
        <v>77.333333333333329</v>
      </c>
      <c r="L121">
        <f t="shared" si="24"/>
        <v>533.71900000000005</v>
      </c>
      <c r="M121">
        <f t="shared" si="25"/>
        <v>22.238291666666669</v>
      </c>
      <c r="S121">
        <v>113</v>
      </c>
      <c r="T121">
        <f t="shared" si="27"/>
        <v>38</v>
      </c>
      <c r="U121">
        <v>114</v>
      </c>
      <c r="V121">
        <f>F$2</f>
        <v>45</v>
      </c>
    </row>
    <row r="122" spans="1:22" x14ac:dyDescent="0.25">
      <c r="A122">
        <v>115</v>
      </c>
      <c r="B122" s="22">
        <f t="shared" si="15"/>
        <v>1056.75</v>
      </c>
      <c r="C122" s="23">
        <f t="shared" si="26"/>
        <v>33058.980000000003</v>
      </c>
      <c r="D122">
        <f t="shared" si="16"/>
        <v>550.98300000000006</v>
      </c>
      <c r="E122">
        <f t="shared" si="17"/>
        <v>704.5</v>
      </c>
      <c r="F122">
        <f t="shared" si="18"/>
        <v>352.5</v>
      </c>
      <c r="G122">
        <f t="shared" si="19"/>
        <v>2472795</v>
      </c>
      <c r="H122">
        <f t="shared" si="20"/>
        <v>2340</v>
      </c>
      <c r="I122">
        <f t="shared" si="21"/>
        <v>3.3333333333333333E-2</v>
      </c>
      <c r="J122">
        <f t="shared" si="22"/>
        <v>31702.5</v>
      </c>
      <c r="K122">
        <f t="shared" si="23"/>
        <v>78</v>
      </c>
      <c r="L122">
        <f t="shared" si="24"/>
        <v>550.98300000000006</v>
      </c>
      <c r="M122">
        <f t="shared" si="25"/>
        <v>22.957625000000004</v>
      </c>
      <c r="S122">
        <v>114</v>
      </c>
      <c r="T122">
        <f t="shared" si="27"/>
        <v>38</v>
      </c>
      <c r="U122">
        <v>115</v>
      </c>
      <c r="V122">
        <f>F$2+F$3</f>
        <v>60</v>
      </c>
    </row>
    <row r="123" spans="1:22" x14ac:dyDescent="0.25">
      <c r="A123">
        <v>116</v>
      </c>
      <c r="B123" s="22">
        <f t="shared" si="15"/>
        <v>1077.8399999999999</v>
      </c>
      <c r="C123" s="23">
        <f t="shared" si="26"/>
        <v>34115.730000000003</v>
      </c>
      <c r="D123">
        <f t="shared" si="16"/>
        <v>568.59550000000002</v>
      </c>
      <c r="E123">
        <f t="shared" si="17"/>
        <v>718.56</v>
      </c>
      <c r="F123">
        <f t="shared" si="18"/>
        <v>359.5</v>
      </c>
      <c r="G123">
        <f t="shared" si="19"/>
        <v>2543702.4</v>
      </c>
      <c r="H123">
        <f t="shared" si="20"/>
        <v>2360</v>
      </c>
      <c r="I123">
        <f t="shared" si="21"/>
        <v>3.3333333333333333E-2</v>
      </c>
      <c r="J123">
        <f t="shared" si="22"/>
        <v>32335.199999999997</v>
      </c>
      <c r="K123">
        <f t="shared" si="23"/>
        <v>78.666666666666671</v>
      </c>
      <c r="L123">
        <f t="shared" si="24"/>
        <v>568.59550000000002</v>
      </c>
      <c r="M123">
        <f t="shared" si="25"/>
        <v>23.691479166666667</v>
      </c>
      <c r="S123">
        <v>115</v>
      </c>
      <c r="T123">
        <f t="shared" si="27"/>
        <v>39</v>
      </c>
      <c r="U123">
        <v>116</v>
      </c>
      <c r="V123">
        <f>F$2-F$3</f>
        <v>30</v>
      </c>
    </row>
    <row r="124" spans="1:22" x14ac:dyDescent="0.25">
      <c r="A124">
        <v>117</v>
      </c>
      <c r="B124" s="22">
        <f t="shared" si="15"/>
        <v>1099.1099999999999</v>
      </c>
      <c r="C124" s="23">
        <f t="shared" si="26"/>
        <v>35193.57</v>
      </c>
      <c r="D124">
        <f t="shared" si="16"/>
        <v>586.55949999999996</v>
      </c>
      <c r="E124">
        <f t="shared" si="17"/>
        <v>732.7399999999999</v>
      </c>
      <c r="F124">
        <f t="shared" si="18"/>
        <v>366.5</v>
      </c>
      <c r="G124">
        <f t="shared" si="19"/>
        <v>2615881.7999999998</v>
      </c>
      <c r="H124">
        <f t="shared" si="20"/>
        <v>2380</v>
      </c>
      <c r="I124">
        <f t="shared" si="21"/>
        <v>3.3333333333333333E-2</v>
      </c>
      <c r="J124">
        <f t="shared" si="22"/>
        <v>32973.299999999996</v>
      </c>
      <c r="K124">
        <f t="shared" si="23"/>
        <v>79.333333333333343</v>
      </c>
      <c r="L124">
        <f t="shared" si="24"/>
        <v>586.55949999999996</v>
      </c>
      <c r="M124">
        <f t="shared" si="25"/>
        <v>24.439979166666664</v>
      </c>
      <c r="S124">
        <v>116</v>
      </c>
      <c r="T124">
        <f t="shared" si="27"/>
        <v>39</v>
      </c>
      <c r="U124">
        <v>117</v>
      </c>
      <c r="V124">
        <f>F$2</f>
        <v>45</v>
      </c>
    </row>
    <row r="125" spans="1:22" x14ac:dyDescent="0.25">
      <c r="A125">
        <v>118</v>
      </c>
      <c r="B125" s="22">
        <f t="shared" si="15"/>
        <v>1120.56</v>
      </c>
      <c r="C125" s="23">
        <f t="shared" si="26"/>
        <v>36292.68</v>
      </c>
      <c r="D125">
        <f t="shared" si="16"/>
        <v>604.87800000000004</v>
      </c>
      <c r="E125">
        <f t="shared" si="17"/>
        <v>747.03999999999985</v>
      </c>
      <c r="F125">
        <f t="shared" si="18"/>
        <v>374</v>
      </c>
      <c r="G125">
        <f t="shared" si="19"/>
        <v>2689344</v>
      </c>
      <c r="H125">
        <f t="shared" si="20"/>
        <v>2400</v>
      </c>
      <c r="I125">
        <f t="shared" si="21"/>
        <v>3.3333333333333333E-2</v>
      </c>
      <c r="J125">
        <f t="shared" si="22"/>
        <v>33616.799999999996</v>
      </c>
      <c r="K125">
        <f t="shared" si="23"/>
        <v>80.000000000000014</v>
      </c>
      <c r="L125">
        <f t="shared" si="24"/>
        <v>604.87800000000004</v>
      </c>
      <c r="M125">
        <f t="shared" si="25"/>
        <v>25.203250000000001</v>
      </c>
      <c r="S125">
        <v>117</v>
      </c>
      <c r="T125">
        <f t="shared" si="27"/>
        <v>39</v>
      </c>
      <c r="U125">
        <v>118</v>
      </c>
      <c r="V125">
        <f>F$2+F$3</f>
        <v>60</v>
      </c>
    </row>
    <row r="126" spans="1:22" x14ac:dyDescent="0.25">
      <c r="A126">
        <v>119</v>
      </c>
      <c r="B126" s="22">
        <f t="shared" si="15"/>
        <v>1142.19</v>
      </c>
      <c r="C126" s="23">
        <f t="shared" si="26"/>
        <v>37413.24</v>
      </c>
      <c r="D126">
        <f t="shared" si="16"/>
        <v>623.55399999999997</v>
      </c>
      <c r="E126">
        <f t="shared" si="17"/>
        <v>761.46000000000015</v>
      </c>
      <c r="F126">
        <f t="shared" si="18"/>
        <v>381</v>
      </c>
      <c r="G126">
        <f t="shared" si="19"/>
        <v>2764099.8000000003</v>
      </c>
      <c r="H126">
        <f t="shared" si="20"/>
        <v>2420</v>
      </c>
      <c r="I126">
        <f t="shared" si="21"/>
        <v>3.3333333333333333E-2</v>
      </c>
      <c r="J126">
        <f t="shared" si="22"/>
        <v>34265.700000000004</v>
      </c>
      <c r="K126">
        <f t="shared" si="23"/>
        <v>80.666666666666671</v>
      </c>
      <c r="L126">
        <f t="shared" si="24"/>
        <v>623.55399999999997</v>
      </c>
      <c r="M126">
        <f t="shared" si="25"/>
        <v>25.981416666666664</v>
      </c>
      <c r="S126">
        <v>118</v>
      </c>
      <c r="T126">
        <f t="shared" si="27"/>
        <v>40</v>
      </c>
      <c r="U126">
        <v>119</v>
      </c>
      <c r="V126">
        <f>F$2-F$3</f>
        <v>30</v>
      </c>
    </row>
    <row r="127" spans="1:22" x14ac:dyDescent="0.25">
      <c r="A127">
        <v>120</v>
      </c>
      <c r="B127" s="22">
        <f t="shared" si="15"/>
        <v>1164</v>
      </c>
      <c r="C127" s="23">
        <f t="shared" si="26"/>
        <v>38555.43</v>
      </c>
      <c r="D127">
        <f t="shared" si="16"/>
        <v>642.59050000000002</v>
      </c>
      <c r="E127">
        <f t="shared" si="17"/>
        <v>776</v>
      </c>
      <c r="F127">
        <f t="shared" si="18"/>
        <v>388</v>
      </c>
      <c r="G127">
        <f t="shared" si="19"/>
        <v>2840160</v>
      </c>
      <c r="H127">
        <f t="shared" si="20"/>
        <v>2440</v>
      </c>
      <c r="I127">
        <f t="shared" si="21"/>
        <v>3.3333333333333333E-2</v>
      </c>
      <c r="J127">
        <f t="shared" si="22"/>
        <v>34920</v>
      </c>
      <c r="K127">
        <f t="shared" si="23"/>
        <v>81.333333333333329</v>
      </c>
      <c r="L127">
        <f t="shared" si="24"/>
        <v>642.59050000000002</v>
      </c>
      <c r="M127">
        <f t="shared" si="25"/>
        <v>26.774604166666666</v>
      </c>
      <c r="S127">
        <v>119</v>
      </c>
      <c r="T127">
        <f t="shared" si="27"/>
        <v>40</v>
      </c>
      <c r="U127">
        <v>120</v>
      </c>
      <c r="V127">
        <f>F$2</f>
        <v>45</v>
      </c>
    </row>
    <row r="128" spans="1:22" x14ac:dyDescent="0.25">
      <c r="A128">
        <v>121</v>
      </c>
      <c r="B128" s="22">
        <f t="shared" si="15"/>
        <v>1185.99</v>
      </c>
      <c r="C128" s="23">
        <f t="shared" si="26"/>
        <v>39719.43</v>
      </c>
      <c r="D128">
        <f t="shared" si="16"/>
        <v>661.9905</v>
      </c>
      <c r="E128">
        <f t="shared" si="17"/>
        <v>790.66000000000008</v>
      </c>
      <c r="F128">
        <f t="shared" si="18"/>
        <v>395.5</v>
      </c>
      <c r="G128">
        <f t="shared" si="19"/>
        <v>2917535.4</v>
      </c>
      <c r="H128">
        <f t="shared" si="20"/>
        <v>2460</v>
      </c>
      <c r="I128">
        <f t="shared" si="21"/>
        <v>3.3333333333333333E-2</v>
      </c>
      <c r="J128">
        <f t="shared" si="22"/>
        <v>35579.700000000004</v>
      </c>
      <c r="K128">
        <f t="shared" si="23"/>
        <v>81.999999999999986</v>
      </c>
      <c r="L128">
        <f t="shared" si="24"/>
        <v>661.9905</v>
      </c>
      <c r="M128">
        <f t="shared" si="25"/>
        <v>27.5829375</v>
      </c>
      <c r="S128">
        <v>120</v>
      </c>
      <c r="T128">
        <f t="shared" si="27"/>
        <v>40</v>
      </c>
      <c r="U128">
        <v>121</v>
      </c>
      <c r="V128">
        <f>F$2+F$3</f>
        <v>60</v>
      </c>
    </row>
    <row r="129" spans="1:22" x14ac:dyDescent="0.25">
      <c r="A129">
        <v>122</v>
      </c>
      <c r="B129" s="22">
        <f t="shared" si="15"/>
        <v>1208.1599999999999</v>
      </c>
      <c r="C129" s="23">
        <f t="shared" si="26"/>
        <v>40905.42</v>
      </c>
      <c r="D129">
        <f t="shared" si="16"/>
        <v>681.75699999999995</v>
      </c>
      <c r="E129">
        <f t="shared" si="17"/>
        <v>805.43999999999994</v>
      </c>
      <c r="F129">
        <f t="shared" si="18"/>
        <v>403</v>
      </c>
      <c r="G129">
        <f t="shared" si="19"/>
        <v>2996236.8</v>
      </c>
      <c r="H129">
        <f t="shared" si="20"/>
        <v>2480</v>
      </c>
      <c r="I129">
        <f t="shared" si="21"/>
        <v>3.3333333333333333E-2</v>
      </c>
      <c r="J129">
        <f t="shared" si="22"/>
        <v>36244.799999999996</v>
      </c>
      <c r="K129">
        <f t="shared" si="23"/>
        <v>82.666666666666671</v>
      </c>
      <c r="L129">
        <f t="shared" si="24"/>
        <v>681.75699999999995</v>
      </c>
      <c r="M129">
        <f t="shared" si="25"/>
        <v>28.406541666666666</v>
      </c>
      <c r="S129">
        <v>121</v>
      </c>
      <c r="T129">
        <f t="shared" si="27"/>
        <v>41</v>
      </c>
      <c r="U129">
        <v>122</v>
      </c>
      <c r="V129">
        <f>F$2-F$3</f>
        <v>30</v>
      </c>
    </row>
    <row r="130" spans="1:22" x14ac:dyDescent="0.25">
      <c r="A130">
        <v>123</v>
      </c>
      <c r="B130" s="22">
        <f t="shared" si="15"/>
        <v>1230.51</v>
      </c>
      <c r="C130" s="23">
        <f t="shared" si="26"/>
        <v>42113.58</v>
      </c>
      <c r="D130">
        <f t="shared" si="16"/>
        <v>701.89300000000003</v>
      </c>
      <c r="E130">
        <f t="shared" si="17"/>
        <v>820.34</v>
      </c>
      <c r="F130">
        <f t="shared" si="18"/>
        <v>410.5</v>
      </c>
      <c r="G130">
        <f t="shared" si="19"/>
        <v>3076275</v>
      </c>
      <c r="H130">
        <f t="shared" si="20"/>
        <v>2500</v>
      </c>
      <c r="I130">
        <f t="shared" si="21"/>
        <v>3.3333333333333333E-2</v>
      </c>
      <c r="J130">
        <f t="shared" si="22"/>
        <v>36915.300000000003</v>
      </c>
      <c r="K130">
        <f t="shared" si="23"/>
        <v>83.333333333333329</v>
      </c>
      <c r="L130">
        <f t="shared" si="24"/>
        <v>701.89300000000003</v>
      </c>
      <c r="M130">
        <f t="shared" si="25"/>
        <v>29.245541666666668</v>
      </c>
      <c r="S130">
        <v>122</v>
      </c>
      <c r="T130">
        <f t="shared" si="27"/>
        <v>41</v>
      </c>
      <c r="U130">
        <v>123</v>
      </c>
      <c r="V130">
        <f>F$2</f>
        <v>45</v>
      </c>
    </row>
    <row r="131" spans="1:22" x14ac:dyDescent="0.25">
      <c r="A131">
        <v>124</v>
      </c>
      <c r="B131" s="22">
        <f t="shared" si="15"/>
        <v>1253.04</v>
      </c>
      <c r="C131" s="23">
        <f t="shared" si="26"/>
        <v>43344.090000000004</v>
      </c>
      <c r="D131">
        <f t="shared" si="16"/>
        <v>722.40150000000006</v>
      </c>
      <c r="E131">
        <f t="shared" si="17"/>
        <v>835.3599999999999</v>
      </c>
      <c r="F131">
        <f t="shared" si="18"/>
        <v>418</v>
      </c>
      <c r="G131">
        <f t="shared" si="19"/>
        <v>3157660.8</v>
      </c>
      <c r="H131">
        <f t="shared" si="20"/>
        <v>2520</v>
      </c>
      <c r="I131">
        <f t="shared" si="21"/>
        <v>3.3333333333333333E-2</v>
      </c>
      <c r="J131">
        <f t="shared" si="22"/>
        <v>37591.199999999997</v>
      </c>
      <c r="K131">
        <f t="shared" si="23"/>
        <v>84</v>
      </c>
      <c r="L131">
        <f t="shared" si="24"/>
        <v>722.40150000000006</v>
      </c>
      <c r="M131">
        <f t="shared" si="25"/>
        <v>30.100062500000003</v>
      </c>
      <c r="S131">
        <v>123</v>
      </c>
      <c r="T131">
        <f t="shared" si="27"/>
        <v>41</v>
      </c>
      <c r="U131">
        <v>124</v>
      </c>
      <c r="V131">
        <f>F$2+F$3</f>
        <v>60</v>
      </c>
    </row>
    <row r="132" spans="1:22" x14ac:dyDescent="0.25">
      <c r="A132">
        <v>125</v>
      </c>
      <c r="B132" s="22">
        <f t="shared" si="15"/>
        <v>1275.75</v>
      </c>
      <c r="C132" s="23">
        <f t="shared" si="26"/>
        <v>44597.130000000005</v>
      </c>
      <c r="D132">
        <f t="shared" si="16"/>
        <v>743.28550000000007</v>
      </c>
      <c r="E132">
        <f t="shared" si="17"/>
        <v>850.5</v>
      </c>
      <c r="F132">
        <f t="shared" si="18"/>
        <v>425.5</v>
      </c>
      <c r="G132">
        <f t="shared" si="19"/>
        <v>3240405</v>
      </c>
      <c r="H132">
        <f t="shared" si="20"/>
        <v>2540</v>
      </c>
      <c r="I132">
        <f t="shared" si="21"/>
        <v>3.3333333333333333E-2</v>
      </c>
      <c r="J132">
        <f t="shared" si="22"/>
        <v>38272.5</v>
      </c>
      <c r="K132">
        <f t="shared" si="23"/>
        <v>84.666666666666671</v>
      </c>
      <c r="L132">
        <f t="shared" si="24"/>
        <v>743.28550000000007</v>
      </c>
      <c r="M132">
        <f t="shared" si="25"/>
        <v>30.97022916666667</v>
      </c>
      <c r="S132">
        <v>124</v>
      </c>
      <c r="T132">
        <f t="shared" si="27"/>
        <v>42</v>
      </c>
      <c r="U132">
        <v>125</v>
      </c>
      <c r="V132">
        <f>F$2-F$3</f>
        <v>30</v>
      </c>
    </row>
    <row r="133" spans="1:22" x14ac:dyDescent="0.25">
      <c r="A133">
        <v>126</v>
      </c>
      <c r="B133" s="22">
        <f t="shared" si="15"/>
        <v>1298.6399999999999</v>
      </c>
      <c r="C133" s="23">
        <f t="shared" si="26"/>
        <v>45872.880000000005</v>
      </c>
      <c r="D133">
        <f t="shared" si="16"/>
        <v>764.54800000000012</v>
      </c>
      <c r="E133">
        <f t="shared" si="17"/>
        <v>865.76</v>
      </c>
      <c r="F133">
        <f t="shared" si="18"/>
        <v>433</v>
      </c>
      <c r="G133">
        <f t="shared" si="19"/>
        <v>3324518.3999999994</v>
      </c>
      <c r="H133">
        <f t="shared" si="20"/>
        <v>2560</v>
      </c>
      <c r="I133">
        <f t="shared" si="21"/>
        <v>3.3333333333333333E-2</v>
      </c>
      <c r="J133">
        <f t="shared" si="22"/>
        <v>38959.199999999997</v>
      </c>
      <c r="K133">
        <f t="shared" si="23"/>
        <v>85.333333333333329</v>
      </c>
      <c r="L133">
        <f t="shared" si="24"/>
        <v>764.54800000000012</v>
      </c>
      <c r="M133">
        <f t="shared" si="25"/>
        <v>31.85616666666667</v>
      </c>
      <c r="S133">
        <v>125</v>
      </c>
      <c r="T133">
        <f t="shared" si="27"/>
        <v>42</v>
      </c>
      <c r="U133">
        <v>126</v>
      </c>
      <c r="V133">
        <f>F$2</f>
        <v>45</v>
      </c>
    </row>
    <row r="134" spans="1:22" x14ac:dyDescent="0.25">
      <c r="A134">
        <v>127</v>
      </c>
      <c r="B134" s="22">
        <f t="shared" si="15"/>
        <v>1321.7099999999998</v>
      </c>
      <c r="C134" s="23">
        <f t="shared" si="26"/>
        <v>47171.520000000004</v>
      </c>
      <c r="D134">
        <f t="shared" si="16"/>
        <v>786.19200000000012</v>
      </c>
      <c r="E134">
        <f t="shared" si="17"/>
        <v>881.13999999999987</v>
      </c>
      <c r="F134">
        <f t="shared" si="18"/>
        <v>441</v>
      </c>
      <c r="G134">
        <f t="shared" si="19"/>
        <v>3410011.7999999993</v>
      </c>
      <c r="H134">
        <f t="shared" si="20"/>
        <v>2580</v>
      </c>
      <c r="I134">
        <f t="shared" si="21"/>
        <v>3.3333333333333333E-2</v>
      </c>
      <c r="J134">
        <f t="shared" si="22"/>
        <v>39651.299999999996</v>
      </c>
      <c r="K134">
        <f t="shared" si="23"/>
        <v>86</v>
      </c>
      <c r="L134">
        <f t="shared" si="24"/>
        <v>786.19200000000012</v>
      </c>
      <c r="M134">
        <f t="shared" si="25"/>
        <v>32.758000000000003</v>
      </c>
      <c r="S134">
        <v>126</v>
      </c>
      <c r="T134">
        <f t="shared" si="27"/>
        <v>42</v>
      </c>
      <c r="U134">
        <v>127</v>
      </c>
      <c r="V134">
        <f>F$2+F$3</f>
        <v>60</v>
      </c>
    </row>
    <row r="135" spans="1:22" x14ac:dyDescent="0.25">
      <c r="A135">
        <v>128</v>
      </c>
      <c r="B135" s="22">
        <f t="shared" si="15"/>
        <v>1344.96</v>
      </c>
      <c r="C135" s="23">
        <f t="shared" si="26"/>
        <v>48493.23</v>
      </c>
      <c r="D135">
        <f t="shared" si="16"/>
        <v>808.22050000000002</v>
      </c>
      <c r="E135">
        <f t="shared" si="17"/>
        <v>896.6400000000001</v>
      </c>
      <c r="F135">
        <f t="shared" si="18"/>
        <v>448.5</v>
      </c>
      <c r="G135">
        <f t="shared" si="19"/>
        <v>3496896</v>
      </c>
      <c r="H135">
        <f t="shared" si="20"/>
        <v>2600</v>
      </c>
      <c r="I135">
        <f t="shared" si="21"/>
        <v>3.3333333333333333E-2</v>
      </c>
      <c r="J135">
        <f t="shared" si="22"/>
        <v>40348.800000000003</v>
      </c>
      <c r="K135">
        <f t="shared" si="23"/>
        <v>86.666666666666657</v>
      </c>
      <c r="L135">
        <f t="shared" si="24"/>
        <v>808.22050000000002</v>
      </c>
      <c r="M135">
        <f t="shared" si="25"/>
        <v>33.675854166666667</v>
      </c>
      <c r="S135">
        <v>127</v>
      </c>
      <c r="T135">
        <f t="shared" si="27"/>
        <v>43</v>
      </c>
      <c r="U135">
        <v>128</v>
      </c>
      <c r="V135">
        <f>F$2-F$3</f>
        <v>30</v>
      </c>
    </row>
    <row r="136" spans="1:22" x14ac:dyDescent="0.25">
      <c r="A136">
        <v>129</v>
      </c>
      <c r="B136" s="22">
        <f t="shared" si="15"/>
        <v>1368.39</v>
      </c>
      <c r="C136" s="23">
        <f t="shared" si="26"/>
        <v>49838.19</v>
      </c>
      <c r="D136">
        <f t="shared" si="16"/>
        <v>830.63650000000007</v>
      </c>
      <c r="E136">
        <f t="shared" si="17"/>
        <v>912.2600000000001</v>
      </c>
      <c r="F136">
        <f t="shared" si="18"/>
        <v>456.5</v>
      </c>
      <c r="G136">
        <f t="shared" si="19"/>
        <v>3585181.8000000003</v>
      </c>
      <c r="H136">
        <f t="shared" si="20"/>
        <v>2620</v>
      </c>
      <c r="I136">
        <f t="shared" si="21"/>
        <v>3.3333333333333333E-2</v>
      </c>
      <c r="J136">
        <f t="shared" si="22"/>
        <v>41051.700000000004</v>
      </c>
      <c r="K136">
        <f t="shared" si="23"/>
        <v>87.333333333333329</v>
      </c>
      <c r="L136">
        <f t="shared" si="24"/>
        <v>830.63650000000007</v>
      </c>
      <c r="M136">
        <f t="shared" si="25"/>
        <v>34.609854166666672</v>
      </c>
      <c r="S136">
        <v>128</v>
      </c>
      <c r="T136">
        <f t="shared" si="27"/>
        <v>43</v>
      </c>
      <c r="U136">
        <v>129</v>
      </c>
      <c r="V136">
        <f>F$2</f>
        <v>45</v>
      </c>
    </row>
    <row r="137" spans="1:22" x14ac:dyDescent="0.25">
      <c r="A137">
        <v>130</v>
      </c>
      <c r="B137" s="22">
        <f t="shared" ref="B137:B146" si="28">VLOOKUP(A137,$L$2:$O$5,2)*A137^2+VLOOKUP(A137,$L$2:$O$5,3)*A137+VLOOKUP(A137,$L$2:$O$5,4)</f>
        <v>1392</v>
      </c>
      <c r="C137" s="23">
        <f t="shared" si="26"/>
        <v>51206.58</v>
      </c>
      <c r="D137">
        <f t="shared" ref="D137:D146" si="29">C137/60</f>
        <v>853.44299999999998</v>
      </c>
      <c r="E137">
        <f t="shared" ref="E137:E146" si="30">J137/F$2</f>
        <v>928</v>
      </c>
      <c r="F137">
        <f t="shared" ref="F137:F200" si="31">ROUNDUP(E137,0)*H$1/60</f>
        <v>464</v>
      </c>
      <c r="G137">
        <f t="shared" ref="G137:G146" si="32">H137*B137</f>
        <v>3674880</v>
      </c>
      <c r="H137">
        <f t="shared" ref="H137:H146" si="33">20*A137+40</f>
        <v>2640</v>
      </c>
      <c r="I137">
        <f t="shared" ref="I137:I146" si="34">(C$2/60)</f>
        <v>3.3333333333333333E-2</v>
      </c>
      <c r="J137">
        <f t="shared" ref="J137:J146" si="35">B137/I137</f>
        <v>41760</v>
      </c>
      <c r="K137">
        <f t="shared" ref="K137:K146" si="36">G137/J137</f>
        <v>88</v>
      </c>
      <c r="L137">
        <f t="shared" ref="L137:L146" si="37">C137/60</f>
        <v>853.44299999999998</v>
      </c>
      <c r="M137">
        <f t="shared" ref="M137:M146" si="38">L137/24</f>
        <v>35.560124999999999</v>
      </c>
      <c r="S137">
        <v>129</v>
      </c>
      <c r="T137">
        <f t="shared" si="27"/>
        <v>43</v>
      </c>
      <c r="U137">
        <v>130</v>
      </c>
      <c r="V137">
        <f>F$2+F$3</f>
        <v>60</v>
      </c>
    </row>
    <row r="138" spans="1:22" x14ac:dyDescent="0.25">
      <c r="A138">
        <v>131</v>
      </c>
      <c r="B138" s="22">
        <f t="shared" si="28"/>
        <v>1415.79</v>
      </c>
      <c r="C138" s="23">
        <f t="shared" ref="C138:C146" si="39">B137+C137</f>
        <v>52598.58</v>
      </c>
      <c r="D138">
        <f t="shared" si="29"/>
        <v>876.64300000000003</v>
      </c>
      <c r="E138">
        <f t="shared" si="30"/>
        <v>943.8599999999999</v>
      </c>
      <c r="F138">
        <f t="shared" si="31"/>
        <v>472</v>
      </c>
      <c r="G138">
        <f t="shared" si="32"/>
        <v>3766001.4</v>
      </c>
      <c r="H138">
        <f t="shared" si="33"/>
        <v>2660</v>
      </c>
      <c r="I138">
        <f t="shared" si="34"/>
        <v>3.3333333333333333E-2</v>
      </c>
      <c r="J138">
        <f t="shared" si="35"/>
        <v>42473.7</v>
      </c>
      <c r="K138">
        <f t="shared" si="36"/>
        <v>88.666666666666671</v>
      </c>
      <c r="L138">
        <f t="shared" si="37"/>
        <v>876.64300000000003</v>
      </c>
      <c r="M138">
        <f t="shared" si="38"/>
        <v>36.526791666666668</v>
      </c>
      <c r="S138">
        <v>130</v>
      </c>
      <c r="T138">
        <f t="shared" si="27"/>
        <v>44</v>
      </c>
      <c r="U138">
        <v>131</v>
      </c>
      <c r="V138">
        <f>F$2-F$3</f>
        <v>30</v>
      </c>
    </row>
    <row r="139" spans="1:22" x14ac:dyDescent="0.25">
      <c r="A139">
        <v>132</v>
      </c>
      <c r="B139" s="22">
        <f t="shared" si="28"/>
        <v>1439.7599999999998</v>
      </c>
      <c r="C139" s="23">
        <f t="shared" si="39"/>
        <v>54014.37</v>
      </c>
      <c r="D139">
        <f t="shared" si="29"/>
        <v>900.23950000000002</v>
      </c>
      <c r="E139">
        <f t="shared" si="30"/>
        <v>959.83999999999992</v>
      </c>
      <c r="F139">
        <f t="shared" si="31"/>
        <v>480</v>
      </c>
      <c r="G139">
        <f t="shared" si="32"/>
        <v>3858556.7999999993</v>
      </c>
      <c r="H139">
        <f t="shared" si="33"/>
        <v>2680</v>
      </c>
      <c r="I139">
        <f t="shared" si="34"/>
        <v>3.3333333333333333E-2</v>
      </c>
      <c r="J139">
        <f t="shared" si="35"/>
        <v>43192.799999999996</v>
      </c>
      <c r="K139">
        <f t="shared" si="36"/>
        <v>89.333333333333329</v>
      </c>
      <c r="L139">
        <f t="shared" si="37"/>
        <v>900.23950000000002</v>
      </c>
      <c r="M139">
        <f t="shared" si="38"/>
        <v>37.509979166666668</v>
      </c>
      <c r="S139">
        <v>131</v>
      </c>
      <c r="T139">
        <f t="shared" si="27"/>
        <v>44</v>
      </c>
      <c r="U139">
        <v>132</v>
      </c>
      <c r="V139">
        <f>F$2</f>
        <v>45</v>
      </c>
    </row>
    <row r="140" spans="1:22" x14ac:dyDescent="0.25">
      <c r="A140">
        <v>133</v>
      </c>
      <c r="B140" s="22">
        <f t="shared" si="28"/>
        <v>1463.91</v>
      </c>
      <c r="C140" s="23">
        <f t="shared" si="39"/>
        <v>55454.130000000005</v>
      </c>
      <c r="D140">
        <f t="shared" si="29"/>
        <v>924.23550000000012</v>
      </c>
      <c r="E140">
        <f t="shared" si="30"/>
        <v>975.94</v>
      </c>
      <c r="F140">
        <f t="shared" si="31"/>
        <v>488</v>
      </c>
      <c r="G140">
        <f t="shared" si="32"/>
        <v>3952557</v>
      </c>
      <c r="H140">
        <f t="shared" si="33"/>
        <v>2700</v>
      </c>
      <c r="I140">
        <f t="shared" si="34"/>
        <v>3.3333333333333333E-2</v>
      </c>
      <c r="J140">
        <f t="shared" si="35"/>
        <v>43917.3</v>
      </c>
      <c r="K140">
        <f t="shared" si="36"/>
        <v>90</v>
      </c>
      <c r="L140">
        <f t="shared" si="37"/>
        <v>924.23550000000012</v>
      </c>
      <c r="M140">
        <f t="shared" si="38"/>
        <v>38.509812500000002</v>
      </c>
      <c r="S140">
        <v>132</v>
      </c>
      <c r="T140">
        <f t="shared" si="27"/>
        <v>44</v>
      </c>
      <c r="U140">
        <v>133</v>
      </c>
      <c r="V140">
        <f>F$2+F$3</f>
        <v>60</v>
      </c>
    </row>
    <row r="141" spans="1:22" x14ac:dyDescent="0.25">
      <c r="A141">
        <v>134</v>
      </c>
      <c r="B141" s="22">
        <f t="shared" si="28"/>
        <v>1488.24</v>
      </c>
      <c r="C141" s="23">
        <f t="shared" si="39"/>
        <v>56918.040000000008</v>
      </c>
      <c r="D141">
        <f t="shared" si="29"/>
        <v>948.63400000000013</v>
      </c>
      <c r="E141">
        <f t="shared" si="30"/>
        <v>992.16000000000008</v>
      </c>
      <c r="F141">
        <f t="shared" si="31"/>
        <v>496.5</v>
      </c>
      <c r="G141">
        <f t="shared" si="32"/>
        <v>4048012.8</v>
      </c>
      <c r="H141">
        <f t="shared" si="33"/>
        <v>2720</v>
      </c>
      <c r="I141">
        <f t="shared" si="34"/>
        <v>3.3333333333333333E-2</v>
      </c>
      <c r="J141">
        <f t="shared" si="35"/>
        <v>44647.200000000004</v>
      </c>
      <c r="K141">
        <f t="shared" si="36"/>
        <v>90.666666666666657</v>
      </c>
      <c r="L141">
        <f t="shared" si="37"/>
        <v>948.63400000000013</v>
      </c>
      <c r="M141">
        <f t="shared" si="38"/>
        <v>39.52641666666667</v>
      </c>
      <c r="S141">
        <v>133</v>
      </c>
      <c r="T141">
        <f t="shared" si="27"/>
        <v>45</v>
      </c>
      <c r="U141">
        <v>134</v>
      </c>
      <c r="V141">
        <f>F$2-F$3</f>
        <v>30</v>
      </c>
    </row>
    <row r="142" spans="1:22" x14ac:dyDescent="0.25">
      <c r="A142">
        <v>135</v>
      </c>
      <c r="B142" s="22">
        <f t="shared" si="28"/>
        <v>1512.75</v>
      </c>
      <c r="C142" s="23">
        <f t="shared" si="39"/>
        <v>58406.280000000006</v>
      </c>
      <c r="D142">
        <f t="shared" si="29"/>
        <v>973.4380000000001</v>
      </c>
      <c r="E142">
        <f t="shared" si="30"/>
        <v>1008.5</v>
      </c>
      <c r="F142">
        <f t="shared" si="31"/>
        <v>504.5</v>
      </c>
      <c r="G142">
        <f t="shared" si="32"/>
        <v>4144935</v>
      </c>
      <c r="H142">
        <f t="shared" si="33"/>
        <v>2740</v>
      </c>
      <c r="I142">
        <f t="shared" si="34"/>
        <v>3.3333333333333333E-2</v>
      </c>
      <c r="J142">
        <f t="shared" si="35"/>
        <v>45382.5</v>
      </c>
      <c r="K142">
        <f t="shared" si="36"/>
        <v>91.333333333333329</v>
      </c>
      <c r="L142">
        <f t="shared" si="37"/>
        <v>973.4380000000001</v>
      </c>
      <c r="M142">
        <f t="shared" si="38"/>
        <v>40.559916666666673</v>
      </c>
      <c r="S142">
        <v>134</v>
      </c>
      <c r="T142">
        <f t="shared" si="27"/>
        <v>45</v>
      </c>
      <c r="U142">
        <v>135</v>
      </c>
      <c r="V142">
        <f>F$2</f>
        <v>45</v>
      </c>
    </row>
    <row r="143" spans="1:22" x14ac:dyDescent="0.25">
      <c r="A143">
        <v>136</v>
      </c>
      <c r="B143" s="22">
        <f t="shared" si="28"/>
        <v>1537.4399999999998</v>
      </c>
      <c r="C143" s="23">
        <f t="shared" si="39"/>
        <v>59919.030000000006</v>
      </c>
      <c r="D143">
        <f t="shared" si="29"/>
        <v>998.65050000000008</v>
      </c>
      <c r="E143">
        <f t="shared" si="30"/>
        <v>1024.96</v>
      </c>
      <c r="F143">
        <f t="shared" si="31"/>
        <v>512.5</v>
      </c>
      <c r="G143">
        <f t="shared" si="32"/>
        <v>4243334.3999999994</v>
      </c>
      <c r="H143">
        <f t="shared" si="33"/>
        <v>2760</v>
      </c>
      <c r="I143">
        <f t="shared" si="34"/>
        <v>3.3333333333333333E-2</v>
      </c>
      <c r="J143">
        <f t="shared" si="35"/>
        <v>46123.199999999997</v>
      </c>
      <c r="K143">
        <f t="shared" si="36"/>
        <v>92</v>
      </c>
      <c r="L143">
        <f t="shared" si="37"/>
        <v>998.65050000000008</v>
      </c>
      <c r="M143">
        <f t="shared" si="38"/>
        <v>41.610437500000003</v>
      </c>
      <c r="S143">
        <v>135</v>
      </c>
      <c r="T143">
        <f t="shared" si="27"/>
        <v>45</v>
      </c>
      <c r="U143">
        <v>136</v>
      </c>
      <c r="V143">
        <f>F$2+F$3</f>
        <v>60</v>
      </c>
    </row>
    <row r="144" spans="1:22" x14ac:dyDescent="0.25">
      <c r="A144">
        <v>137</v>
      </c>
      <c r="B144" s="22">
        <f t="shared" si="28"/>
        <v>1562.31</v>
      </c>
      <c r="C144" s="23">
        <f t="shared" si="39"/>
        <v>61456.470000000008</v>
      </c>
      <c r="D144">
        <f t="shared" si="29"/>
        <v>1024.2745000000002</v>
      </c>
      <c r="E144">
        <f t="shared" si="30"/>
        <v>1041.54</v>
      </c>
      <c r="F144">
        <f t="shared" si="31"/>
        <v>521</v>
      </c>
      <c r="G144">
        <f t="shared" si="32"/>
        <v>4343221.8</v>
      </c>
      <c r="H144">
        <f t="shared" si="33"/>
        <v>2780</v>
      </c>
      <c r="I144">
        <f t="shared" si="34"/>
        <v>3.3333333333333333E-2</v>
      </c>
      <c r="J144">
        <f t="shared" si="35"/>
        <v>46869.299999999996</v>
      </c>
      <c r="K144">
        <f t="shared" si="36"/>
        <v>92.666666666666671</v>
      </c>
      <c r="L144">
        <f t="shared" si="37"/>
        <v>1024.2745000000002</v>
      </c>
      <c r="M144">
        <f t="shared" si="38"/>
        <v>42.678104166666678</v>
      </c>
      <c r="S144">
        <v>136</v>
      </c>
      <c r="T144">
        <f t="shared" si="27"/>
        <v>46</v>
      </c>
      <c r="U144">
        <v>137</v>
      </c>
      <c r="V144">
        <f>F$2-F$3</f>
        <v>30</v>
      </c>
    </row>
    <row r="145" spans="1:22" x14ac:dyDescent="0.25">
      <c r="A145">
        <v>138</v>
      </c>
      <c r="B145" s="22">
        <f t="shared" si="28"/>
        <v>1587.3600000000001</v>
      </c>
      <c r="C145" s="23">
        <f t="shared" si="39"/>
        <v>63018.780000000006</v>
      </c>
      <c r="D145">
        <f t="shared" si="29"/>
        <v>1050.3130000000001</v>
      </c>
      <c r="E145">
        <f t="shared" si="30"/>
        <v>1058.24</v>
      </c>
      <c r="F145">
        <f t="shared" si="31"/>
        <v>529.5</v>
      </c>
      <c r="G145">
        <f t="shared" si="32"/>
        <v>4444608</v>
      </c>
      <c r="H145">
        <f t="shared" si="33"/>
        <v>2800</v>
      </c>
      <c r="I145">
        <f t="shared" si="34"/>
        <v>3.3333333333333333E-2</v>
      </c>
      <c r="J145">
        <f t="shared" si="35"/>
        <v>47620.800000000003</v>
      </c>
      <c r="K145">
        <f t="shared" si="36"/>
        <v>93.333333333333329</v>
      </c>
      <c r="L145">
        <f t="shared" si="37"/>
        <v>1050.3130000000001</v>
      </c>
      <c r="M145">
        <f t="shared" si="38"/>
        <v>43.763041666666673</v>
      </c>
      <c r="S145">
        <v>137</v>
      </c>
      <c r="T145">
        <f t="shared" ref="T145:T208" si="40">ROUNDUP((U145-1)/3,0)</f>
        <v>46</v>
      </c>
      <c r="U145">
        <v>138</v>
      </c>
      <c r="V145">
        <f>F$2</f>
        <v>45</v>
      </c>
    </row>
    <row r="146" spans="1:22" x14ac:dyDescent="0.25">
      <c r="A146">
        <v>139</v>
      </c>
      <c r="B146" s="22">
        <f t="shared" si="28"/>
        <v>1612.59</v>
      </c>
      <c r="C146" s="23">
        <f t="shared" si="39"/>
        <v>64606.140000000007</v>
      </c>
      <c r="D146">
        <f t="shared" si="29"/>
        <v>1076.769</v>
      </c>
      <c r="E146">
        <f t="shared" si="30"/>
        <v>1075.06</v>
      </c>
      <c r="F146">
        <f t="shared" si="31"/>
        <v>538</v>
      </c>
      <c r="G146">
        <f t="shared" si="32"/>
        <v>4547503.8</v>
      </c>
      <c r="H146">
        <f t="shared" si="33"/>
        <v>2820</v>
      </c>
      <c r="I146">
        <f t="shared" si="34"/>
        <v>3.3333333333333333E-2</v>
      </c>
      <c r="J146">
        <f t="shared" si="35"/>
        <v>48377.7</v>
      </c>
      <c r="K146">
        <f t="shared" si="36"/>
        <v>94</v>
      </c>
      <c r="L146">
        <f t="shared" si="37"/>
        <v>1076.769</v>
      </c>
      <c r="M146">
        <f t="shared" si="38"/>
        <v>44.865375</v>
      </c>
      <c r="S146">
        <v>138</v>
      </c>
      <c r="T146">
        <f t="shared" si="40"/>
        <v>46</v>
      </c>
      <c r="U146">
        <v>139</v>
      </c>
      <c r="V146">
        <f>F$2+F$3</f>
        <v>60</v>
      </c>
    </row>
    <row r="147" spans="1:22" x14ac:dyDescent="0.25">
      <c r="F147">
        <f t="shared" si="31"/>
        <v>0</v>
      </c>
      <c r="S147">
        <v>139</v>
      </c>
      <c r="T147">
        <f t="shared" si="40"/>
        <v>47</v>
      </c>
      <c r="U147">
        <v>140</v>
      </c>
      <c r="V147">
        <f>F$2-F$3</f>
        <v>30</v>
      </c>
    </row>
    <row r="148" spans="1:22" x14ac:dyDescent="0.25">
      <c r="F148">
        <f t="shared" si="31"/>
        <v>0</v>
      </c>
      <c r="S148">
        <v>140</v>
      </c>
      <c r="T148">
        <f t="shared" si="40"/>
        <v>47</v>
      </c>
      <c r="U148">
        <v>141</v>
      </c>
      <c r="V148">
        <f>F$2</f>
        <v>45</v>
      </c>
    </row>
    <row r="149" spans="1:22" x14ac:dyDescent="0.25">
      <c r="F149">
        <f t="shared" si="31"/>
        <v>0</v>
      </c>
      <c r="S149">
        <v>141</v>
      </c>
      <c r="T149">
        <f t="shared" si="40"/>
        <v>47</v>
      </c>
      <c r="U149">
        <v>142</v>
      </c>
      <c r="V149">
        <f>F$2+F$3</f>
        <v>60</v>
      </c>
    </row>
    <row r="150" spans="1:22" x14ac:dyDescent="0.25">
      <c r="F150">
        <f t="shared" si="31"/>
        <v>0</v>
      </c>
      <c r="S150">
        <v>142</v>
      </c>
      <c r="T150">
        <f t="shared" si="40"/>
        <v>48</v>
      </c>
      <c r="U150">
        <v>143</v>
      </c>
      <c r="V150">
        <f>F$2-F$3</f>
        <v>30</v>
      </c>
    </row>
    <row r="151" spans="1:22" x14ac:dyDescent="0.25">
      <c r="F151">
        <f t="shared" si="31"/>
        <v>0</v>
      </c>
      <c r="S151">
        <v>143</v>
      </c>
      <c r="T151">
        <f t="shared" si="40"/>
        <v>48</v>
      </c>
      <c r="U151">
        <v>144</v>
      </c>
      <c r="V151">
        <f>F$2</f>
        <v>45</v>
      </c>
    </row>
    <row r="152" spans="1:22" x14ac:dyDescent="0.25">
      <c r="F152">
        <f t="shared" si="31"/>
        <v>0</v>
      </c>
      <c r="S152">
        <v>144</v>
      </c>
      <c r="T152">
        <f t="shared" si="40"/>
        <v>48</v>
      </c>
      <c r="U152">
        <v>145</v>
      </c>
      <c r="V152">
        <f>F$2+F$3</f>
        <v>60</v>
      </c>
    </row>
    <row r="153" spans="1:22" x14ac:dyDescent="0.25">
      <c r="F153">
        <f t="shared" si="31"/>
        <v>0</v>
      </c>
      <c r="S153">
        <v>145</v>
      </c>
      <c r="T153">
        <f t="shared" si="40"/>
        <v>49</v>
      </c>
      <c r="U153">
        <v>146</v>
      </c>
      <c r="V153">
        <f>F$2-F$3</f>
        <v>30</v>
      </c>
    </row>
    <row r="154" spans="1:22" x14ac:dyDescent="0.25">
      <c r="F154">
        <f t="shared" si="31"/>
        <v>0</v>
      </c>
      <c r="S154">
        <v>146</v>
      </c>
      <c r="T154">
        <f t="shared" si="40"/>
        <v>49</v>
      </c>
      <c r="U154">
        <v>147</v>
      </c>
      <c r="V154">
        <f>F$2</f>
        <v>45</v>
      </c>
    </row>
    <row r="155" spans="1:22" x14ac:dyDescent="0.25">
      <c r="F155">
        <f t="shared" si="31"/>
        <v>0</v>
      </c>
      <c r="S155">
        <v>147</v>
      </c>
      <c r="T155">
        <f t="shared" si="40"/>
        <v>49</v>
      </c>
      <c r="U155">
        <v>148</v>
      </c>
      <c r="V155">
        <f>F$2+F$3</f>
        <v>60</v>
      </c>
    </row>
    <row r="156" spans="1:22" x14ac:dyDescent="0.25">
      <c r="F156">
        <f t="shared" si="31"/>
        <v>0</v>
      </c>
      <c r="S156">
        <v>148</v>
      </c>
      <c r="T156">
        <f t="shared" si="40"/>
        <v>50</v>
      </c>
      <c r="U156">
        <v>149</v>
      </c>
      <c r="V156">
        <f>F$2-F$3</f>
        <v>30</v>
      </c>
    </row>
    <row r="157" spans="1:22" x14ac:dyDescent="0.25">
      <c r="F157">
        <f t="shared" si="31"/>
        <v>0</v>
      </c>
      <c r="S157">
        <v>149</v>
      </c>
      <c r="T157">
        <f t="shared" si="40"/>
        <v>50</v>
      </c>
      <c r="U157">
        <v>150</v>
      </c>
      <c r="V157">
        <f>F$2</f>
        <v>45</v>
      </c>
    </row>
    <row r="158" spans="1:22" x14ac:dyDescent="0.25">
      <c r="F158">
        <f t="shared" si="31"/>
        <v>0</v>
      </c>
      <c r="S158">
        <v>150</v>
      </c>
      <c r="T158">
        <f t="shared" si="40"/>
        <v>50</v>
      </c>
      <c r="U158">
        <v>151</v>
      </c>
      <c r="V158">
        <f>F$2+F$3</f>
        <v>60</v>
      </c>
    </row>
    <row r="159" spans="1:22" x14ac:dyDescent="0.25">
      <c r="F159">
        <f t="shared" si="31"/>
        <v>0</v>
      </c>
      <c r="S159">
        <v>151</v>
      </c>
      <c r="T159">
        <f t="shared" si="40"/>
        <v>51</v>
      </c>
      <c r="U159">
        <v>152</v>
      </c>
      <c r="V159">
        <f>F$2-F$3</f>
        <v>30</v>
      </c>
    </row>
    <row r="160" spans="1:22" x14ac:dyDescent="0.25">
      <c r="F160">
        <f t="shared" si="31"/>
        <v>0</v>
      </c>
      <c r="S160">
        <v>152</v>
      </c>
      <c r="T160">
        <f t="shared" si="40"/>
        <v>51</v>
      </c>
      <c r="U160">
        <v>153</v>
      </c>
      <c r="V160">
        <f>F$2</f>
        <v>45</v>
      </c>
    </row>
    <row r="161" spans="6:22" x14ac:dyDescent="0.25">
      <c r="F161">
        <f t="shared" si="31"/>
        <v>0</v>
      </c>
      <c r="S161">
        <v>153</v>
      </c>
      <c r="T161">
        <f t="shared" si="40"/>
        <v>51</v>
      </c>
      <c r="U161">
        <v>154</v>
      </c>
      <c r="V161">
        <f>F$2+F$3</f>
        <v>60</v>
      </c>
    </row>
    <row r="162" spans="6:22" x14ac:dyDescent="0.25">
      <c r="F162">
        <f t="shared" si="31"/>
        <v>0</v>
      </c>
      <c r="S162">
        <v>154</v>
      </c>
      <c r="T162">
        <f t="shared" si="40"/>
        <v>52</v>
      </c>
      <c r="U162">
        <v>155</v>
      </c>
      <c r="V162">
        <f>F$2-F$3</f>
        <v>30</v>
      </c>
    </row>
    <row r="163" spans="6:22" x14ac:dyDescent="0.25">
      <c r="F163">
        <f t="shared" si="31"/>
        <v>0</v>
      </c>
      <c r="S163">
        <v>155</v>
      </c>
      <c r="T163">
        <f t="shared" si="40"/>
        <v>52</v>
      </c>
      <c r="U163">
        <v>156</v>
      </c>
      <c r="V163">
        <f>F$2</f>
        <v>45</v>
      </c>
    </row>
    <row r="164" spans="6:22" x14ac:dyDescent="0.25">
      <c r="F164">
        <f t="shared" si="31"/>
        <v>0</v>
      </c>
      <c r="S164">
        <v>156</v>
      </c>
      <c r="T164">
        <f t="shared" si="40"/>
        <v>52</v>
      </c>
      <c r="U164">
        <v>157</v>
      </c>
      <c r="V164">
        <f>F$2+F$3</f>
        <v>60</v>
      </c>
    </row>
    <row r="165" spans="6:22" x14ac:dyDescent="0.25">
      <c r="F165">
        <f t="shared" si="31"/>
        <v>0</v>
      </c>
      <c r="S165">
        <v>157</v>
      </c>
      <c r="T165">
        <f t="shared" si="40"/>
        <v>53</v>
      </c>
      <c r="U165">
        <v>158</v>
      </c>
      <c r="V165">
        <f>F$2-F$3</f>
        <v>30</v>
      </c>
    </row>
    <row r="166" spans="6:22" x14ac:dyDescent="0.25">
      <c r="F166">
        <f t="shared" si="31"/>
        <v>0</v>
      </c>
      <c r="S166">
        <v>158</v>
      </c>
      <c r="T166">
        <f t="shared" si="40"/>
        <v>53</v>
      </c>
      <c r="U166">
        <v>159</v>
      </c>
      <c r="V166">
        <f>F$2</f>
        <v>45</v>
      </c>
    </row>
    <row r="167" spans="6:22" x14ac:dyDescent="0.25">
      <c r="F167">
        <f t="shared" si="31"/>
        <v>0</v>
      </c>
      <c r="S167">
        <v>159</v>
      </c>
      <c r="T167">
        <f t="shared" si="40"/>
        <v>53</v>
      </c>
      <c r="U167">
        <v>160</v>
      </c>
      <c r="V167">
        <f>F$2+F$3</f>
        <v>60</v>
      </c>
    </row>
    <row r="168" spans="6:22" x14ac:dyDescent="0.25">
      <c r="F168">
        <f t="shared" si="31"/>
        <v>0</v>
      </c>
      <c r="S168">
        <v>160</v>
      </c>
      <c r="T168">
        <f t="shared" si="40"/>
        <v>54</v>
      </c>
      <c r="U168">
        <v>161</v>
      </c>
      <c r="V168">
        <f>F$2-F$3</f>
        <v>30</v>
      </c>
    </row>
    <row r="169" spans="6:22" x14ac:dyDescent="0.25">
      <c r="F169">
        <f t="shared" si="31"/>
        <v>0</v>
      </c>
      <c r="S169">
        <v>161</v>
      </c>
      <c r="T169">
        <f t="shared" si="40"/>
        <v>54</v>
      </c>
      <c r="U169">
        <v>162</v>
      </c>
      <c r="V169">
        <f>F$2</f>
        <v>45</v>
      </c>
    </row>
    <row r="170" spans="6:22" x14ac:dyDescent="0.25">
      <c r="F170">
        <f t="shared" si="31"/>
        <v>0</v>
      </c>
      <c r="S170">
        <v>162</v>
      </c>
      <c r="T170">
        <f t="shared" si="40"/>
        <v>54</v>
      </c>
      <c r="U170">
        <v>163</v>
      </c>
      <c r="V170">
        <f>F$2+F$3</f>
        <v>60</v>
      </c>
    </row>
    <row r="171" spans="6:22" x14ac:dyDescent="0.25">
      <c r="F171">
        <f t="shared" si="31"/>
        <v>0</v>
      </c>
      <c r="S171">
        <v>163</v>
      </c>
      <c r="T171">
        <f t="shared" si="40"/>
        <v>55</v>
      </c>
      <c r="U171">
        <v>164</v>
      </c>
      <c r="V171">
        <f>F$2-F$3</f>
        <v>30</v>
      </c>
    </row>
    <row r="172" spans="6:22" x14ac:dyDescent="0.25">
      <c r="F172">
        <f t="shared" si="31"/>
        <v>0</v>
      </c>
      <c r="S172">
        <v>164</v>
      </c>
      <c r="T172">
        <f t="shared" si="40"/>
        <v>55</v>
      </c>
      <c r="U172">
        <v>165</v>
      </c>
      <c r="V172">
        <f>F$2</f>
        <v>45</v>
      </c>
    </row>
    <row r="173" spans="6:22" x14ac:dyDescent="0.25">
      <c r="F173">
        <f t="shared" si="31"/>
        <v>0</v>
      </c>
      <c r="S173">
        <v>165</v>
      </c>
      <c r="T173">
        <f t="shared" si="40"/>
        <v>55</v>
      </c>
      <c r="U173">
        <v>166</v>
      </c>
      <c r="V173">
        <f>F$2+F$3</f>
        <v>60</v>
      </c>
    </row>
    <row r="174" spans="6:22" x14ac:dyDescent="0.25">
      <c r="F174">
        <f t="shared" si="31"/>
        <v>0</v>
      </c>
      <c r="S174">
        <v>166</v>
      </c>
      <c r="T174">
        <f t="shared" si="40"/>
        <v>56</v>
      </c>
      <c r="U174">
        <v>167</v>
      </c>
      <c r="V174">
        <f>F$2-F$3</f>
        <v>30</v>
      </c>
    </row>
    <row r="175" spans="6:22" x14ac:dyDescent="0.25">
      <c r="F175">
        <f t="shared" si="31"/>
        <v>0</v>
      </c>
      <c r="S175">
        <v>167</v>
      </c>
      <c r="T175">
        <f t="shared" si="40"/>
        <v>56</v>
      </c>
      <c r="U175">
        <v>168</v>
      </c>
      <c r="V175">
        <f>F$2</f>
        <v>45</v>
      </c>
    </row>
    <row r="176" spans="6:22" x14ac:dyDescent="0.25">
      <c r="F176">
        <f t="shared" si="31"/>
        <v>0</v>
      </c>
      <c r="S176">
        <v>168</v>
      </c>
      <c r="T176">
        <f t="shared" si="40"/>
        <v>56</v>
      </c>
      <c r="U176">
        <v>169</v>
      </c>
      <c r="V176">
        <f>F$2+F$3</f>
        <v>60</v>
      </c>
    </row>
    <row r="177" spans="6:22" x14ac:dyDescent="0.25">
      <c r="F177">
        <f t="shared" si="31"/>
        <v>0</v>
      </c>
      <c r="S177">
        <v>169</v>
      </c>
      <c r="T177">
        <f t="shared" si="40"/>
        <v>57</v>
      </c>
      <c r="U177">
        <v>170</v>
      </c>
      <c r="V177">
        <f>F$2-F$3</f>
        <v>30</v>
      </c>
    </row>
    <row r="178" spans="6:22" x14ac:dyDescent="0.25">
      <c r="F178">
        <f t="shared" si="31"/>
        <v>0</v>
      </c>
      <c r="S178">
        <v>170</v>
      </c>
      <c r="T178">
        <f t="shared" si="40"/>
        <v>57</v>
      </c>
      <c r="U178">
        <v>171</v>
      </c>
      <c r="V178">
        <f>F$2</f>
        <v>45</v>
      </c>
    </row>
    <row r="179" spans="6:22" x14ac:dyDescent="0.25">
      <c r="F179">
        <f t="shared" si="31"/>
        <v>0</v>
      </c>
      <c r="S179">
        <v>171</v>
      </c>
      <c r="T179">
        <f t="shared" si="40"/>
        <v>57</v>
      </c>
      <c r="U179">
        <v>172</v>
      </c>
      <c r="V179">
        <f>F$2+F$3</f>
        <v>60</v>
      </c>
    </row>
    <row r="180" spans="6:22" x14ac:dyDescent="0.25">
      <c r="F180">
        <f t="shared" si="31"/>
        <v>0</v>
      </c>
      <c r="S180">
        <v>172</v>
      </c>
      <c r="T180">
        <f t="shared" si="40"/>
        <v>58</v>
      </c>
      <c r="U180">
        <v>173</v>
      </c>
      <c r="V180">
        <f>F$2-F$3</f>
        <v>30</v>
      </c>
    </row>
    <row r="181" spans="6:22" x14ac:dyDescent="0.25">
      <c r="F181">
        <f t="shared" si="31"/>
        <v>0</v>
      </c>
      <c r="S181">
        <v>173</v>
      </c>
      <c r="T181">
        <f t="shared" si="40"/>
        <v>58</v>
      </c>
      <c r="U181">
        <v>174</v>
      </c>
      <c r="V181">
        <f>F$2</f>
        <v>45</v>
      </c>
    </row>
    <row r="182" spans="6:22" x14ac:dyDescent="0.25">
      <c r="F182">
        <f t="shared" si="31"/>
        <v>0</v>
      </c>
      <c r="S182">
        <v>174</v>
      </c>
      <c r="T182">
        <f t="shared" si="40"/>
        <v>58</v>
      </c>
      <c r="U182">
        <v>175</v>
      </c>
      <c r="V182">
        <f>F$2+F$3</f>
        <v>60</v>
      </c>
    </row>
    <row r="183" spans="6:22" x14ac:dyDescent="0.25">
      <c r="F183">
        <f t="shared" si="31"/>
        <v>0</v>
      </c>
      <c r="S183">
        <v>175</v>
      </c>
      <c r="T183">
        <f t="shared" si="40"/>
        <v>59</v>
      </c>
      <c r="U183">
        <v>176</v>
      </c>
      <c r="V183">
        <f>F$2-F$3</f>
        <v>30</v>
      </c>
    </row>
    <row r="184" spans="6:22" x14ac:dyDescent="0.25">
      <c r="F184">
        <f t="shared" si="31"/>
        <v>0</v>
      </c>
      <c r="S184">
        <v>176</v>
      </c>
      <c r="T184">
        <f t="shared" si="40"/>
        <v>59</v>
      </c>
      <c r="U184">
        <v>177</v>
      </c>
      <c r="V184">
        <f>F$2</f>
        <v>45</v>
      </c>
    </row>
    <row r="185" spans="6:22" x14ac:dyDescent="0.25">
      <c r="F185">
        <f t="shared" si="31"/>
        <v>0</v>
      </c>
      <c r="S185">
        <v>177</v>
      </c>
      <c r="T185">
        <f t="shared" si="40"/>
        <v>59</v>
      </c>
      <c r="U185">
        <v>178</v>
      </c>
      <c r="V185">
        <f>F$2+F$3</f>
        <v>60</v>
      </c>
    </row>
    <row r="186" spans="6:22" x14ac:dyDescent="0.25">
      <c r="F186">
        <f t="shared" si="31"/>
        <v>0</v>
      </c>
      <c r="S186">
        <v>178</v>
      </c>
      <c r="T186">
        <f t="shared" si="40"/>
        <v>60</v>
      </c>
      <c r="U186">
        <v>179</v>
      </c>
      <c r="V186">
        <f>F$2-F$3</f>
        <v>30</v>
      </c>
    </row>
    <row r="187" spans="6:22" x14ac:dyDescent="0.25">
      <c r="F187">
        <f t="shared" si="31"/>
        <v>0</v>
      </c>
      <c r="S187">
        <v>179</v>
      </c>
      <c r="T187">
        <f t="shared" si="40"/>
        <v>60</v>
      </c>
      <c r="U187">
        <v>180</v>
      </c>
      <c r="V187">
        <f>F$2</f>
        <v>45</v>
      </c>
    </row>
    <row r="188" spans="6:22" x14ac:dyDescent="0.25">
      <c r="F188">
        <f t="shared" si="31"/>
        <v>0</v>
      </c>
      <c r="S188">
        <v>180</v>
      </c>
      <c r="T188">
        <f t="shared" si="40"/>
        <v>60</v>
      </c>
      <c r="U188">
        <v>181</v>
      </c>
      <c r="V188">
        <f>F$2+F$3</f>
        <v>60</v>
      </c>
    </row>
    <row r="189" spans="6:22" x14ac:dyDescent="0.25">
      <c r="F189">
        <f t="shared" si="31"/>
        <v>0</v>
      </c>
      <c r="S189">
        <v>181</v>
      </c>
      <c r="T189">
        <f t="shared" si="40"/>
        <v>61</v>
      </c>
      <c r="U189">
        <v>182</v>
      </c>
      <c r="V189">
        <f>F$2-F$3</f>
        <v>30</v>
      </c>
    </row>
    <row r="190" spans="6:22" x14ac:dyDescent="0.25">
      <c r="F190">
        <f t="shared" si="31"/>
        <v>0</v>
      </c>
      <c r="S190">
        <v>182</v>
      </c>
      <c r="T190">
        <f t="shared" si="40"/>
        <v>61</v>
      </c>
      <c r="U190">
        <v>183</v>
      </c>
      <c r="V190">
        <f>F$2</f>
        <v>45</v>
      </c>
    </row>
    <row r="191" spans="6:22" x14ac:dyDescent="0.25">
      <c r="F191">
        <f t="shared" si="31"/>
        <v>0</v>
      </c>
      <c r="S191">
        <v>183</v>
      </c>
      <c r="T191">
        <f t="shared" si="40"/>
        <v>61</v>
      </c>
      <c r="U191">
        <v>184</v>
      </c>
      <c r="V191">
        <f>F$2+F$3</f>
        <v>60</v>
      </c>
    </row>
    <row r="192" spans="6:22" x14ac:dyDescent="0.25">
      <c r="F192">
        <f t="shared" si="31"/>
        <v>0</v>
      </c>
      <c r="S192">
        <v>184</v>
      </c>
      <c r="T192">
        <f t="shared" si="40"/>
        <v>62</v>
      </c>
      <c r="U192">
        <v>185</v>
      </c>
      <c r="V192">
        <f>F$2-F$3</f>
        <v>30</v>
      </c>
    </row>
    <row r="193" spans="6:22" x14ac:dyDescent="0.25">
      <c r="F193">
        <f t="shared" si="31"/>
        <v>0</v>
      </c>
      <c r="S193">
        <v>185</v>
      </c>
      <c r="T193">
        <f t="shared" si="40"/>
        <v>62</v>
      </c>
      <c r="U193">
        <v>186</v>
      </c>
      <c r="V193">
        <f>F$2</f>
        <v>45</v>
      </c>
    </row>
    <row r="194" spans="6:22" x14ac:dyDescent="0.25">
      <c r="F194">
        <f t="shared" si="31"/>
        <v>0</v>
      </c>
      <c r="S194">
        <v>186</v>
      </c>
      <c r="T194">
        <f t="shared" si="40"/>
        <v>62</v>
      </c>
      <c r="U194">
        <v>187</v>
      </c>
      <c r="V194">
        <f>F$2+F$3</f>
        <v>60</v>
      </c>
    </row>
    <row r="195" spans="6:22" x14ac:dyDescent="0.25">
      <c r="F195">
        <f t="shared" si="31"/>
        <v>0</v>
      </c>
      <c r="S195">
        <v>187</v>
      </c>
      <c r="T195">
        <f t="shared" si="40"/>
        <v>63</v>
      </c>
      <c r="U195">
        <v>188</v>
      </c>
      <c r="V195">
        <f>F$2-F$3</f>
        <v>30</v>
      </c>
    </row>
    <row r="196" spans="6:22" x14ac:dyDescent="0.25">
      <c r="F196">
        <f t="shared" si="31"/>
        <v>0</v>
      </c>
      <c r="S196">
        <v>188</v>
      </c>
      <c r="T196">
        <f t="shared" si="40"/>
        <v>63</v>
      </c>
      <c r="U196">
        <v>189</v>
      </c>
      <c r="V196">
        <f>F$2</f>
        <v>45</v>
      </c>
    </row>
    <row r="197" spans="6:22" x14ac:dyDescent="0.25">
      <c r="F197">
        <f t="shared" si="31"/>
        <v>0</v>
      </c>
      <c r="S197">
        <v>189</v>
      </c>
      <c r="T197">
        <f t="shared" si="40"/>
        <v>63</v>
      </c>
      <c r="U197">
        <v>190</v>
      </c>
      <c r="V197">
        <f>F$2+F$3</f>
        <v>60</v>
      </c>
    </row>
    <row r="198" spans="6:22" x14ac:dyDescent="0.25">
      <c r="F198">
        <f t="shared" si="31"/>
        <v>0</v>
      </c>
      <c r="S198">
        <v>190</v>
      </c>
      <c r="T198">
        <f t="shared" si="40"/>
        <v>64</v>
      </c>
      <c r="U198">
        <v>191</v>
      </c>
      <c r="V198">
        <f>F$2-F$3</f>
        <v>30</v>
      </c>
    </row>
    <row r="199" spans="6:22" x14ac:dyDescent="0.25">
      <c r="F199">
        <f t="shared" si="31"/>
        <v>0</v>
      </c>
      <c r="S199">
        <v>191</v>
      </c>
      <c r="T199">
        <f t="shared" si="40"/>
        <v>64</v>
      </c>
      <c r="U199">
        <v>192</v>
      </c>
      <c r="V199">
        <f>F$2</f>
        <v>45</v>
      </c>
    </row>
    <row r="200" spans="6:22" x14ac:dyDescent="0.25">
      <c r="F200">
        <f t="shared" si="31"/>
        <v>0</v>
      </c>
      <c r="S200">
        <v>192</v>
      </c>
      <c r="T200">
        <f t="shared" si="40"/>
        <v>64</v>
      </c>
      <c r="U200">
        <v>193</v>
      </c>
      <c r="V200">
        <f>F$2+F$3</f>
        <v>60</v>
      </c>
    </row>
    <row r="201" spans="6:22" x14ac:dyDescent="0.25">
      <c r="F201">
        <f t="shared" ref="F201:F264" si="41">ROUNDUP(E201,0)*H$1/60</f>
        <v>0</v>
      </c>
      <c r="S201">
        <v>193</v>
      </c>
      <c r="T201">
        <f t="shared" si="40"/>
        <v>65</v>
      </c>
      <c r="U201">
        <v>194</v>
      </c>
      <c r="V201">
        <f>F$2-F$3</f>
        <v>30</v>
      </c>
    </row>
    <row r="202" spans="6:22" x14ac:dyDescent="0.25">
      <c r="F202">
        <f t="shared" si="41"/>
        <v>0</v>
      </c>
      <c r="S202">
        <v>194</v>
      </c>
      <c r="T202">
        <f t="shared" si="40"/>
        <v>65</v>
      </c>
      <c r="U202">
        <v>195</v>
      </c>
      <c r="V202">
        <f>F$2</f>
        <v>45</v>
      </c>
    </row>
    <row r="203" spans="6:22" x14ac:dyDescent="0.25">
      <c r="F203">
        <f t="shared" si="41"/>
        <v>0</v>
      </c>
      <c r="S203">
        <v>195</v>
      </c>
      <c r="T203">
        <f t="shared" si="40"/>
        <v>65</v>
      </c>
      <c r="U203">
        <v>196</v>
      </c>
      <c r="V203">
        <f>F$2+F$3</f>
        <v>60</v>
      </c>
    </row>
    <row r="204" spans="6:22" x14ac:dyDescent="0.25">
      <c r="F204">
        <f t="shared" si="41"/>
        <v>0</v>
      </c>
      <c r="S204">
        <v>196</v>
      </c>
      <c r="T204">
        <f t="shared" si="40"/>
        <v>66</v>
      </c>
      <c r="U204">
        <v>197</v>
      </c>
      <c r="V204">
        <f>F$2-F$3</f>
        <v>30</v>
      </c>
    </row>
    <row r="205" spans="6:22" x14ac:dyDescent="0.25">
      <c r="F205">
        <f t="shared" si="41"/>
        <v>0</v>
      </c>
      <c r="S205">
        <v>197</v>
      </c>
      <c r="T205">
        <f t="shared" si="40"/>
        <v>66</v>
      </c>
      <c r="U205">
        <v>198</v>
      </c>
      <c r="V205">
        <f>F$2</f>
        <v>45</v>
      </c>
    </row>
    <row r="206" spans="6:22" x14ac:dyDescent="0.25">
      <c r="F206">
        <f t="shared" si="41"/>
        <v>0</v>
      </c>
      <c r="S206">
        <v>198</v>
      </c>
      <c r="T206">
        <f t="shared" si="40"/>
        <v>66</v>
      </c>
      <c r="U206">
        <v>199</v>
      </c>
      <c r="V206">
        <f>F$2+F$3</f>
        <v>60</v>
      </c>
    </row>
    <row r="207" spans="6:22" x14ac:dyDescent="0.25">
      <c r="F207">
        <f t="shared" si="41"/>
        <v>0</v>
      </c>
      <c r="S207">
        <v>199</v>
      </c>
      <c r="T207">
        <f t="shared" si="40"/>
        <v>67</v>
      </c>
      <c r="U207">
        <v>200</v>
      </c>
      <c r="V207">
        <f>F$2-F$3</f>
        <v>30</v>
      </c>
    </row>
    <row r="208" spans="6:22" x14ac:dyDescent="0.25">
      <c r="F208">
        <f t="shared" si="41"/>
        <v>0</v>
      </c>
      <c r="S208">
        <v>200</v>
      </c>
      <c r="T208">
        <f t="shared" si="40"/>
        <v>67</v>
      </c>
      <c r="U208">
        <v>201</v>
      </c>
      <c r="V208">
        <f>F$2</f>
        <v>45</v>
      </c>
    </row>
    <row r="209" spans="6:22" x14ac:dyDescent="0.25">
      <c r="F209">
        <f t="shared" si="41"/>
        <v>0</v>
      </c>
      <c r="S209">
        <v>201</v>
      </c>
      <c r="T209">
        <f t="shared" ref="T209:T272" si="42">ROUNDUP((U209-1)/3,0)</f>
        <v>67</v>
      </c>
      <c r="U209">
        <v>202</v>
      </c>
      <c r="V209">
        <f>F$2+F$3</f>
        <v>60</v>
      </c>
    </row>
    <row r="210" spans="6:22" x14ac:dyDescent="0.25">
      <c r="F210">
        <f t="shared" si="41"/>
        <v>0</v>
      </c>
      <c r="S210">
        <v>202</v>
      </c>
      <c r="T210">
        <f t="shared" si="42"/>
        <v>68</v>
      </c>
      <c r="U210">
        <v>203</v>
      </c>
      <c r="V210">
        <f>F$2-F$3</f>
        <v>30</v>
      </c>
    </row>
    <row r="211" spans="6:22" x14ac:dyDescent="0.25">
      <c r="F211">
        <f t="shared" si="41"/>
        <v>0</v>
      </c>
      <c r="S211">
        <v>203</v>
      </c>
      <c r="T211">
        <f t="shared" si="42"/>
        <v>68</v>
      </c>
      <c r="U211">
        <v>204</v>
      </c>
      <c r="V211">
        <f>F$2</f>
        <v>45</v>
      </c>
    </row>
    <row r="212" spans="6:22" x14ac:dyDescent="0.25">
      <c r="F212">
        <f t="shared" si="41"/>
        <v>0</v>
      </c>
      <c r="S212">
        <v>204</v>
      </c>
      <c r="T212">
        <f t="shared" si="42"/>
        <v>68</v>
      </c>
      <c r="U212">
        <v>205</v>
      </c>
      <c r="V212">
        <f>F$2+F$3</f>
        <v>60</v>
      </c>
    </row>
    <row r="213" spans="6:22" x14ac:dyDescent="0.25">
      <c r="F213">
        <f t="shared" si="41"/>
        <v>0</v>
      </c>
      <c r="S213">
        <v>205</v>
      </c>
      <c r="T213">
        <f t="shared" si="42"/>
        <v>69</v>
      </c>
      <c r="U213">
        <v>206</v>
      </c>
      <c r="V213">
        <f>F$2-F$3</f>
        <v>30</v>
      </c>
    </row>
    <row r="214" spans="6:22" x14ac:dyDescent="0.25">
      <c r="F214">
        <f t="shared" si="41"/>
        <v>0</v>
      </c>
      <c r="S214">
        <v>206</v>
      </c>
      <c r="T214">
        <f t="shared" si="42"/>
        <v>69</v>
      </c>
      <c r="U214">
        <v>207</v>
      </c>
      <c r="V214">
        <f>F$2</f>
        <v>45</v>
      </c>
    </row>
    <row r="215" spans="6:22" x14ac:dyDescent="0.25">
      <c r="F215">
        <f t="shared" si="41"/>
        <v>0</v>
      </c>
      <c r="S215">
        <v>207</v>
      </c>
      <c r="T215">
        <f t="shared" si="42"/>
        <v>69</v>
      </c>
      <c r="U215">
        <v>208</v>
      </c>
      <c r="V215">
        <f>F$2+F$3</f>
        <v>60</v>
      </c>
    </row>
    <row r="216" spans="6:22" x14ac:dyDescent="0.25">
      <c r="F216">
        <f t="shared" si="41"/>
        <v>0</v>
      </c>
      <c r="S216">
        <v>208</v>
      </c>
      <c r="T216">
        <f t="shared" si="42"/>
        <v>70</v>
      </c>
      <c r="U216">
        <v>209</v>
      </c>
      <c r="V216">
        <f>F$2-F$3</f>
        <v>30</v>
      </c>
    </row>
    <row r="217" spans="6:22" x14ac:dyDescent="0.25">
      <c r="F217">
        <f t="shared" si="41"/>
        <v>0</v>
      </c>
      <c r="S217">
        <v>209</v>
      </c>
      <c r="T217">
        <f t="shared" si="42"/>
        <v>70</v>
      </c>
      <c r="U217">
        <v>210</v>
      </c>
      <c r="V217">
        <f>F$2</f>
        <v>45</v>
      </c>
    </row>
    <row r="218" spans="6:22" x14ac:dyDescent="0.25">
      <c r="F218">
        <f t="shared" si="41"/>
        <v>0</v>
      </c>
      <c r="S218">
        <v>210</v>
      </c>
      <c r="T218">
        <f t="shared" si="42"/>
        <v>70</v>
      </c>
      <c r="U218">
        <v>211</v>
      </c>
      <c r="V218">
        <f>F$2+F$3</f>
        <v>60</v>
      </c>
    </row>
    <row r="219" spans="6:22" x14ac:dyDescent="0.25">
      <c r="F219">
        <f t="shared" si="41"/>
        <v>0</v>
      </c>
      <c r="S219">
        <v>211</v>
      </c>
      <c r="T219">
        <f t="shared" si="42"/>
        <v>71</v>
      </c>
      <c r="U219">
        <v>212</v>
      </c>
      <c r="V219">
        <f>F$2-F$3</f>
        <v>30</v>
      </c>
    </row>
    <row r="220" spans="6:22" x14ac:dyDescent="0.25">
      <c r="F220">
        <f t="shared" si="41"/>
        <v>0</v>
      </c>
      <c r="S220">
        <v>212</v>
      </c>
      <c r="T220">
        <f t="shared" si="42"/>
        <v>71</v>
      </c>
      <c r="U220">
        <v>213</v>
      </c>
      <c r="V220">
        <f>F$2</f>
        <v>45</v>
      </c>
    </row>
    <row r="221" spans="6:22" x14ac:dyDescent="0.25">
      <c r="F221">
        <f t="shared" si="41"/>
        <v>0</v>
      </c>
      <c r="S221">
        <v>213</v>
      </c>
      <c r="T221">
        <f t="shared" si="42"/>
        <v>71</v>
      </c>
      <c r="U221">
        <v>214</v>
      </c>
      <c r="V221">
        <f>F$2+F$3</f>
        <v>60</v>
      </c>
    </row>
    <row r="222" spans="6:22" x14ac:dyDescent="0.25">
      <c r="F222">
        <f t="shared" si="41"/>
        <v>0</v>
      </c>
      <c r="S222">
        <v>214</v>
      </c>
      <c r="T222">
        <f t="shared" si="42"/>
        <v>72</v>
      </c>
      <c r="U222">
        <v>215</v>
      </c>
      <c r="V222">
        <f>F$2-F$3</f>
        <v>30</v>
      </c>
    </row>
    <row r="223" spans="6:22" x14ac:dyDescent="0.25">
      <c r="F223">
        <f t="shared" si="41"/>
        <v>0</v>
      </c>
      <c r="S223">
        <v>215</v>
      </c>
      <c r="T223">
        <f t="shared" si="42"/>
        <v>72</v>
      </c>
      <c r="U223">
        <v>216</v>
      </c>
      <c r="V223">
        <f>F$2</f>
        <v>45</v>
      </c>
    </row>
    <row r="224" spans="6:22" x14ac:dyDescent="0.25">
      <c r="F224">
        <f t="shared" si="41"/>
        <v>0</v>
      </c>
      <c r="S224">
        <v>216</v>
      </c>
      <c r="T224">
        <f t="shared" si="42"/>
        <v>72</v>
      </c>
      <c r="U224">
        <v>217</v>
      </c>
      <c r="V224">
        <f>F$2+F$3</f>
        <v>60</v>
      </c>
    </row>
    <row r="225" spans="6:22" x14ac:dyDescent="0.25">
      <c r="F225">
        <f t="shared" si="41"/>
        <v>0</v>
      </c>
      <c r="S225">
        <v>217</v>
      </c>
      <c r="T225">
        <f t="shared" si="42"/>
        <v>73</v>
      </c>
      <c r="U225">
        <v>218</v>
      </c>
      <c r="V225">
        <f>F$2-F$3</f>
        <v>30</v>
      </c>
    </row>
    <row r="226" spans="6:22" x14ac:dyDescent="0.25">
      <c r="F226">
        <f t="shared" si="41"/>
        <v>0</v>
      </c>
      <c r="S226">
        <v>218</v>
      </c>
      <c r="T226">
        <f t="shared" si="42"/>
        <v>73</v>
      </c>
      <c r="U226">
        <v>219</v>
      </c>
      <c r="V226">
        <f>F$2</f>
        <v>45</v>
      </c>
    </row>
    <row r="227" spans="6:22" x14ac:dyDescent="0.25">
      <c r="F227">
        <f t="shared" si="41"/>
        <v>0</v>
      </c>
      <c r="S227">
        <v>219</v>
      </c>
      <c r="T227">
        <f t="shared" si="42"/>
        <v>73</v>
      </c>
      <c r="U227">
        <v>220</v>
      </c>
      <c r="V227">
        <f>F$2+F$3</f>
        <v>60</v>
      </c>
    </row>
    <row r="228" spans="6:22" x14ac:dyDescent="0.25">
      <c r="F228">
        <f t="shared" si="41"/>
        <v>0</v>
      </c>
      <c r="S228">
        <v>220</v>
      </c>
      <c r="T228">
        <f t="shared" si="42"/>
        <v>74</v>
      </c>
      <c r="U228">
        <v>221</v>
      </c>
      <c r="V228">
        <f>F$2-F$3</f>
        <v>30</v>
      </c>
    </row>
    <row r="229" spans="6:22" x14ac:dyDescent="0.25">
      <c r="F229">
        <f t="shared" si="41"/>
        <v>0</v>
      </c>
      <c r="S229">
        <v>221</v>
      </c>
      <c r="T229">
        <f t="shared" si="42"/>
        <v>74</v>
      </c>
      <c r="U229">
        <v>222</v>
      </c>
      <c r="V229">
        <f>F$2</f>
        <v>45</v>
      </c>
    </row>
    <row r="230" spans="6:22" x14ac:dyDescent="0.25">
      <c r="F230">
        <f t="shared" si="41"/>
        <v>0</v>
      </c>
      <c r="S230">
        <v>222</v>
      </c>
      <c r="T230">
        <f t="shared" si="42"/>
        <v>74</v>
      </c>
      <c r="U230">
        <v>223</v>
      </c>
      <c r="V230">
        <f>F$2+F$3</f>
        <v>60</v>
      </c>
    </row>
    <row r="231" spans="6:22" x14ac:dyDescent="0.25">
      <c r="F231">
        <f t="shared" si="41"/>
        <v>0</v>
      </c>
      <c r="S231">
        <v>223</v>
      </c>
      <c r="T231">
        <f t="shared" si="42"/>
        <v>75</v>
      </c>
      <c r="U231">
        <v>224</v>
      </c>
      <c r="V231">
        <f>F$2-F$3</f>
        <v>30</v>
      </c>
    </row>
    <row r="232" spans="6:22" x14ac:dyDescent="0.25">
      <c r="F232">
        <f t="shared" si="41"/>
        <v>0</v>
      </c>
      <c r="S232">
        <v>224</v>
      </c>
      <c r="T232">
        <f t="shared" si="42"/>
        <v>75</v>
      </c>
      <c r="U232">
        <v>225</v>
      </c>
      <c r="V232">
        <f>F$2</f>
        <v>45</v>
      </c>
    </row>
    <row r="233" spans="6:22" x14ac:dyDescent="0.25">
      <c r="F233">
        <f t="shared" si="41"/>
        <v>0</v>
      </c>
      <c r="S233">
        <v>225</v>
      </c>
      <c r="T233">
        <f t="shared" si="42"/>
        <v>75</v>
      </c>
      <c r="U233">
        <v>226</v>
      </c>
      <c r="V233">
        <f>F$2+F$3</f>
        <v>60</v>
      </c>
    </row>
    <row r="234" spans="6:22" x14ac:dyDescent="0.25">
      <c r="F234">
        <f t="shared" si="41"/>
        <v>0</v>
      </c>
      <c r="S234">
        <v>226</v>
      </c>
      <c r="T234">
        <f t="shared" si="42"/>
        <v>76</v>
      </c>
      <c r="U234">
        <v>227</v>
      </c>
      <c r="V234">
        <f>F$2-F$3</f>
        <v>30</v>
      </c>
    </row>
    <row r="235" spans="6:22" x14ac:dyDescent="0.25">
      <c r="F235">
        <f t="shared" si="41"/>
        <v>0</v>
      </c>
      <c r="S235">
        <v>227</v>
      </c>
      <c r="T235">
        <f t="shared" si="42"/>
        <v>76</v>
      </c>
      <c r="U235">
        <v>228</v>
      </c>
      <c r="V235">
        <f>F$2</f>
        <v>45</v>
      </c>
    </row>
    <row r="236" spans="6:22" x14ac:dyDescent="0.25">
      <c r="F236">
        <f t="shared" si="41"/>
        <v>0</v>
      </c>
      <c r="S236">
        <v>228</v>
      </c>
      <c r="T236">
        <f t="shared" si="42"/>
        <v>76</v>
      </c>
      <c r="U236">
        <v>229</v>
      </c>
      <c r="V236">
        <f>F$2+F$3</f>
        <v>60</v>
      </c>
    </row>
    <row r="237" spans="6:22" x14ac:dyDescent="0.25">
      <c r="F237">
        <f t="shared" si="41"/>
        <v>0</v>
      </c>
      <c r="S237">
        <v>229</v>
      </c>
      <c r="T237">
        <f t="shared" si="42"/>
        <v>77</v>
      </c>
      <c r="U237">
        <v>230</v>
      </c>
      <c r="V237">
        <f>F$2-F$3</f>
        <v>30</v>
      </c>
    </row>
    <row r="238" spans="6:22" x14ac:dyDescent="0.25">
      <c r="F238">
        <f t="shared" si="41"/>
        <v>0</v>
      </c>
      <c r="S238">
        <v>230</v>
      </c>
      <c r="T238">
        <f t="shared" si="42"/>
        <v>77</v>
      </c>
      <c r="U238">
        <v>231</v>
      </c>
      <c r="V238">
        <f>F$2</f>
        <v>45</v>
      </c>
    </row>
    <row r="239" spans="6:22" x14ac:dyDescent="0.25">
      <c r="F239">
        <f t="shared" si="41"/>
        <v>0</v>
      </c>
      <c r="S239">
        <v>231</v>
      </c>
      <c r="T239">
        <f t="shared" si="42"/>
        <v>77</v>
      </c>
      <c r="U239">
        <v>232</v>
      </c>
      <c r="V239">
        <f>F$2+F$3</f>
        <v>60</v>
      </c>
    </row>
    <row r="240" spans="6:22" x14ac:dyDescent="0.25">
      <c r="F240">
        <f t="shared" si="41"/>
        <v>0</v>
      </c>
      <c r="S240">
        <v>232</v>
      </c>
      <c r="T240">
        <f t="shared" si="42"/>
        <v>78</v>
      </c>
      <c r="U240">
        <v>233</v>
      </c>
      <c r="V240">
        <f>F$2-F$3</f>
        <v>30</v>
      </c>
    </row>
    <row r="241" spans="6:22" x14ac:dyDescent="0.25">
      <c r="F241">
        <f t="shared" si="41"/>
        <v>0</v>
      </c>
      <c r="S241">
        <v>233</v>
      </c>
      <c r="T241">
        <f t="shared" si="42"/>
        <v>78</v>
      </c>
      <c r="U241">
        <v>234</v>
      </c>
      <c r="V241">
        <f>F$2</f>
        <v>45</v>
      </c>
    </row>
    <row r="242" spans="6:22" x14ac:dyDescent="0.25">
      <c r="F242">
        <f t="shared" si="41"/>
        <v>0</v>
      </c>
      <c r="S242">
        <v>234</v>
      </c>
      <c r="T242">
        <f t="shared" si="42"/>
        <v>78</v>
      </c>
      <c r="U242">
        <v>235</v>
      </c>
      <c r="V242">
        <f>F$2+F$3</f>
        <v>60</v>
      </c>
    </row>
    <row r="243" spans="6:22" x14ac:dyDescent="0.25">
      <c r="F243">
        <f t="shared" si="41"/>
        <v>0</v>
      </c>
      <c r="S243">
        <v>235</v>
      </c>
      <c r="T243">
        <f t="shared" si="42"/>
        <v>79</v>
      </c>
      <c r="U243">
        <v>236</v>
      </c>
      <c r="V243">
        <f>F$2-F$3</f>
        <v>30</v>
      </c>
    </row>
    <row r="244" spans="6:22" x14ac:dyDescent="0.25">
      <c r="F244">
        <f t="shared" si="41"/>
        <v>0</v>
      </c>
      <c r="S244">
        <v>236</v>
      </c>
      <c r="T244">
        <f t="shared" si="42"/>
        <v>79</v>
      </c>
      <c r="U244">
        <v>237</v>
      </c>
      <c r="V244">
        <f>F$2</f>
        <v>45</v>
      </c>
    </row>
    <row r="245" spans="6:22" x14ac:dyDescent="0.25">
      <c r="F245">
        <f t="shared" si="41"/>
        <v>0</v>
      </c>
      <c r="S245">
        <v>237</v>
      </c>
      <c r="T245">
        <f t="shared" si="42"/>
        <v>79</v>
      </c>
      <c r="U245">
        <v>238</v>
      </c>
      <c r="V245">
        <f>F$2+F$3</f>
        <v>60</v>
      </c>
    </row>
    <row r="246" spans="6:22" x14ac:dyDescent="0.25">
      <c r="F246">
        <f t="shared" si="41"/>
        <v>0</v>
      </c>
      <c r="S246">
        <v>238</v>
      </c>
      <c r="T246">
        <f t="shared" si="42"/>
        <v>80</v>
      </c>
      <c r="U246">
        <v>239</v>
      </c>
      <c r="V246">
        <f>F$2-F$3</f>
        <v>30</v>
      </c>
    </row>
    <row r="247" spans="6:22" x14ac:dyDescent="0.25">
      <c r="F247">
        <f t="shared" si="41"/>
        <v>0</v>
      </c>
      <c r="S247">
        <v>239</v>
      </c>
      <c r="T247">
        <f t="shared" si="42"/>
        <v>80</v>
      </c>
      <c r="U247">
        <v>240</v>
      </c>
      <c r="V247">
        <f>F$2</f>
        <v>45</v>
      </c>
    </row>
    <row r="248" spans="6:22" x14ac:dyDescent="0.25">
      <c r="F248">
        <f t="shared" si="41"/>
        <v>0</v>
      </c>
      <c r="S248">
        <v>240</v>
      </c>
      <c r="T248">
        <f t="shared" si="42"/>
        <v>80</v>
      </c>
      <c r="U248">
        <v>241</v>
      </c>
      <c r="V248">
        <f>F$2+F$3</f>
        <v>60</v>
      </c>
    </row>
    <row r="249" spans="6:22" x14ac:dyDescent="0.25">
      <c r="F249">
        <f t="shared" si="41"/>
        <v>0</v>
      </c>
      <c r="S249">
        <v>241</v>
      </c>
      <c r="T249">
        <f t="shared" si="42"/>
        <v>81</v>
      </c>
      <c r="U249">
        <v>242</v>
      </c>
      <c r="V249">
        <f>F$2-F$3</f>
        <v>30</v>
      </c>
    </row>
    <row r="250" spans="6:22" x14ac:dyDescent="0.25">
      <c r="F250">
        <f t="shared" si="41"/>
        <v>0</v>
      </c>
      <c r="S250">
        <v>242</v>
      </c>
      <c r="T250">
        <f t="shared" si="42"/>
        <v>81</v>
      </c>
      <c r="U250">
        <v>243</v>
      </c>
      <c r="V250">
        <f>F$2</f>
        <v>45</v>
      </c>
    </row>
    <row r="251" spans="6:22" x14ac:dyDescent="0.25">
      <c r="F251">
        <f t="shared" si="41"/>
        <v>0</v>
      </c>
      <c r="S251">
        <v>243</v>
      </c>
      <c r="T251">
        <f t="shared" si="42"/>
        <v>81</v>
      </c>
      <c r="U251">
        <v>244</v>
      </c>
      <c r="V251">
        <f>F$2+F$3</f>
        <v>60</v>
      </c>
    </row>
    <row r="252" spans="6:22" x14ac:dyDescent="0.25">
      <c r="F252">
        <f t="shared" si="41"/>
        <v>0</v>
      </c>
      <c r="S252">
        <v>244</v>
      </c>
      <c r="T252">
        <f t="shared" si="42"/>
        <v>82</v>
      </c>
      <c r="U252">
        <v>245</v>
      </c>
      <c r="V252">
        <f>F$2-F$3</f>
        <v>30</v>
      </c>
    </row>
    <row r="253" spans="6:22" x14ac:dyDescent="0.25">
      <c r="F253">
        <f t="shared" si="41"/>
        <v>0</v>
      </c>
      <c r="S253">
        <v>245</v>
      </c>
      <c r="T253">
        <f t="shared" si="42"/>
        <v>82</v>
      </c>
      <c r="U253">
        <v>246</v>
      </c>
      <c r="V253">
        <f>F$2</f>
        <v>45</v>
      </c>
    </row>
    <row r="254" spans="6:22" x14ac:dyDescent="0.25">
      <c r="F254">
        <f t="shared" si="41"/>
        <v>0</v>
      </c>
      <c r="S254">
        <v>246</v>
      </c>
      <c r="T254">
        <f t="shared" si="42"/>
        <v>82</v>
      </c>
      <c r="U254">
        <v>247</v>
      </c>
      <c r="V254">
        <f>F$2+F$3</f>
        <v>60</v>
      </c>
    </row>
    <row r="255" spans="6:22" x14ac:dyDescent="0.25">
      <c r="F255">
        <f t="shared" si="41"/>
        <v>0</v>
      </c>
      <c r="S255">
        <v>247</v>
      </c>
      <c r="T255">
        <f t="shared" si="42"/>
        <v>83</v>
      </c>
      <c r="U255">
        <v>248</v>
      </c>
      <c r="V255">
        <f>F$2-F$3</f>
        <v>30</v>
      </c>
    </row>
    <row r="256" spans="6:22" x14ac:dyDescent="0.25">
      <c r="F256">
        <f t="shared" si="41"/>
        <v>0</v>
      </c>
      <c r="S256">
        <v>248</v>
      </c>
      <c r="T256">
        <f t="shared" si="42"/>
        <v>83</v>
      </c>
      <c r="U256">
        <v>249</v>
      </c>
      <c r="V256">
        <f>F$2</f>
        <v>45</v>
      </c>
    </row>
    <row r="257" spans="6:22" x14ac:dyDescent="0.25">
      <c r="F257">
        <f t="shared" si="41"/>
        <v>0</v>
      </c>
      <c r="S257">
        <v>249</v>
      </c>
      <c r="T257">
        <f t="shared" si="42"/>
        <v>83</v>
      </c>
      <c r="U257">
        <v>250</v>
      </c>
      <c r="V257">
        <f>F$2+F$3</f>
        <v>60</v>
      </c>
    </row>
    <row r="258" spans="6:22" x14ac:dyDescent="0.25">
      <c r="F258">
        <f t="shared" si="41"/>
        <v>0</v>
      </c>
      <c r="S258">
        <v>250</v>
      </c>
      <c r="T258">
        <f t="shared" si="42"/>
        <v>84</v>
      </c>
      <c r="U258">
        <v>251</v>
      </c>
      <c r="V258">
        <f>F$2-F$3</f>
        <v>30</v>
      </c>
    </row>
    <row r="259" spans="6:22" x14ac:dyDescent="0.25">
      <c r="F259">
        <f t="shared" si="41"/>
        <v>0</v>
      </c>
      <c r="S259">
        <v>251</v>
      </c>
      <c r="T259">
        <f t="shared" si="42"/>
        <v>84</v>
      </c>
      <c r="U259">
        <v>252</v>
      </c>
      <c r="V259">
        <f>F$2</f>
        <v>45</v>
      </c>
    </row>
    <row r="260" spans="6:22" x14ac:dyDescent="0.25">
      <c r="F260">
        <f t="shared" si="41"/>
        <v>0</v>
      </c>
      <c r="S260">
        <v>252</v>
      </c>
      <c r="T260">
        <f t="shared" si="42"/>
        <v>84</v>
      </c>
      <c r="U260">
        <v>253</v>
      </c>
      <c r="V260">
        <f>F$2+F$3</f>
        <v>60</v>
      </c>
    </row>
    <row r="261" spans="6:22" x14ac:dyDescent="0.25">
      <c r="F261">
        <f t="shared" si="41"/>
        <v>0</v>
      </c>
      <c r="S261">
        <v>253</v>
      </c>
      <c r="T261">
        <f t="shared" si="42"/>
        <v>85</v>
      </c>
      <c r="U261">
        <v>254</v>
      </c>
      <c r="V261">
        <f>F$2-F$3</f>
        <v>30</v>
      </c>
    </row>
    <row r="262" spans="6:22" x14ac:dyDescent="0.25">
      <c r="F262">
        <f t="shared" si="41"/>
        <v>0</v>
      </c>
      <c r="S262">
        <v>254</v>
      </c>
      <c r="T262">
        <f t="shared" si="42"/>
        <v>85</v>
      </c>
      <c r="U262">
        <v>255</v>
      </c>
      <c r="V262">
        <f>F$2</f>
        <v>45</v>
      </c>
    </row>
    <row r="263" spans="6:22" x14ac:dyDescent="0.25">
      <c r="F263">
        <f t="shared" si="41"/>
        <v>0</v>
      </c>
      <c r="S263">
        <v>255</v>
      </c>
      <c r="T263">
        <f t="shared" si="42"/>
        <v>85</v>
      </c>
      <c r="U263">
        <v>256</v>
      </c>
      <c r="V263">
        <f>F$2+F$3</f>
        <v>60</v>
      </c>
    </row>
    <row r="264" spans="6:22" x14ac:dyDescent="0.25">
      <c r="F264">
        <f t="shared" si="41"/>
        <v>0</v>
      </c>
      <c r="S264">
        <v>256</v>
      </c>
      <c r="T264">
        <f t="shared" si="42"/>
        <v>86</v>
      </c>
      <c r="U264">
        <v>257</v>
      </c>
      <c r="V264">
        <f>F$2-F$3</f>
        <v>30</v>
      </c>
    </row>
    <row r="265" spans="6:22" x14ac:dyDescent="0.25">
      <c r="F265">
        <f t="shared" ref="F265:F308" si="43">ROUNDUP(E265,0)*H$1/60</f>
        <v>0</v>
      </c>
      <c r="S265">
        <v>257</v>
      </c>
      <c r="T265">
        <f t="shared" si="42"/>
        <v>86</v>
      </c>
      <c r="U265">
        <v>258</v>
      </c>
      <c r="V265">
        <f>F$2</f>
        <v>45</v>
      </c>
    </row>
    <row r="266" spans="6:22" x14ac:dyDescent="0.25">
      <c r="F266">
        <f t="shared" si="43"/>
        <v>0</v>
      </c>
      <c r="S266">
        <v>258</v>
      </c>
      <c r="T266">
        <f t="shared" si="42"/>
        <v>86</v>
      </c>
      <c r="U266">
        <v>259</v>
      </c>
      <c r="V266">
        <f>F$2+F$3</f>
        <v>60</v>
      </c>
    </row>
    <row r="267" spans="6:22" x14ac:dyDescent="0.25">
      <c r="F267">
        <f t="shared" si="43"/>
        <v>0</v>
      </c>
      <c r="S267">
        <v>259</v>
      </c>
      <c r="T267">
        <f t="shared" si="42"/>
        <v>87</v>
      </c>
      <c r="U267">
        <v>260</v>
      </c>
      <c r="V267">
        <f>F$2-F$3</f>
        <v>30</v>
      </c>
    </row>
    <row r="268" spans="6:22" x14ac:dyDescent="0.25">
      <c r="F268">
        <f t="shared" si="43"/>
        <v>0</v>
      </c>
      <c r="S268">
        <v>260</v>
      </c>
      <c r="T268">
        <f t="shared" si="42"/>
        <v>87</v>
      </c>
      <c r="U268">
        <v>261</v>
      </c>
      <c r="V268">
        <f>F$2</f>
        <v>45</v>
      </c>
    </row>
    <row r="269" spans="6:22" x14ac:dyDescent="0.25">
      <c r="F269">
        <f t="shared" si="43"/>
        <v>0</v>
      </c>
      <c r="S269">
        <v>261</v>
      </c>
      <c r="T269">
        <f t="shared" si="42"/>
        <v>87</v>
      </c>
      <c r="U269">
        <v>262</v>
      </c>
      <c r="V269">
        <f>F$2+F$3</f>
        <v>60</v>
      </c>
    </row>
    <row r="270" spans="6:22" x14ac:dyDescent="0.25">
      <c r="F270">
        <f t="shared" si="43"/>
        <v>0</v>
      </c>
      <c r="S270">
        <v>262</v>
      </c>
      <c r="T270">
        <f t="shared" si="42"/>
        <v>88</v>
      </c>
      <c r="U270">
        <v>263</v>
      </c>
      <c r="V270">
        <f>F$2-F$3</f>
        <v>30</v>
      </c>
    </row>
    <row r="271" spans="6:22" x14ac:dyDescent="0.25">
      <c r="F271">
        <f t="shared" si="43"/>
        <v>0</v>
      </c>
      <c r="S271">
        <v>263</v>
      </c>
      <c r="T271">
        <f t="shared" si="42"/>
        <v>88</v>
      </c>
      <c r="U271">
        <v>264</v>
      </c>
      <c r="V271">
        <f>F$2</f>
        <v>45</v>
      </c>
    </row>
    <row r="272" spans="6:22" x14ac:dyDescent="0.25">
      <c r="F272">
        <f t="shared" si="43"/>
        <v>0</v>
      </c>
      <c r="S272">
        <v>264</v>
      </c>
      <c r="T272">
        <f t="shared" si="42"/>
        <v>88</v>
      </c>
      <c r="U272">
        <v>265</v>
      </c>
      <c r="V272">
        <f>F$2+F$3</f>
        <v>60</v>
      </c>
    </row>
    <row r="273" spans="6:22" x14ac:dyDescent="0.25">
      <c r="F273">
        <f t="shared" si="43"/>
        <v>0</v>
      </c>
      <c r="S273">
        <v>265</v>
      </c>
      <c r="T273">
        <f t="shared" ref="T273:T308" si="44">ROUNDUP((U273-1)/3,0)</f>
        <v>89</v>
      </c>
      <c r="U273">
        <v>266</v>
      </c>
      <c r="V273">
        <f>F$2-F$3</f>
        <v>30</v>
      </c>
    </row>
    <row r="274" spans="6:22" x14ac:dyDescent="0.25">
      <c r="F274">
        <f t="shared" si="43"/>
        <v>0</v>
      </c>
      <c r="S274">
        <v>266</v>
      </c>
      <c r="T274">
        <f t="shared" si="44"/>
        <v>89</v>
      </c>
      <c r="U274">
        <v>267</v>
      </c>
      <c r="V274">
        <f>F$2</f>
        <v>45</v>
      </c>
    </row>
    <row r="275" spans="6:22" x14ac:dyDescent="0.25">
      <c r="F275">
        <f t="shared" si="43"/>
        <v>0</v>
      </c>
      <c r="S275">
        <v>267</v>
      </c>
      <c r="T275">
        <f t="shared" si="44"/>
        <v>89</v>
      </c>
      <c r="U275">
        <v>268</v>
      </c>
      <c r="V275">
        <f>F$2+F$3</f>
        <v>60</v>
      </c>
    </row>
    <row r="276" spans="6:22" x14ac:dyDescent="0.25">
      <c r="F276">
        <f t="shared" si="43"/>
        <v>0</v>
      </c>
      <c r="S276">
        <v>268</v>
      </c>
      <c r="T276">
        <f t="shared" si="44"/>
        <v>90</v>
      </c>
      <c r="U276">
        <v>269</v>
      </c>
      <c r="V276">
        <f>F$2-F$3</f>
        <v>30</v>
      </c>
    </row>
    <row r="277" spans="6:22" x14ac:dyDescent="0.25">
      <c r="F277">
        <f t="shared" si="43"/>
        <v>0</v>
      </c>
      <c r="S277">
        <v>269</v>
      </c>
      <c r="T277">
        <f t="shared" si="44"/>
        <v>90</v>
      </c>
      <c r="U277">
        <v>270</v>
      </c>
      <c r="V277">
        <f>F$2</f>
        <v>45</v>
      </c>
    </row>
    <row r="278" spans="6:22" x14ac:dyDescent="0.25">
      <c r="F278">
        <f t="shared" si="43"/>
        <v>0</v>
      </c>
      <c r="S278">
        <v>270</v>
      </c>
      <c r="T278">
        <f t="shared" si="44"/>
        <v>90</v>
      </c>
      <c r="U278">
        <v>271</v>
      </c>
      <c r="V278">
        <f>F$2+F$3</f>
        <v>60</v>
      </c>
    </row>
    <row r="279" spans="6:22" x14ac:dyDescent="0.25">
      <c r="F279">
        <f t="shared" si="43"/>
        <v>0</v>
      </c>
      <c r="S279">
        <v>271</v>
      </c>
      <c r="T279">
        <f t="shared" si="44"/>
        <v>91</v>
      </c>
      <c r="U279">
        <v>272</v>
      </c>
      <c r="V279">
        <f>F$2-F$3</f>
        <v>30</v>
      </c>
    </row>
    <row r="280" spans="6:22" x14ac:dyDescent="0.25">
      <c r="F280">
        <f t="shared" si="43"/>
        <v>0</v>
      </c>
      <c r="S280">
        <v>272</v>
      </c>
      <c r="T280">
        <f t="shared" si="44"/>
        <v>91</v>
      </c>
      <c r="U280">
        <v>273</v>
      </c>
      <c r="V280">
        <f>F$2</f>
        <v>45</v>
      </c>
    </row>
    <row r="281" spans="6:22" x14ac:dyDescent="0.25">
      <c r="F281">
        <f t="shared" si="43"/>
        <v>0</v>
      </c>
      <c r="S281">
        <v>273</v>
      </c>
      <c r="T281">
        <f t="shared" si="44"/>
        <v>91</v>
      </c>
      <c r="U281">
        <v>274</v>
      </c>
      <c r="V281">
        <f>F$2+F$3</f>
        <v>60</v>
      </c>
    </row>
    <row r="282" spans="6:22" x14ac:dyDescent="0.25">
      <c r="F282">
        <f t="shared" si="43"/>
        <v>0</v>
      </c>
      <c r="S282">
        <v>274</v>
      </c>
      <c r="T282">
        <f t="shared" si="44"/>
        <v>92</v>
      </c>
      <c r="U282">
        <v>275</v>
      </c>
      <c r="V282">
        <f>F$2-F$3</f>
        <v>30</v>
      </c>
    </row>
    <row r="283" spans="6:22" x14ac:dyDescent="0.25">
      <c r="F283">
        <f t="shared" si="43"/>
        <v>0</v>
      </c>
      <c r="S283">
        <v>275</v>
      </c>
      <c r="T283">
        <f t="shared" si="44"/>
        <v>92</v>
      </c>
      <c r="U283">
        <v>276</v>
      </c>
      <c r="V283">
        <f>F$2</f>
        <v>45</v>
      </c>
    </row>
    <row r="284" spans="6:22" x14ac:dyDescent="0.25">
      <c r="F284">
        <f t="shared" si="43"/>
        <v>0</v>
      </c>
      <c r="S284">
        <v>276</v>
      </c>
      <c r="T284">
        <f t="shared" si="44"/>
        <v>92</v>
      </c>
      <c r="U284">
        <v>277</v>
      </c>
      <c r="V284">
        <f>F$2+F$3</f>
        <v>60</v>
      </c>
    </row>
    <row r="285" spans="6:22" x14ac:dyDescent="0.25">
      <c r="F285">
        <f t="shared" si="43"/>
        <v>0</v>
      </c>
      <c r="S285">
        <v>277</v>
      </c>
      <c r="T285">
        <f t="shared" si="44"/>
        <v>93</v>
      </c>
      <c r="U285">
        <v>278</v>
      </c>
      <c r="V285">
        <f>F$2-F$3</f>
        <v>30</v>
      </c>
    </row>
    <row r="286" spans="6:22" x14ac:dyDescent="0.25">
      <c r="F286">
        <f t="shared" si="43"/>
        <v>0</v>
      </c>
      <c r="S286">
        <v>278</v>
      </c>
      <c r="T286">
        <f t="shared" si="44"/>
        <v>93</v>
      </c>
      <c r="U286">
        <v>279</v>
      </c>
      <c r="V286">
        <f>F$2</f>
        <v>45</v>
      </c>
    </row>
    <row r="287" spans="6:22" x14ac:dyDescent="0.25">
      <c r="F287">
        <f t="shared" si="43"/>
        <v>0</v>
      </c>
      <c r="S287">
        <v>279</v>
      </c>
      <c r="T287">
        <f t="shared" si="44"/>
        <v>93</v>
      </c>
      <c r="U287">
        <v>280</v>
      </c>
      <c r="V287">
        <f>F$2+F$3</f>
        <v>60</v>
      </c>
    </row>
    <row r="288" spans="6:22" x14ac:dyDescent="0.25">
      <c r="F288">
        <f t="shared" si="43"/>
        <v>0</v>
      </c>
      <c r="S288">
        <v>280</v>
      </c>
      <c r="T288">
        <f t="shared" si="44"/>
        <v>94</v>
      </c>
      <c r="U288">
        <v>281</v>
      </c>
      <c r="V288">
        <f>F$2-F$3</f>
        <v>30</v>
      </c>
    </row>
    <row r="289" spans="6:22" x14ac:dyDescent="0.25">
      <c r="F289">
        <f t="shared" si="43"/>
        <v>0</v>
      </c>
      <c r="S289">
        <v>281</v>
      </c>
      <c r="T289">
        <f t="shared" si="44"/>
        <v>94</v>
      </c>
      <c r="U289">
        <v>282</v>
      </c>
      <c r="V289">
        <f>F$2</f>
        <v>45</v>
      </c>
    </row>
    <row r="290" spans="6:22" x14ac:dyDescent="0.25">
      <c r="F290">
        <f t="shared" si="43"/>
        <v>0</v>
      </c>
      <c r="S290">
        <v>282</v>
      </c>
      <c r="T290">
        <f t="shared" si="44"/>
        <v>94</v>
      </c>
      <c r="U290">
        <v>283</v>
      </c>
      <c r="V290">
        <f>F$2+F$3</f>
        <v>60</v>
      </c>
    </row>
    <row r="291" spans="6:22" x14ac:dyDescent="0.25">
      <c r="F291">
        <f t="shared" si="43"/>
        <v>0</v>
      </c>
      <c r="S291">
        <v>283</v>
      </c>
      <c r="T291">
        <f t="shared" si="44"/>
        <v>95</v>
      </c>
      <c r="U291">
        <v>284</v>
      </c>
      <c r="V291">
        <f>F$2-F$3</f>
        <v>30</v>
      </c>
    </row>
    <row r="292" spans="6:22" x14ac:dyDescent="0.25">
      <c r="F292">
        <f t="shared" si="43"/>
        <v>0</v>
      </c>
      <c r="S292">
        <v>284</v>
      </c>
      <c r="T292">
        <f t="shared" si="44"/>
        <v>95</v>
      </c>
      <c r="U292">
        <v>285</v>
      </c>
      <c r="V292">
        <f>F$2</f>
        <v>45</v>
      </c>
    </row>
    <row r="293" spans="6:22" x14ac:dyDescent="0.25">
      <c r="F293">
        <f t="shared" si="43"/>
        <v>0</v>
      </c>
      <c r="S293">
        <v>285</v>
      </c>
      <c r="T293">
        <f t="shared" si="44"/>
        <v>95</v>
      </c>
      <c r="U293">
        <v>286</v>
      </c>
      <c r="V293">
        <f>F$2+F$3</f>
        <v>60</v>
      </c>
    </row>
    <row r="294" spans="6:22" x14ac:dyDescent="0.25">
      <c r="F294">
        <f t="shared" si="43"/>
        <v>0</v>
      </c>
      <c r="S294">
        <v>286</v>
      </c>
      <c r="T294">
        <f t="shared" si="44"/>
        <v>96</v>
      </c>
      <c r="U294">
        <v>287</v>
      </c>
      <c r="V294">
        <f>F$2-F$3</f>
        <v>30</v>
      </c>
    </row>
    <row r="295" spans="6:22" x14ac:dyDescent="0.25">
      <c r="F295">
        <f t="shared" si="43"/>
        <v>0</v>
      </c>
      <c r="S295">
        <v>287</v>
      </c>
      <c r="T295">
        <f t="shared" si="44"/>
        <v>96</v>
      </c>
      <c r="U295">
        <v>288</v>
      </c>
      <c r="V295">
        <f>F$2</f>
        <v>45</v>
      </c>
    </row>
    <row r="296" spans="6:22" x14ac:dyDescent="0.25">
      <c r="F296">
        <f t="shared" si="43"/>
        <v>0</v>
      </c>
      <c r="S296">
        <v>288</v>
      </c>
      <c r="T296">
        <f t="shared" si="44"/>
        <v>96</v>
      </c>
      <c r="U296">
        <v>289</v>
      </c>
      <c r="V296">
        <f>F$2+F$3</f>
        <v>60</v>
      </c>
    </row>
    <row r="297" spans="6:22" x14ac:dyDescent="0.25">
      <c r="F297">
        <f t="shared" si="43"/>
        <v>0</v>
      </c>
      <c r="S297">
        <v>289</v>
      </c>
      <c r="T297">
        <f t="shared" si="44"/>
        <v>97</v>
      </c>
      <c r="U297">
        <v>290</v>
      </c>
      <c r="V297">
        <f>F$2-F$3</f>
        <v>30</v>
      </c>
    </row>
    <row r="298" spans="6:22" x14ac:dyDescent="0.25">
      <c r="F298">
        <f t="shared" si="43"/>
        <v>0</v>
      </c>
      <c r="S298">
        <v>290</v>
      </c>
      <c r="T298">
        <f t="shared" si="44"/>
        <v>97</v>
      </c>
      <c r="U298">
        <v>291</v>
      </c>
      <c r="V298">
        <f>F$2</f>
        <v>45</v>
      </c>
    </row>
    <row r="299" spans="6:22" x14ac:dyDescent="0.25">
      <c r="F299">
        <f t="shared" si="43"/>
        <v>0</v>
      </c>
      <c r="S299">
        <v>291</v>
      </c>
      <c r="T299">
        <f t="shared" si="44"/>
        <v>97</v>
      </c>
      <c r="U299">
        <v>292</v>
      </c>
      <c r="V299">
        <f>F$2+F$3</f>
        <v>60</v>
      </c>
    </row>
    <row r="300" spans="6:22" x14ac:dyDescent="0.25">
      <c r="F300">
        <f t="shared" si="43"/>
        <v>0</v>
      </c>
      <c r="S300">
        <v>292</v>
      </c>
      <c r="T300">
        <f t="shared" si="44"/>
        <v>98</v>
      </c>
      <c r="U300">
        <v>293</v>
      </c>
      <c r="V300">
        <f>F$2-F$3</f>
        <v>30</v>
      </c>
    </row>
    <row r="301" spans="6:22" x14ac:dyDescent="0.25">
      <c r="F301">
        <f t="shared" si="43"/>
        <v>0</v>
      </c>
      <c r="S301">
        <v>293</v>
      </c>
      <c r="T301">
        <f t="shared" si="44"/>
        <v>98</v>
      </c>
      <c r="U301">
        <v>294</v>
      </c>
      <c r="V301">
        <f>F$2</f>
        <v>45</v>
      </c>
    </row>
    <row r="302" spans="6:22" x14ac:dyDescent="0.25">
      <c r="F302">
        <f t="shared" si="43"/>
        <v>0</v>
      </c>
      <c r="S302">
        <v>294</v>
      </c>
      <c r="T302">
        <f t="shared" si="44"/>
        <v>98</v>
      </c>
      <c r="U302">
        <v>295</v>
      </c>
      <c r="V302">
        <f>F$2+F$3</f>
        <v>60</v>
      </c>
    </row>
    <row r="303" spans="6:22" x14ac:dyDescent="0.25">
      <c r="F303">
        <f t="shared" si="43"/>
        <v>0</v>
      </c>
      <c r="S303">
        <v>295</v>
      </c>
      <c r="T303">
        <f t="shared" si="44"/>
        <v>99</v>
      </c>
      <c r="U303">
        <v>296</v>
      </c>
      <c r="V303">
        <f>F$2-F$3</f>
        <v>30</v>
      </c>
    </row>
    <row r="304" spans="6:22" x14ac:dyDescent="0.25">
      <c r="F304">
        <f t="shared" si="43"/>
        <v>0</v>
      </c>
      <c r="S304">
        <v>296</v>
      </c>
      <c r="T304">
        <f t="shared" si="44"/>
        <v>99</v>
      </c>
      <c r="U304">
        <v>297</v>
      </c>
      <c r="V304">
        <f>F$2</f>
        <v>45</v>
      </c>
    </row>
    <row r="305" spans="6:22" x14ac:dyDescent="0.25">
      <c r="F305">
        <f t="shared" si="43"/>
        <v>0</v>
      </c>
      <c r="S305">
        <v>297</v>
      </c>
      <c r="T305">
        <f t="shared" si="44"/>
        <v>99</v>
      </c>
      <c r="U305">
        <v>298</v>
      </c>
      <c r="V305">
        <f>F$2+F$3</f>
        <v>60</v>
      </c>
    </row>
    <row r="306" spans="6:22" x14ac:dyDescent="0.25">
      <c r="F306">
        <f t="shared" si="43"/>
        <v>0</v>
      </c>
      <c r="S306">
        <v>298</v>
      </c>
      <c r="T306">
        <f t="shared" si="44"/>
        <v>100</v>
      </c>
      <c r="U306">
        <v>299</v>
      </c>
      <c r="V306">
        <f>F$2-F$3</f>
        <v>30</v>
      </c>
    </row>
    <row r="307" spans="6:22" x14ac:dyDescent="0.25">
      <c r="F307">
        <f t="shared" si="43"/>
        <v>0</v>
      </c>
      <c r="S307">
        <v>299</v>
      </c>
      <c r="T307">
        <f t="shared" si="44"/>
        <v>100</v>
      </c>
      <c r="U307">
        <v>300</v>
      </c>
      <c r="V307">
        <f>F$2</f>
        <v>45</v>
      </c>
    </row>
    <row r="308" spans="6:22" x14ac:dyDescent="0.25">
      <c r="F308">
        <f t="shared" si="43"/>
        <v>0</v>
      </c>
      <c r="S308">
        <v>300</v>
      </c>
      <c r="T308">
        <f t="shared" si="44"/>
        <v>100</v>
      </c>
      <c r="U308">
        <v>301</v>
      </c>
      <c r="V308">
        <f>F$2+F$3</f>
        <v>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41"/>
  <sheetViews>
    <sheetView workbookViewId="0">
      <selection activeCell="B2" sqref="B2:G41"/>
    </sheetView>
  </sheetViews>
  <sheetFormatPr defaultRowHeight="14.4" x14ac:dyDescent="0.25"/>
  <sheetData>
    <row r="2" spans="2:7" x14ac:dyDescent="0.25">
      <c r="B2" s="35" t="s">
        <v>82</v>
      </c>
      <c r="C2" s="35" t="s">
        <v>83</v>
      </c>
      <c r="D2" s="36"/>
      <c r="E2" s="36"/>
      <c r="F2" s="36"/>
      <c r="G2" s="35" t="s">
        <v>84</v>
      </c>
    </row>
    <row r="3" spans="2:7" x14ac:dyDescent="0.25">
      <c r="B3" s="36">
        <v>1</v>
      </c>
      <c r="C3" s="36" t="s">
        <v>85</v>
      </c>
      <c r="D3" s="36"/>
      <c r="E3" s="36"/>
      <c r="F3" s="36"/>
      <c r="G3" s="36" t="s">
        <v>86</v>
      </c>
    </row>
    <row r="4" spans="2:7" x14ac:dyDescent="0.25">
      <c r="B4" s="36">
        <v>2</v>
      </c>
      <c r="C4" s="36" t="s">
        <v>87</v>
      </c>
      <c r="D4" s="36"/>
      <c r="E4" s="36"/>
      <c r="F4" s="36"/>
      <c r="G4" s="36" t="s">
        <v>88</v>
      </c>
    </row>
    <row r="5" spans="2:7" x14ac:dyDescent="0.25">
      <c r="B5" s="36">
        <v>3</v>
      </c>
      <c r="C5" s="36" t="s">
        <v>89</v>
      </c>
      <c r="D5" s="36"/>
      <c r="E5" s="36"/>
      <c r="F5" s="36"/>
      <c r="G5" s="36" t="s">
        <v>90</v>
      </c>
    </row>
    <row r="6" spans="2:7" x14ac:dyDescent="0.25">
      <c r="B6" s="36">
        <v>4</v>
      </c>
      <c r="C6" s="36" t="s">
        <v>91</v>
      </c>
      <c r="D6" s="36"/>
      <c r="E6" s="36"/>
      <c r="F6" s="36"/>
      <c r="G6" s="36" t="s">
        <v>92</v>
      </c>
    </row>
    <row r="7" spans="2:7" x14ac:dyDescent="0.25">
      <c r="B7" s="36">
        <v>5</v>
      </c>
      <c r="C7" s="36" t="s">
        <v>93</v>
      </c>
      <c r="D7" s="36"/>
      <c r="E7" s="36"/>
      <c r="F7" s="36"/>
      <c r="G7" s="36" t="s">
        <v>94</v>
      </c>
    </row>
    <row r="8" spans="2:7" x14ac:dyDescent="0.25">
      <c r="B8" s="36">
        <v>6</v>
      </c>
      <c r="C8" s="37" t="s">
        <v>95</v>
      </c>
      <c r="D8" s="36"/>
      <c r="E8" s="36"/>
      <c r="F8" s="36"/>
      <c r="G8" s="36" t="s">
        <v>96</v>
      </c>
    </row>
    <row r="9" spans="2:7" x14ac:dyDescent="0.25">
      <c r="B9" s="36">
        <v>7</v>
      </c>
      <c r="C9" s="36" t="s">
        <v>97</v>
      </c>
      <c r="D9" s="36"/>
      <c r="E9" s="36"/>
      <c r="F9" s="36"/>
      <c r="G9" s="36" t="s">
        <v>98</v>
      </c>
    </row>
    <row r="10" spans="2:7" x14ac:dyDescent="0.25">
      <c r="B10" s="36">
        <v>8</v>
      </c>
      <c r="C10" s="36" t="s">
        <v>99</v>
      </c>
      <c r="D10" s="36"/>
      <c r="E10" s="36"/>
      <c r="F10" s="36"/>
      <c r="G10" s="36" t="s">
        <v>100</v>
      </c>
    </row>
    <row r="11" spans="2:7" x14ac:dyDescent="0.25">
      <c r="B11" s="36">
        <v>9</v>
      </c>
      <c r="C11" s="36" t="s">
        <v>101</v>
      </c>
      <c r="D11" s="36"/>
      <c r="E11" s="36"/>
      <c r="F11" s="36"/>
      <c r="G11" s="36" t="s">
        <v>102</v>
      </c>
    </row>
    <row r="12" spans="2:7" x14ac:dyDescent="0.25">
      <c r="B12" s="36">
        <v>10</v>
      </c>
      <c r="C12" s="36" t="s">
        <v>103</v>
      </c>
      <c r="D12" s="36"/>
      <c r="E12" s="36"/>
      <c r="F12" s="36"/>
      <c r="G12" s="36" t="s">
        <v>104</v>
      </c>
    </row>
    <row r="13" spans="2:7" x14ac:dyDescent="0.25">
      <c r="B13" s="36">
        <v>11</v>
      </c>
      <c r="C13" s="36" t="s">
        <v>105</v>
      </c>
      <c r="D13" s="36"/>
      <c r="E13" s="36"/>
      <c r="F13" s="36"/>
      <c r="G13" s="36" t="s">
        <v>106</v>
      </c>
    </row>
    <row r="14" spans="2:7" x14ac:dyDescent="0.25">
      <c r="B14" s="36">
        <v>12</v>
      </c>
      <c r="C14" s="36" t="s">
        <v>107</v>
      </c>
      <c r="D14" s="36"/>
      <c r="E14" s="36"/>
      <c r="F14" s="36"/>
      <c r="G14" s="36" t="s">
        <v>108</v>
      </c>
    </row>
    <row r="15" spans="2:7" x14ac:dyDescent="0.25">
      <c r="B15" s="36">
        <v>13</v>
      </c>
      <c r="C15" s="36" t="s">
        <v>109</v>
      </c>
      <c r="D15" s="36"/>
      <c r="E15" s="36"/>
      <c r="F15" s="36"/>
      <c r="G15" s="36" t="s">
        <v>110</v>
      </c>
    </row>
    <row r="16" spans="2:7" x14ac:dyDescent="0.25">
      <c r="B16" s="36">
        <v>14</v>
      </c>
      <c r="C16" s="38" t="s">
        <v>111</v>
      </c>
      <c r="D16" s="36"/>
      <c r="E16" s="36"/>
      <c r="F16" s="36"/>
      <c r="G16" s="36" t="s">
        <v>112</v>
      </c>
    </row>
    <row r="17" spans="2:7" x14ac:dyDescent="0.25">
      <c r="B17" s="36">
        <v>15</v>
      </c>
      <c r="C17" s="36" t="s">
        <v>113</v>
      </c>
      <c r="D17" s="36"/>
      <c r="E17" s="36"/>
      <c r="F17" s="36"/>
      <c r="G17" s="36" t="s">
        <v>114</v>
      </c>
    </row>
    <row r="18" spans="2:7" x14ac:dyDescent="0.25">
      <c r="B18" s="36">
        <v>16</v>
      </c>
      <c r="C18" s="36" t="s">
        <v>115</v>
      </c>
      <c r="D18" s="36"/>
      <c r="E18" s="36"/>
      <c r="F18" s="36"/>
      <c r="G18" s="36" t="s">
        <v>116</v>
      </c>
    </row>
    <row r="19" spans="2:7" x14ac:dyDescent="0.25">
      <c r="B19" s="36">
        <v>17</v>
      </c>
      <c r="C19" s="36" t="s">
        <v>117</v>
      </c>
      <c r="D19" s="36"/>
      <c r="E19" s="36"/>
      <c r="F19" s="36"/>
      <c r="G19" s="36" t="s">
        <v>118</v>
      </c>
    </row>
    <row r="20" spans="2:7" x14ac:dyDescent="0.25">
      <c r="B20" s="36">
        <v>18</v>
      </c>
      <c r="C20" s="36" t="s">
        <v>119</v>
      </c>
      <c r="D20" s="36"/>
      <c r="E20" s="36"/>
      <c r="F20" s="36"/>
      <c r="G20" s="36" t="s">
        <v>120</v>
      </c>
    </row>
    <row r="21" spans="2:7" x14ac:dyDescent="0.25">
      <c r="B21" s="36">
        <v>19</v>
      </c>
      <c r="C21" s="36" t="s">
        <v>121</v>
      </c>
      <c r="D21" s="36"/>
      <c r="E21" s="36"/>
      <c r="F21" s="36"/>
      <c r="G21" s="36" t="s">
        <v>122</v>
      </c>
    </row>
    <row r="22" spans="2:7" x14ac:dyDescent="0.25">
      <c r="B22" s="36">
        <v>20</v>
      </c>
      <c r="C22" s="36" t="s">
        <v>123</v>
      </c>
      <c r="D22" s="36"/>
      <c r="E22" s="36"/>
      <c r="F22" s="36"/>
      <c r="G22" s="36" t="s">
        <v>124</v>
      </c>
    </row>
    <row r="23" spans="2:7" x14ac:dyDescent="0.25">
      <c r="B23" s="36">
        <v>21</v>
      </c>
      <c r="C23" s="36" t="s">
        <v>125</v>
      </c>
      <c r="D23" s="36"/>
      <c r="E23" s="36"/>
      <c r="F23" s="36"/>
      <c r="G23" s="36" t="s">
        <v>126</v>
      </c>
    </row>
    <row r="24" spans="2:7" x14ac:dyDescent="0.25">
      <c r="B24" s="36">
        <v>22</v>
      </c>
      <c r="C24" s="36" t="s">
        <v>127</v>
      </c>
      <c r="D24" s="36"/>
      <c r="E24" s="36"/>
      <c r="F24" s="36"/>
      <c r="G24" s="36" t="s">
        <v>128</v>
      </c>
    </row>
    <row r="25" spans="2:7" x14ac:dyDescent="0.25">
      <c r="B25" s="36">
        <v>23</v>
      </c>
      <c r="C25" s="38" t="s">
        <v>129</v>
      </c>
      <c r="D25" s="36"/>
      <c r="E25" s="36"/>
      <c r="F25" s="36"/>
      <c r="G25" s="36" t="s">
        <v>130</v>
      </c>
    </row>
    <row r="26" spans="2:7" x14ac:dyDescent="0.25">
      <c r="B26" s="36">
        <v>24</v>
      </c>
      <c r="C26" s="36" t="s">
        <v>131</v>
      </c>
      <c r="D26" s="36"/>
      <c r="E26" s="36"/>
      <c r="F26" s="36"/>
      <c r="G26" s="36" t="s">
        <v>132</v>
      </c>
    </row>
    <row r="27" spans="2:7" x14ac:dyDescent="0.25">
      <c r="B27" s="36">
        <v>25</v>
      </c>
      <c r="C27" s="36" t="s">
        <v>133</v>
      </c>
      <c r="D27" s="36"/>
      <c r="E27" s="36"/>
      <c r="F27" s="36"/>
      <c r="G27" s="36" t="s">
        <v>134</v>
      </c>
    </row>
    <row r="28" spans="2:7" x14ac:dyDescent="0.25">
      <c r="B28" s="36">
        <v>26</v>
      </c>
      <c r="C28" s="36" t="s">
        <v>135</v>
      </c>
      <c r="D28" s="36"/>
      <c r="E28" s="36"/>
      <c r="F28" s="36"/>
      <c r="G28" s="36" t="s">
        <v>136</v>
      </c>
    </row>
    <row r="29" spans="2:7" x14ac:dyDescent="0.25">
      <c r="B29" s="36">
        <v>27</v>
      </c>
      <c r="C29" s="36" t="s">
        <v>137</v>
      </c>
      <c r="D29" s="36"/>
      <c r="E29" s="36"/>
      <c r="F29" s="36"/>
      <c r="G29" s="36" t="s">
        <v>138</v>
      </c>
    </row>
    <row r="30" spans="2:7" x14ac:dyDescent="0.25">
      <c r="B30" s="36">
        <v>28</v>
      </c>
      <c r="C30" s="36" t="s">
        <v>139</v>
      </c>
      <c r="D30" s="36"/>
      <c r="E30" s="36"/>
      <c r="F30" s="36"/>
      <c r="G30" s="36" t="s">
        <v>140</v>
      </c>
    </row>
    <row r="31" spans="2:7" x14ac:dyDescent="0.25">
      <c r="B31" s="36">
        <v>29</v>
      </c>
      <c r="C31" s="36" t="s">
        <v>141</v>
      </c>
      <c r="D31" s="36"/>
      <c r="E31" s="36"/>
      <c r="F31" s="36"/>
      <c r="G31" s="36" t="s">
        <v>142</v>
      </c>
    </row>
    <row r="32" spans="2:7" x14ac:dyDescent="0.25">
      <c r="B32" s="36">
        <v>30</v>
      </c>
      <c r="C32" s="36" t="s">
        <v>143</v>
      </c>
      <c r="D32" s="36"/>
      <c r="E32" s="36"/>
      <c r="F32" s="36"/>
      <c r="G32" s="36" t="s">
        <v>144</v>
      </c>
    </row>
    <row r="33" spans="2:7" x14ac:dyDescent="0.25">
      <c r="B33" s="36">
        <v>31</v>
      </c>
      <c r="C33" s="36" t="s">
        <v>145</v>
      </c>
      <c r="D33" s="36"/>
      <c r="E33" s="36"/>
      <c r="F33" s="36"/>
      <c r="G33" s="36" t="s">
        <v>146</v>
      </c>
    </row>
    <row r="34" spans="2:7" x14ac:dyDescent="0.25">
      <c r="B34" s="36">
        <v>32</v>
      </c>
      <c r="C34" s="36" t="s">
        <v>147</v>
      </c>
      <c r="D34" s="36"/>
      <c r="E34" s="36"/>
      <c r="F34" s="36"/>
      <c r="G34" s="36" t="s">
        <v>148</v>
      </c>
    </row>
    <row r="35" spans="2:7" x14ac:dyDescent="0.25">
      <c r="B35" s="36">
        <v>33</v>
      </c>
      <c r="C35" s="36" t="s">
        <v>149</v>
      </c>
      <c r="D35" s="36"/>
      <c r="E35" s="36"/>
      <c r="F35" s="36"/>
      <c r="G35" s="36" t="s">
        <v>150</v>
      </c>
    </row>
    <row r="36" spans="2:7" x14ac:dyDescent="0.25">
      <c r="B36" s="36">
        <v>34</v>
      </c>
      <c r="C36" s="36" t="s">
        <v>151</v>
      </c>
      <c r="D36" s="36"/>
      <c r="E36" s="36"/>
      <c r="F36" s="36"/>
      <c r="G36" s="36" t="s">
        <v>152</v>
      </c>
    </row>
    <row r="37" spans="2:7" x14ac:dyDescent="0.25">
      <c r="B37" s="36">
        <v>35</v>
      </c>
      <c r="C37" s="36" t="s">
        <v>153</v>
      </c>
      <c r="D37" s="36"/>
      <c r="E37" s="36"/>
      <c r="F37" s="36"/>
      <c r="G37" s="36" t="s">
        <v>154</v>
      </c>
    </row>
    <row r="38" spans="2:7" x14ac:dyDescent="0.25">
      <c r="B38" s="36">
        <v>36</v>
      </c>
      <c r="C38" s="36" t="s">
        <v>155</v>
      </c>
      <c r="D38" s="36"/>
      <c r="E38" s="36"/>
      <c r="F38" s="36"/>
      <c r="G38" s="36" t="s">
        <v>156</v>
      </c>
    </row>
    <row r="39" spans="2:7" x14ac:dyDescent="0.25">
      <c r="B39" s="36">
        <v>37</v>
      </c>
      <c r="C39" s="36" t="s">
        <v>157</v>
      </c>
      <c r="D39" s="36"/>
      <c r="E39" s="36"/>
      <c r="F39" s="36"/>
      <c r="G39" s="36" t="s">
        <v>158</v>
      </c>
    </row>
    <row r="40" spans="2:7" x14ac:dyDescent="0.25">
      <c r="B40" s="36">
        <v>38</v>
      </c>
      <c r="C40" s="36" t="s">
        <v>159</v>
      </c>
      <c r="D40" s="36"/>
      <c r="E40" s="36"/>
      <c r="F40" s="36"/>
      <c r="G40" s="36" t="s">
        <v>160</v>
      </c>
    </row>
    <row r="41" spans="2:7" x14ac:dyDescent="0.25">
      <c r="B41" s="36">
        <v>39</v>
      </c>
      <c r="C41" s="36" t="s">
        <v>161</v>
      </c>
      <c r="D41" s="36"/>
      <c r="E41" s="36"/>
      <c r="F41" s="36"/>
      <c r="G41" s="36" t="s">
        <v>162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2018-11-12T15:09:53Z</dcterms:modified>
</cp:coreProperties>
</file>