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Classes\Cirrhosis Work\"/>
    </mc:Choice>
  </mc:AlternateContent>
  <xr:revisionPtr revIDLastSave="0" documentId="13_ncr:1_{588E2E02-7A1C-41F7-B4E2-C7F22B768652}" xr6:coauthVersionLast="43" xr6:coauthVersionMax="43" xr10:uidLastSave="{00000000-0000-0000-0000-000000000000}"/>
  <bookViews>
    <workbookView xWindow="-110" yWindow="-110" windowWidth="19420" windowHeight="10420" activeTab="1" xr2:uid="{2765F8DB-1451-41FE-9238-6A72C71ADC85}"/>
  </bookViews>
  <sheets>
    <sheet name="Table Results" sheetId="9" r:id="rId1"/>
    <sheet name="Readmission" sheetId="1" r:id="rId2"/>
    <sheet name="Survival_afterhe" sheetId="2" r:id="rId3"/>
    <sheet name="Survival_afterdisch" sheetId="3" r:id="rId4"/>
    <sheet name="Hospital_afterhe" sheetId="6" r:id="rId5"/>
    <sheet name="Hospital_afterdisch" sheetId="7" r:id="rId6"/>
    <sheet name="Hospital_withrif_lact" sheetId="11" r:id="rId7"/>
    <sheet name="Readmission_withriflact" sheetId="12" r:id="rId8"/>
    <sheet name="Log-rank Tes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2" l="1"/>
  <c r="E55" i="12"/>
  <c r="H55" i="12" s="1"/>
  <c r="D55" i="12"/>
  <c r="G55" i="12" s="1"/>
  <c r="G54" i="12"/>
  <c r="F54" i="12"/>
  <c r="E54" i="12"/>
  <c r="H54" i="12" s="1"/>
  <c r="D54" i="12"/>
  <c r="H53" i="12"/>
  <c r="G53" i="12"/>
  <c r="F53" i="12"/>
  <c r="E53" i="12"/>
  <c r="D53" i="12"/>
  <c r="H52" i="12"/>
  <c r="F52" i="12"/>
  <c r="E52" i="12"/>
  <c r="D52" i="12"/>
  <c r="G52" i="12" s="1"/>
  <c r="F51" i="12"/>
  <c r="E51" i="12"/>
  <c r="H51" i="12" s="1"/>
  <c r="D51" i="12"/>
  <c r="G51" i="12" s="1"/>
  <c r="G50" i="12"/>
  <c r="F50" i="12"/>
  <c r="E50" i="12"/>
  <c r="H50" i="12" s="1"/>
  <c r="D50" i="12"/>
  <c r="H49" i="12"/>
  <c r="G49" i="12"/>
  <c r="F49" i="12"/>
  <c r="E49" i="12"/>
  <c r="D49" i="12"/>
  <c r="H48" i="12"/>
  <c r="F48" i="12"/>
  <c r="E48" i="12"/>
  <c r="D48" i="12"/>
  <c r="G48" i="12" s="1"/>
  <c r="G47" i="12"/>
  <c r="F47" i="12"/>
  <c r="E47" i="12"/>
  <c r="H47" i="12" s="1"/>
  <c r="D47" i="12"/>
  <c r="H46" i="12"/>
  <c r="F46" i="12"/>
  <c r="E46" i="12"/>
  <c r="D46" i="12"/>
  <c r="G46" i="12" s="1"/>
  <c r="G45" i="12"/>
  <c r="F45" i="12"/>
  <c r="E45" i="12"/>
  <c r="H45" i="12" s="1"/>
  <c r="D45" i="12"/>
  <c r="H44" i="12"/>
  <c r="F44" i="12"/>
  <c r="E44" i="12"/>
  <c r="D44" i="12"/>
  <c r="G44" i="12" s="1"/>
  <c r="G43" i="12"/>
  <c r="F43" i="12"/>
  <c r="E43" i="12"/>
  <c r="H43" i="12" s="1"/>
  <c r="D43" i="12"/>
  <c r="H42" i="12"/>
  <c r="F42" i="12"/>
  <c r="E42" i="12"/>
  <c r="D42" i="12"/>
  <c r="G42" i="12" s="1"/>
  <c r="G41" i="12"/>
  <c r="F41" i="12"/>
  <c r="E41" i="12"/>
  <c r="H41" i="12" s="1"/>
  <c r="D41" i="12"/>
  <c r="H40" i="12"/>
  <c r="F40" i="12"/>
  <c r="E40" i="12"/>
  <c r="D40" i="12"/>
  <c r="G40" i="12" s="1"/>
  <c r="G39" i="12"/>
  <c r="F39" i="12"/>
  <c r="E39" i="12"/>
  <c r="H39" i="12" s="1"/>
  <c r="D39" i="12"/>
  <c r="H38" i="12"/>
  <c r="F38" i="12"/>
  <c r="E38" i="12"/>
  <c r="D38" i="12"/>
  <c r="G38" i="12" s="1"/>
  <c r="G37" i="12"/>
  <c r="F37" i="12"/>
  <c r="E37" i="12"/>
  <c r="H37" i="12" s="1"/>
  <c r="D37" i="12"/>
  <c r="H36" i="12"/>
  <c r="F36" i="12"/>
  <c r="E36" i="12"/>
  <c r="D36" i="12"/>
  <c r="G36" i="12" s="1"/>
  <c r="G35" i="12"/>
  <c r="F35" i="12"/>
  <c r="E35" i="12"/>
  <c r="H35" i="12" s="1"/>
  <c r="D35" i="12"/>
  <c r="H34" i="12"/>
  <c r="F34" i="12"/>
  <c r="E34" i="12"/>
  <c r="D34" i="12"/>
  <c r="G34" i="12" s="1"/>
  <c r="G33" i="12"/>
  <c r="F33" i="12"/>
  <c r="E33" i="12"/>
  <c r="H33" i="12" s="1"/>
  <c r="D33" i="12"/>
  <c r="H32" i="12"/>
  <c r="F32" i="12"/>
  <c r="E32" i="12"/>
  <c r="D32" i="12"/>
  <c r="G32" i="12" s="1"/>
  <c r="G31" i="12"/>
  <c r="F31" i="12"/>
  <c r="E31" i="12"/>
  <c r="H31" i="12" s="1"/>
  <c r="D31" i="12"/>
  <c r="E26" i="12"/>
  <c r="E27" i="12"/>
  <c r="D26" i="12"/>
  <c r="D27" i="12"/>
  <c r="G26" i="12"/>
  <c r="G27" i="12"/>
  <c r="H26" i="12"/>
  <c r="H27" i="12"/>
  <c r="F26" i="12"/>
  <c r="F27" i="12"/>
  <c r="G25" i="12"/>
  <c r="F25" i="12"/>
  <c r="E25" i="12"/>
  <c r="H25" i="12" s="1"/>
  <c r="D25" i="12"/>
  <c r="H24" i="12"/>
  <c r="G24" i="12"/>
  <c r="F24" i="12"/>
  <c r="E24" i="12"/>
  <c r="D24" i="12"/>
  <c r="H23" i="12"/>
  <c r="G23" i="12"/>
  <c r="F23" i="12"/>
  <c r="E23" i="12"/>
  <c r="D23" i="12"/>
  <c r="H22" i="12"/>
  <c r="F22" i="12"/>
  <c r="E22" i="12"/>
  <c r="D22" i="12"/>
  <c r="G22" i="12" s="1"/>
  <c r="G21" i="12"/>
  <c r="F21" i="12"/>
  <c r="E21" i="12"/>
  <c r="H21" i="12" s="1"/>
  <c r="D21" i="12"/>
  <c r="H20" i="12"/>
  <c r="G20" i="12"/>
  <c r="F20" i="12"/>
  <c r="E20" i="12"/>
  <c r="D20" i="12"/>
  <c r="H19" i="12"/>
  <c r="G19" i="12"/>
  <c r="F19" i="12"/>
  <c r="E19" i="12"/>
  <c r="D19" i="12"/>
  <c r="H18" i="12"/>
  <c r="F18" i="12"/>
  <c r="E18" i="12"/>
  <c r="D18" i="12"/>
  <c r="G18" i="12" s="1"/>
  <c r="G17" i="12"/>
  <c r="F17" i="12"/>
  <c r="E17" i="12"/>
  <c r="H17" i="12" s="1"/>
  <c r="D17" i="12"/>
  <c r="H16" i="12"/>
  <c r="G16" i="12"/>
  <c r="F16" i="12"/>
  <c r="E16" i="12"/>
  <c r="D16" i="12"/>
  <c r="H15" i="12"/>
  <c r="G15" i="12"/>
  <c r="F15" i="12"/>
  <c r="E15" i="12"/>
  <c r="D15" i="12"/>
  <c r="H14" i="12"/>
  <c r="F14" i="12"/>
  <c r="E14" i="12"/>
  <c r="D14" i="12"/>
  <c r="G14" i="12" s="1"/>
  <c r="G13" i="12"/>
  <c r="F13" i="12"/>
  <c r="E13" i="12"/>
  <c r="H13" i="12" s="1"/>
  <c r="D13" i="12"/>
  <c r="H12" i="12"/>
  <c r="G12" i="12"/>
  <c r="F12" i="12"/>
  <c r="E12" i="12"/>
  <c r="D12" i="12"/>
  <c r="H11" i="12"/>
  <c r="G11" i="12"/>
  <c r="F11" i="12"/>
  <c r="E11" i="12"/>
  <c r="D11" i="12"/>
  <c r="H10" i="12"/>
  <c r="F10" i="12"/>
  <c r="E10" i="12"/>
  <c r="D10" i="12"/>
  <c r="G10" i="12" s="1"/>
  <c r="G9" i="12"/>
  <c r="F9" i="12"/>
  <c r="E9" i="12"/>
  <c r="H9" i="12" s="1"/>
  <c r="D9" i="12"/>
  <c r="H8" i="12"/>
  <c r="G8" i="12"/>
  <c r="F8" i="12"/>
  <c r="E8" i="12"/>
  <c r="D8" i="12"/>
  <c r="H7" i="12"/>
  <c r="G7" i="12"/>
  <c r="F7" i="12"/>
  <c r="E7" i="12"/>
  <c r="D7" i="12"/>
  <c r="H6" i="12"/>
  <c r="F6" i="12"/>
  <c r="E6" i="12"/>
  <c r="D6" i="12"/>
  <c r="G6" i="12" s="1"/>
  <c r="G5" i="12"/>
  <c r="F5" i="12"/>
  <c r="E5" i="12"/>
  <c r="H5" i="12" s="1"/>
  <c r="D5" i="12"/>
  <c r="H4" i="12"/>
  <c r="G4" i="12"/>
  <c r="F4" i="12"/>
  <c r="E4" i="12"/>
  <c r="D4" i="12"/>
  <c r="H3" i="12"/>
  <c r="G3" i="12"/>
  <c r="F3" i="12"/>
  <c r="E3" i="12"/>
  <c r="D3" i="12"/>
  <c r="H2" i="12"/>
  <c r="F2" i="12"/>
  <c r="E2" i="12"/>
  <c r="D2" i="12"/>
  <c r="G2" i="12" s="1"/>
  <c r="H25" i="11"/>
  <c r="H26" i="11"/>
  <c r="G25" i="11"/>
  <c r="G26" i="11"/>
  <c r="F25" i="11"/>
  <c r="F26" i="11"/>
  <c r="E25" i="11"/>
  <c r="E26" i="11"/>
  <c r="D25" i="11"/>
  <c r="D26" i="11"/>
  <c r="F24" i="11"/>
  <c r="E24" i="11"/>
  <c r="H24" i="11" s="1"/>
  <c r="D24" i="11"/>
  <c r="G24" i="11" s="1"/>
  <c r="H23" i="11"/>
  <c r="G23" i="11"/>
  <c r="F23" i="11"/>
  <c r="E23" i="11"/>
  <c r="D23" i="11"/>
  <c r="H22" i="11"/>
  <c r="F22" i="11"/>
  <c r="E22" i="11"/>
  <c r="D22" i="11"/>
  <c r="G22" i="11" s="1"/>
  <c r="G21" i="11"/>
  <c r="F21" i="11"/>
  <c r="E21" i="11"/>
  <c r="H21" i="11" s="1"/>
  <c r="D21" i="11"/>
  <c r="H20" i="11"/>
  <c r="F20" i="11"/>
  <c r="E20" i="11"/>
  <c r="D20" i="11"/>
  <c r="G20" i="11" s="1"/>
  <c r="G19" i="11"/>
  <c r="F19" i="11"/>
  <c r="E19" i="11"/>
  <c r="H19" i="11" s="1"/>
  <c r="D19" i="11"/>
  <c r="H18" i="11"/>
  <c r="F18" i="11"/>
  <c r="E18" i="11"/>
  <c r="D18" i="11"/>
  <c r="G18" i="11" s="1"/>
  <c r="G17" i="11"/>
  <c r="F17" i="11"/>
  <c r="E17" i="11"/>
  <c r="H17" i="11" s="1"/>
  <c r="D17" i="11"/>
  <c r="H16" i="11"/>
  <c r="F16" i="11"/>
  <c r="E16" i="11"/>
  <c r="D16" i="11"/>
  <c r="G16" i="11" s="1"/>
  <c r="G15" i="11"/>
  <c r="F15" i="11"/>
  <c r="E15" i="11"/>
  <c r="H15" i="11" s="1"/>
  <c r="D15" i="11"/>
  <c r="H14" i="11"/>
  <c r="F14" i="11"/>
  <c r="E14" i="11"/>
  <c r="D14" i="11"/>
  <c r="G14" i="11" s="1"/>
  <c r="G13" i="11"/>
  <c r="F13" i="11"/>
  <c r="E13" i="11"/>
  <c r="H13" i="11" s="1"/>
  <c r="D13" i="11"/>
  <c r="H12" i="11"/>
  <c r="F12" i="11"/>
  <c r="E12" i="11"/>
  <c r="D12" i="11"/>
  <c r="G12" i="11" s="1"/>
  <c r="G11" i="11"/>
  <c r="F11" i="11"/>
  <c r="E11" i="11"/>
  <c r="H11" i="11" s="1"/>
  <c r="D11" i="11"/>
  <c r="H10" i="11"/>
  <c r="F10" i="11"/>
  <c r="E10" i="11"/>
  <c r="D10" i="11"/>
  <c r="G10" i="11" s="1"/>
  <c r="G9" i="11"/>
  <c r="F9" i="11"/>
  <c r="E9" i="11"/>
  <c r="H9" i="11" s="1"/>
  <c r="D9" i="11"/>
  <c r="H8" i="11"/>
  <c r="F8" i="11"/>
  <c r="E8" i="11"/>
  <c r="D8" i="11"/>
  <c r="G8" i="11" s="1"/>
  <c r="G7" i="11"/>
  <c r="F7" i="11"/>
  <c r="E7" i="11"/>
  <c r="H7" i="11" s="1"/>
  <c r="D7" i="11"/>
  <c r="H6" i="11"/>
  <c r="F6" i="11"/>
  <c r="E6" i="11"/>
  <c r="D6" i="11"/>
  <c r="G6" i="11" s="1"/>
  <c r="G5" i="11"/>
  <c r="F5" i="11"/>
  <c r="E5" i="11"/>
  <c r="H5" i="11" s="1"/>
  <c r="D5" i="11"/>
  <c r="H4" i="11"/>
  <c r="F4" i="11"/>
  <c r="E4" i="11"/>
  <c r="D4" i="11"/>
  <c r="G4" i="11" s="1"/>
  <c r="G3" i="11"/>
  <c r="F3" i="11"/>
  <c r="E3" i="11"/>
  <c r="H3" i="11" s="1"/>
  <c r="D3" i="11"/>
  <c r="H2" i="11"/>
  <c r="F2" i="11"/>
  <c r="E2" i="11"/>
  <c r="D2" i="11"/>
  <c r="G2" i="11" s="1"/>
  <c r="E6" i="9" l="1"/>
  <c r="E5" i="9"/>
  <c r="E4" i="9"/>
  <c r="F33" i="7"/>
  <c r="E33" i="7"/>
  <c r="H33" i="7" s="1"/>
  <c r="D33" i="7"/>
  <c r="G33" i="7" s="1"/>
  <c r="G32" i="7"/>
  <c r="F32" i="7"/>
  <c r="E32" i="7"/>
  <c r="H32" i="7" s="1"/>
  <c r="D32" i="7"/>
  <c r="H27" i="7"/>
  <c r="F27" i="7"/>
  <c r="E27" i="7"/>
  <c r="D27" i="7"/>
  <c r="G27" i="7" s="1"/>
  <c r="H26" i="7"/>
  <c r="F26" i="7"/>
  <c r="E26" i="7"/>
  <c r="D26" i="7"/>
  <c r="G26" i="7" s="1"/>
  <c r="F25" i="7"/>
  <c r="E25" i="7"/>
  <c r="H25" i="7" s="1"/>
  <c r="D25" i="7"/>
  <c r="G25" i="7" s="1"/>
  <c r="G24" i="7"/>
  <c r="F24" i="7"/>
  <c r="E24" i="7"/>
  <c r="H24" i="7" s="1"/>
  <c r="D24" i="7"/>
  <c r="H23" i="7"/>
  <c r="F23" i="7"/>
  <c r="E23" i="7"/>
  <c r="D23" i="7"/>
  <c r="G23" i="7" s="1"/>
  <c r="H22" i="7"/>
  <c r="F22" i="7"/>
  <c r="E22" i="7"/>
  <c r="D22" i="7"/>
  <c r="G22" i="7" s="1"/>
  <c r="F21" i="7"/>
  <c r="E21" i="7"/>
  <c r="H21" i="7" s="1"/>
  <c r="D21" i="7"/>
  <c r="G21" i="7" s="1"/>
  <c r="G20" i="7"/>
  <c r="F20" i="7"/>
  <c r="E20" i="7"/>
  <c r="H20" i="7" s="1"/>
  <c r="D20" i="7"/>
  <c r="H19" i="7"/>
  <c r="F19" i="7"/>
  <c r="E19" i="7"/>
  <c r="D19" i="7"/>
  <c r="G19" i="7" s="1"/>
  <c r="H18" i="7"/>
  <c r="F18" i="7"/>
  <c r="E18" i="7"/>
  <c r="D18" i="7"/>
  <c r="G18" i="7" s="1"/>
  <c r="F17" i="7"/>
  <c r="E17" i="7"/>
  <c r="H17" i="7" s="1"/>
  <c r="D17" i="7"/>
  <c r="G17" i="7" s="1"/>
  <c r="G16" i="7"/>
  <c r="F16" i="7"/>
  <c r="E16" i="7"/>
  <c r="H16" i="7" s="1"/>
  <c r="D16" i="7"/>
  <c r="H15" i="7"/>
  <c r="F15" i="7"/>
  <c r="E15" i="7"/>
  <c r="D15" i="7"/>
  <c r="G15" i="7" s="1"/>
  <c r="H14" i="7"/>
  <c r="F14" i="7"/>
  <c r="E14" i="7"/>
  <c r="D14" i="7"/>
  <c r="G14" i="7" s="1"/>
  <c r="F13" i="7"/>
  <c r="E13" i="7"/>
  <c r="H13" i="7" s="1"/>
  <c r="D13" i="7"/>
  <c r="G13" i="7" s="1"/>
  <c r="G12" i="7"/>
  <c r="F12" i="7"/>
  <c r="E12" i="7"/>
  <c r="H12" i="7" s="1"/>
  <c r="D12" i="7"/>
  <c r="H11" i="7"/>
  <c r="F11" i="7"/>
  <c r="E11" i="7"/>
  <c r="D11" i="7"/>
  <c r="G11" i="7" s="1"/>
  <c r="H10" i="7"/>
  <c r="F10" i="7"/>
  <c r="E10" i="7"/>
  <c r="D10" i="7"/>
  <c r="G10" i="7" s="1"/>
  <c r="F9" i="7"/>
  <c r="E9" i="7"/>
  <c r="H9" i="7" s="1"/>
  <c r="D9" i="7"/>
  <c r="G9" i="7" s="1"/>
  <c r="G8" i="7"/>
  <c r="F8" i="7"/>
  <c r="E8" i="7"/>
  <c r="H8" i="7" s="1"/>
  <c r="D8" i="7"/>
  <c r="H7" i="7"/>
  <c r="F7" i="7"/>
  <c r="E7" i="7"/>
  <c r="D7" i="7"/>
  <c r="G7" i="7" s="1"/>
  <c r="H6" i="7"/>
  <c r="F6" i="7"/>
  <c r="E6" i="7"/>
  <c r="D6" i="7"/>
  <c r="G6" i="7" s="1"/>
  <c r="F5" i="7"/>
  <c r="E5" i="7"/>
  <c r="H5" i="7" s="1"/>
  <c r="D5" i="7"/>
  <c r="G5" i="7" s="1"/>
  <c r="H32" i="6"/>
  <c r="F32" i="6"/>
  <c r="F33" i="6"/>
  <c r="E32" i="6"/>
  <c r="E33" i="6"/>
  <c r="H33" i="6" s="1"/>
  <c r="D32" i="6"/>
  <c r="G32" i="6" s="1"/>
  <c r="D33" i="6"/>
  <c r="G33" i="6" s="1"/>
  <c r="H8" i="6"/>
  <c r="H12" i="6"/>
  <c r="H16" i="6"/>
  <c r="H20" i="6"/>
  <c r="H24" i="6"/>
  <c r="G6" i="6"/>
  <c r="G10" i="6"/>
  <c r="G14" i="6"/>
  <c r="G18" i="6"/>
  <c r="G22" i="6"/>
  <c r="G26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E6" i="6"/>
  <c r="H6" i="6" s="1"/>
  <c r="E7" i="6"/>
  <c r="H7" i="6" s="1"/>
  <c r="E8" i="6"/>
  <c r="E9" i="6"/>
  <c r="H9" i="6" s="1"/>
  <c r="E10" i="6"/>
  <c r="H10" i="6" s="1"/>
  <c r="E11" i="6"/>
  <c r="H11" i="6" s="1"/>
  <c r="E12" i="6"/>
  <c r="E13" i="6"/>
  <c r="H13" i="6" s="1"/>
  <c r="E14" i="6"/>
  <c r="H14" i="6" s="1"/>
  <c r="E15" i="6"/>
  <c r="H15" i="6" s="1"/>
  <c r="E16" i="6"/>
  <c r="E17" i="6"/>
  <c r="H17" i="6" s="1"/>
  <c r="E18" i="6"/>
  <c r="H18" i="6" s="1"/>
  <c r="E19" i="6"/>
  <c r="H19" i="6" s="1"/>
  <c r="E20" i="6"/>
  <c r="E21" i="6"/>
  <c r="H21" i="6" s="1"/>
  <c r="E22" i="6"/>
  <c r="H22" i="6" s="1"/>
  <c r="E23" i="6"/>
  <c r="H23" i="6" s="1"/>
  <c r="E24" i="6"/>
  <c r="E25" i="6"/>
  <c r="H25" i="6" s="1"/>
  <c r="E26" i="6"/>
  <c r="H26" i="6" s="1"/>
  <c r="E27" i="6"/>
  <c r="H27" i="6" s="1"/>
  <c r="D6" i="6"/>
  <c r="D7" i="6"/>
  <c r="G7" i="6" s="1"/>
  <c r="D8" i="6"/>
  <c r="G8" i="6" s="1"/>
  <c r="D9" i="6"/>
  <c r="G9" i="6" s="1"/>
  <c r="D10" i="6"/>
  <c r="D11" i="6"/>
  <c r="G11" i="6" s="1"/>
  <c r="D12" i="6"/>
  <c r="G12" i="6" s="1"/>
  <c r="D13" i="6"/>
  <c r="G13" i="6" s="1"/>
  <c r="D14" i="6"/>
  <c r="D15" i="6"/>
  <c r="G15" i="6" s="1"/>
  <c r="D16" i="6"/>
  <c r="G16" i="6" s="1"/>
  <c r="D17" i="6"/>
  <c r="G17" i="6" s="1"/>
  <c r="D18" i="6"/>
  <c r="D19" i="6"/>
  <c r="G19" i="6" s="1"/>
  <c r="D20" i="6"/>
  <c r="G20" i="6" s="1"/>
  <c r="D21" i="6"/>
  <c r="G21" i="6" s="1"/>
  <c r="D22" i="6"/>
  <c r="D23" i="6"/>
  <c r="G23" i="6" s="1"/>
  <c r="D24" i="6"/>
  <c r="G24" i="6" s="1"/>
  <c r="D25" i="6"/>
  <c r="G25" i="6" s="1"/>
  <c r="D26" i="6"/>
  <c r="D27" i="6"/>
  <c r="G27" i="6" s="1"/>
  <c r="H5" i="6"/>
  <c r="G5" i="6"/>
  <c r="F5" i="6"/>
  <c r="E5" i="6"/>
  <c r="D5" i="6"/>
  <c r="H30" i="3"/>
  <c r="G30" i="3"/>
  <c r="F30" i="3"/>
  <c r="E30" i="3"/>
  <c r="H4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H5" i="3"/>
  <c r="G5" i="3"/>
  <c r="F5" i="3"/>
  <c r="E5" i="3"/>
  <c r="F31" i="2"/>
  <c r="H31" i="2" s="1"/>
  <c r="E31" i="2"/>
  <c r="G31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F5" i="2"/>
  <c r="H5" i="2" s="1"/>
  <c r="E5" i="2"/>
  <c r="G5" i="2" s="1"/>
  <c r="H55" i="1"/>
  <c r="G38" i="1"/>
  <c r="F55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H6" i="1"/>
  <c r="E6" i="1"/>
  <c r="G6" i="1"/>
  <c r="F6" i="1"/>
  <c r="E55" i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6" i="1"/>
</calcChain>
</file>

<file path=xl/sharedStrings.xml><?xml version="1.0" encoding="utf-8"?>
<sst xmlns="http://schemas.openxmlformats.org/spreadsheetml/2006/main" count="364" uniqueCount="82">
  <si>
    <t>Count model coefficient</t>
  </si>
  <si>
    <t>Estimate</t>
  </si>
  <si>
    <t>Std. Error</t>
  </si>
  <si>
    <t>(Intercept)</t>
  </si>
  <si>
    <t>factor(rifax_user_he)1</t>
  </si>
  <si>
    <t>Log(theta)</t>
  </si>
  <si>
    <t>Zero Inflation Model</t>
  </si>
  <si>
    <t>Have or Develop Ascites</t>
  </si>
  <si>
    <t>Have or Develop Varices</t>
  </si>
  <si>
    <t>Have or Develop Tips</t>
  </si>
  <si>
    <t>Have or Develop HECC</t>
  </si>
  <si>
    <t>Age</t>
  </si>
  <si>
    <t>Region, Northwest</t>
  </si>
  <si>
    <t>Region, South</t>
  </si>
  <si>
    <t>Region, West</t>
  </si>
  <si>
    <t>Urban</t>
  </si>
  <si>
    <t>Race, Black</t>
  </si>
  <si>
    <t>Race, Other</t>
  </si>
  <si>
    <t>Male</t>
  </si>
  <si>
    <t>ESRD</t>
  </si>
  <si>
    <t>Comorbidity, 1</t>
  </si>
  <si>
    <t>Comorbidity, 2</t>
  </si>
  <si>
    <t>Comorbidity, 3 and Up</t>
  </si>
  <si>
    <t>Hepatitis C</t>
  </si>
  <si>
    <t>Hepatitis B</t>
  </si>
  <si>
    <t>Alcoholic Cirrhosis</t>
  </si>
  <si>
    <t>Non-Alcoholic Cirrhosis</t>
  </si>
  <si>
    <t xml:space="preserve">Gastroentestinal Consult </t>
  </si>
  <si>
    <t>Rifaximin Use</t>
  </si>
  <si>
    <t>Odds Ratio (OR)</t>
  </si>
  <si>
    <t>Incident Risk Ratio (IRR)</t>
  </si>
  <si>
    <t>Outcome = Number of 30 Day Readmissions</t>
  </si>
  <si>
    <t>Adjusted Survival, After First HE event</t>
  </si>
  <si>
    <t>Univariate Model</t>
  </si>
  <si>
    <t>Covariate</t>
  </si>
  <si>
    <t>n= 41747, number of events= 20486</t>
  </si>
  <si>
    <t>Adjusted Survival, After First Discharge after First HE Event</t>
  </si>
  <si>
    <t xml:space="preserve">Lower 95%, IRR </t>
  </si>
  <si>
    <t>Upper 95%, IRR</t>
  </si>
  <si>
    <t>Lower 95%, HR</t>
  </si>
  <si>
    <t>Hazard Ratio (HR)</t>
  </si>
  <si>
    <t>Upper 95%, HR</t>
  </si>
  <si>
    <t xml:space="preserve">n= 66658, number of events= 29363 </t>
  </si>
  <si>
    <t>n = 37943</t>
  </si>
  <si>
    <t>LB, Coef</t>
  </si>
  <si>
    <t>UB, Coef</t>
  </si>
  <si>
    <t xml:space="preserve">N= 37943 </t>
  </si>
  <si>
    <t>Hospital Days, Truncated Negative Binomial, After First HE event</t>
  </si>
  <si>
    <t>Coefficient (Coef)</t>
  </si>
  <si>
    <t>Hospital Days, Truncated Negative Binomial, After First Discharge after First HE Event</t>
  </si>
  <si>
    <t xml:space="preserve">N = 24593 </t>
  </si>
  <si>
    <t>Univariate</t>
  </si>
  <si>
    <t>Outpatient</t>
  </si>
  <si>
    <t>Inpatient</t>
  </si>
  <si>
    <t>All HE</t>
  </si>
  <si>
    <t>Lower</t>
  </si>
  <si>
    <t>Upper</t>
  </si>
  <si>
    <t>2-day Survival</t>
  </si>
  <si>
    <t>95% CI</t>
  </si>
  <si>
    <t>IQR</t>
  </si>
  <si>
    <t>(45.6%, 46.9%)</t>
  </si>
  <si>
    <t>(45.8%, 52.1%)</t>
  </si>
  <si>
    <t>(45.1%, 46.1%)</t>
  </si>
  <si>
    <t xml:space="preserve">Median of Hospital </t>
  </si>
  <si>
    <t>He vs Non HE</t>
  </si>
  <si>
    <t xml:space="preserve">Comparison </t>
  </si>
  <si>
    <t>P-value</t>
  </si>
  <si>
    <t xml:space="preserve"> &lt;0.001</t>
  </si>
  <si>
    <t>Non HE vs Inpatient vs Outpatient</t>
  </si>
  <si>
    <t>Inpatient vs Outpatient</t>
  </si>
  <si>
    <t>&lt;0.001</t>
  </si>
  <si>
    <t>Ascites vs Non-Ascites</t>
  </si>
  <si>
    <t>Tips vs Non-Tips</t>
  </si>
  <si>
    <t>Varices vs Non-Varices</t>
  </si>
  <si>
    <t>HECC vs Non-HECC</t>
  </si>
  <si>
    <t xml:space="preserve">Age 65 vs not Age 65 </t>
  </si>
  <si>
    <t>Log-Rank Statistic</t>
  </si>
  <si>
    <t>Only Lactulose</t>
  </si>
  <si>
    <t>Only Rifaximin</t>
  </si>
  <si>
    <t>Both Rifaximin and Lactulose</t>
  </si>
  <si>
    <t>Lower 95%, OR</t>
  </si>
  <si>
    <t>Upper 95%,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</si>
</sst>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2">
    <cellStyle name="Normal" xfId="0" builtinId="0"/>
    <cellStyle name="Percent" xfId="1" builtinId="5"/>
  </cellStyles>
  <dxfs count="2"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86D78-A895-4032-9778-FE616191A9DB}" name="Table1" displayName="Table1" ref="A1:C9" totalsRowShown="0">
  <autoFilter ref="A1:C9" xr:uid="{D3C577E2-A6CA-4B31-8854-5FAC8BB6E51E}"/>
  <tableColumns count="3">
    <tableColumn id="1" xr3:uid="{CEAF4020-E777-4985-AEB1-B5AF9AD941A5}" name="Comparison "/>
    <tableColumn id="2" xr3:uid="{1C8D3AF1-0EC6-4DA5-9DB5-9E7E947F9EDB}" name="Log-Rank Statistic" dataDxfId="1"/>
    <tableColumn id="3" xr3:uid="{6ECAABF3-9B11-4FF6-A8BF-F7090D15F961}" name="P-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937B-10AA-4D84-A1DC-E97C1B8EEBF4}">
  <dimension ref="A3:G6"/>
  <sheetViews>
    <sheetView workbookViewId="0">
      <selection activeCell="E10" sqref="E10"/>
    </sheetView>
  </sheetViews>
  <sheetFormatPr defaultRowHeight="14.5" x14ac:dyDescent="0.35"/>
  <cols>
    <col min="1" max="1" width="13.1796875" customWidth="1"/>
    <col min="2" max="2" width="17.08984375" customWidth="1"/>
    <col min="6" max="6" width="14.6328125" customWidth="1"/>
    <col min="7" max="7" width="17.08984375" customWidth="1"/>
  </cols>
  <sheetData>
    <row r="3" spans="1:7" x14ac:dyDescent="0.35">
      <c r="B3" t="s">
        <v>63</v>
      </c>
      <c r="C3" t="s">
        <v>55</v>
      </c>
      <c r="D3" t="s">
        <v>56</v>
      </c>
      <c r="E3" t="s">
        <v>59</v>
      </c>
      <c r="F3" t="s">
        <v>57</v>
      </c>
      <c r="G3" t="s">
        <v>58</v>
      </c>
    </row>
    <row r="4" spans="1:7" x14ac:dyDescent="0.35">
      <c r="A4" t="s">
        <v>52</v>
      </c>
      <c r="B4">
        <v>25</v>
      </c>
      <c r="C4" s="6">
        <v>10</v>
      </c>
      <c r="D4">
        <v>58</v>
      </c>
      <c r="E4">
        <f>D4-C4</f>
        <v>48</v>
      </c>
      <c r="F4" s="7">
        <v>0.46300000000000002</v>
      </c>
      <c r="G4" t="s">
        <v>60</v>
      </c>
    </row>
    <row r="5" spans="1:7" x14ac:dyDescent="0.35">
      <c r="A5" t="s">
        <v>53</v>
      </c>
      <c r="B5">
        <v>32</v>
      </c>
      <c r="C5">
        <v>15</v>
      </c>
      <c r="D5">
        <v>63.75</v>
      </c>
      <c r="E5">
        <f>D5-C5</f>
        <v>48.75</v>
      </c>
      <c r="F5" s="7">
        <v>0.48830000000000001</v>
      </c>
      <c r="G5" t="s">
        <v>61</v>
      </c>
    </row>
    <row r="6" spans="1:7" x14ac:dyDescent="0.35">
      <c r="A6" t="s">
        <v>54</v>
      </c>
      <c r="B6">
        <v>21</v>
      </c>
      <c r="C6">
        <v>9</v>
      </c>
      <c r="D6">
        <v>50</v>
      </c>
      <c r="E6">
        <f>D6-C6</f>
        <v>41</v>
      </c>
      <c r="F6" s="7">
        <v>0.45600000000000002</v>
      </c>
      <c r="G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5E11-8945-4F6F-ACC1-A0DEED10E11F}">
  <dimension ref="A1:H55"/>
  <sheetViews>
    <sheetView tabSelected="1" topLeftCell="A16" workbookViewId="0">
      <selection activeCell="F26" sqref="F26"/>
    </sheetView>
  </sheetViews>
  <sheetFormatPr defaultRowHeight="14.5" x14ac:dyDescent="0.35"/>
  <cols>
    <col min="1" max="1" width="28.36328125" customWidth="1"/>
    <col min="2" max="2" width="16.6328125" customWidth="1"/>
    <col min="3" max="3" width="12.81640625" customWidth="1"/>
    <col min="4" max="4" width="8.6328125" customWidth="1"/>
    <col min="5" max="5" width="9.54296875" customWidth="1"/>
    <col min="6" max="6" width="21.453125" customWidth="1"/>
    <col min="7" max="7" width="14.6328125" customWidth="1"/>
    <col min="8" max="8" width="14.81640625" customWidth="1"/>
    <col min="10" max="10" width="10.81640625" bestFit="1" customWidth="1"/>
  </cols>
  <sheetData>
    <row r="1" spans="1:8" x14ac:dyDescent="0.35">
      <c r="A1" t="s">
        <v>31</v>
      </c>
    </row>
    <row r="2" spans="1:8" x14ac:dyDescent="0.35">
      <c r="A2" t="s">
        <v>43</v>
      </c>
    </row>
    <row r="4" spans="1:8" x14ac:dyDescent="0.35">
      <c r="A4" t="s">
        <v>0</v>
      </c>
    </row>
    <row r="5" spans="1:8" x14ac:dyDescent="0.35">
      <c r="B5" t="s">
        <v>48</v>
      </c>
      <c r="C5" t="s">
        <v>2</v>
      </c>
      <c r="D5" t="s">
        <v>44</v>
      </c>
      <c r="E5" t="s">
        <v>45</v>
      </c>
      <c r="F5" s="4" t="s">
        <v>30</v>
      </c>
      <c r="G5" s="4" t="s">
        <v>37</v>
      </c>
      <c r="H5" s="4" t="s">
        <v>38</v>
      </c>
    </row>
    <row r="6" spans="1:8" x14ac:dyDescent="0.35">
      <c r="A6" t="s">
        <v>3</v>
      </c>
      <c r="B6" s="2">
        <v>0.20433480000000001</v>
      </c>
      <c r="C6" s="2">
        <v>6.3006999999999994E-2</v>
      </c>
      <c r="D6" s="2">
        <f>B6-(1.96*C6)</f>
        <v>8.0841080000000023E-2</v>
      </c>
      <c r="E6" s="2">
        <f>B6+(1.96*C6)</f>
        <v>0.32782852000000001</v>
      </c>
      <c r="F6" s="2">
        <f>EXP(B6)</f>
        <v>1.2267087868141762</v>
      </c>
      <c r="G6" s="5">
        <f>EXP(D6)</f>
        <v>1.0841985820363533</v>
      </c>
      <c r="H6" s="5">
        <f>EXP(E6)</f>
        <v>1.387950946053397</v>
      </c>
    </row>
    <row r="7" spans="1:8" x14ac:dyDescent="0.35">
      <c r="A7" t="s">
        <v>7</v>
      </c>
      <c r="B7" s="2">
        <v>0.58186389999999999</v>
      </c>
      <c r="C7" s="2">
        <v>1.79028E-2</v>
      </c>
      <c r="D7" s="2">
        <f t="shared" ref="D7:D55" si="0">B7-(1.96*C7)</f>
        <v>0.54677441199999999</v>
      </c>
      <c r="E7" s="2">
        <f t="shared" ref="E7:E54" si="1">B7+(1.96*C7)</f>
        <v>0.61695338799999999</v>
      </c>
      <c r="F7" s="2">
        <f t="shared" ref="F7:F55" si="2">EXP(B7)</f>
        <v>1.7893705321683877</v>
      </c>
      <c r="G7" s="5">
        <f t="shared" ref="G7:G55" si="3">EXP(D7)</f>
        <v>1.7276712647894454</v>
      </c>
      <c r="H7" s="5">
        <f t="shared" ref="H7:H55" si="4">EXP(E7)</f>
        <v>1.8532732277530783</v>
      </c>
    </row>
    <row r="8" spans="1:8" x14ac:dyDescent="0.35">
      <c r="A8" t="s">
        <v>8</v>
      </c>
      <c r="B8" s="2">
        <v>2.23561E-2</v>
      </c>
      <c r="C8" s="2">
        <v>1.66865E-2</v>
      </c>
      <c r="D8" s="2">
        <f t="shared" si="0"/>
        <v>-1.0349439999999998E-2</v>
      </c>
      <c r="E8" s="2">
        <f t="shared" si="1"/>
        <v>5.5061639999999995E-2</v>
      </c>
      <c r="F8" s="2">
        <f t="shared" si="2"/>
        <v>1.0226078703037234</v>
      </c>
      <c r="G8" s="5">
        <f t="shared" si="3"/>
        <v>0.98970393117488031</v>
      </c>
      <c r="H8" s="5">
        <f t="shared" si="4"/>
        <v>1.0566057418461816</v>
      </c>
    </row>
    <row r="9" spans="1:8" x14ac:dyDescent="0.35">
      <c r="A9" t="s">
        <v>9</v>
      </c>
      <c r="B9" s="2">
        <v>0.27903319999999998</v>
      </c>
      <c r="C9" s="2">
        <v>3.5438400000000002E-2</v>
      </c>
      <c r="D9" s="2">
        <f t="shared" si="0"/>
        <v>0.20957393599999996</v>
      </c>
      <c r="E9" s="2">
        <f t="shared" si="1"/>
        <v>0.348492464</v>
      </c>
      <c r="F9" s="2">
        <f t="shared" si="2"/>
        <v>1.321851228601838</v>
      </c>
      <c r="G9" s="5">
        <f t="shared" si="3"/>
        <v>1.2331525461070219</v>
      </c>
      <c r="H9" s="5">
        <f t="shared" si="4"/>
        <v>1.4169298648997366</v>
      </c>
    </row>
    <row r="10" spans="1:8" x14ac:dyDescent="0.35">
      <c r="A10" t="s">
        <v>10</v>
      </c>
      <c r="B10" s="2">
        <v>3.5964799999999998E-2</v>
      </c>
      <c r="C10" s="2">
        <v>2.2860800000000001E-2</v>
      </c>
      <c r="D10" s="2">
        <f t="shared" si="0"/>
        <v>-8.8423680000000032E-3</v>
      </c>
      <c r="E10" s="2">
        <f t="shared" si="1"/>
        <v>8.0771968E-2</v>
      </c>
      <c r="F10" s="2">
        <f t="shared" si="2"/>
        <v>1.0366193568473487</v>
      </c>
      <c r="G10" s="5">
        <f t="shared" si="3"/>
        <v>0.99119661076312737</v>
      </c>
      <c r="H10" s="5">
        <f t="shared" si="4"/>
        <v>1.0841236534932122</v>
      </c>
    </row>
    <row r="11" spans="1:8" x14ac:dyDescent="0.35">
      <c r="A11" t="s">
        <v>11</v>
      </c>
      <c r="B11" s="2">
        <v>-4.7990999999999997E-3</v>
      </c>
      <c r="C11" s="2">
        <v>7.027E-4</v>
      </c>
      <c r="D11" s="2">
        <f t="shared" si="0"/>
        <v>-6.1763919999999993E-3</v>
      </c>
      <c r="E11" s="2">
        <f t="shared" si="1"/>
        <v>-3.4218079999999997E-3</v>
      </c>
      <c r="F11" s="2">
        <f t="shared" si="2"/>
        <v>0.99521239728085165</v>
      </c>
      <c r="G11" s="5">
        <f t="shared" si="3"/>
        <v>0.99384264270031653</v>
      </c>
      <c r="H11" s="5">
        <f t="shared" si="4"/>
        <v>0.99658403971317566</v>
      </c>
    </row>
    <row r="12" spans="1:8" x14ac:dyDescent="0.35">
      <c r="A12" t="s">
        <v>12</v>
      </c>
      <c r="B12" s="2">
        <v>-4.5656500000000003E-2</v>
      </c>
      <c r="C12" s="2">
        <v>2.4801299999999998E-2</v>
      </c>
      <c r="D12" s="2">
        <f t="shared" si="0"/>
        <v>-9.4267047999999992E-2</v>
      </c>
      <c r="E12" s="2">
        <f t="shared" si="1"/>
        <v>2.9540479999999938E-3</v>
      </c>
      <c r="F12" s="2">
        <f t="shared" si="2"/>
        <v>0.955370075454954</v>
      </c>
      <c r="G12" s="5">
        <f t="shared" si="3"/>
        <v>0.91003970550502811</v>
      </c>
      <c r="H12" s="5">
        <f t="shared" si="4"/>
        <v>1.0029584154993352</v>
      </c>
    </row>
    <row r="13" spans="1:8" x14ac:dyDescent="0.35">
      <c r="A13" t="s">
        <v>13</v>
      </c>
      <c r="B13" s="2">
        <v>-9.4994999999999996E-2</v>
      </c>
      <c r="C13" s="2">
        <v>2.0662099999999999E-2</v>
      </c>
      <c r="D13" s="2">
        <f t="shared" si="0"/>
        <v>-0.13549271599999999</v>
      </c>
      <c r="E13" s="2">
        <f t="shared" si="1"/>
        <v>-5.4497284E-2</v>
      </c>
      <c r="F13" s="2">
        <f t="shared" si="2"/>
        <v>0.90937748134427099</v>
      </c>
      <c r="G13" s="5">
        <f t="shared" si="3"/>
        <v>0.87328552391706871</v>
      </c>
      <c r="H13" s="5">
        <f t="shared" si="4"/>
        <v>0.9469610808006278</v>
      </c>
    </row>
    <row r="14" spans="1:8" x14ac:dyDescent="0.35">
      <c r="A14" t="s">
        <v>14</v>
      </c>
      <c r="B14" s="2">
        <v>-0.1141293</v>
      </c>
      <c r="C14" s="2">
        <v>2.4335200000000001E-2</v>
      </c>
      <c r="D14" s="2">
        <f t="shared" si="0"/>
        <v>-0.16182629200000001</v>
      </c>
      <c r="E14" s="2">
        <f t="shared" si="1"/>
        <v>-6.6432307999999995E-2</v>
      </c>
      <c r="F14" s="2">
        <f t="shared" si="2"/>
        <v>0.89214259438699417</v>
      </c>
      <c r="G14" s="5">
        <f t="shared" si="3"/>
        <v>0.85058894581254019</v>
      </c>
      <c r="H14" s="5">
        <f t="shared" si="4"/>
        <v>0.93572625489417982</v>
      </c>
    </row>
    <row r="15" spans="1:8" x14ac:dyDescent="0.35">
      <c r="A15" t="s">
        <v>15</v>
      </c>
      <c r="B15" s="2">
        <v>4.2493499999999997E-2</v>
      </c>
      <c r="C15" s="2">
        <v>1.98236E-2</v>
      </c>
      <c r="D15" s="2">
        <f t="shared" si="0"/>
        <v>3.6392439999999998E-3</v>
      </c>
      <c r="E15" s="2">
        <f t="shared" si="1"/>
        <v>8.1347755999999993E-2</v>
      </c>
      <c r="F15" s="2">
        <f t="shared" si="2"/>
        <v>1.0434092741913539</v>
      </c>
      <c r="G15" s="5">
        <f t="shared" si="3"/>
        <v>1.003645874088843</v>
      </c>
      <c r="H15" s="5">
        <f t="shared" si="4"/>
        <v>1.0847480586286509</v>
      </c>
    </row>
    <row r="16" spans="1:8" x14ac:dyDescent="0.35">
      <c r="A16" t="s">
        <v>16</v>
      </c>
      <c r="B16" s="2">
        <v>8.9486999999999997E-2</v>
      </c>
      <c r="C16" s="2">
        <v>2.3765999999999999E-2</v>
      </c>
      <c r="D16" s="2">
        <f t="shared" si="0"/>
        <v>4.2905640000000002E-2</v>
      </c>
      <c r="E16" s="2">
        <f t="shared" si="1"/>
        <v>0.13606836</v>
      </c>
      <c r="F16" s="2">
        <f t="shared" si="2"/>
        <v>1.0936131162494289</v>
      </c>
      <c r="G16" s="5">
        <f t="shared" si="3"/>
        <v>1.0438393935182204</v>
      </c>
      <c r="H16" s="5">
        <f t="shared" si="4"/>
        <v>1.1457602150861059</v>
      </c>
    </row>
    <row r="17" spans="1:8" x14ac:dyDescent="0.35">
      <c r="A17" t="s">
        <v>17</v>
      </c>
      <c r="B17" s="2">
        <v>0.13703950000000001</v>
      </c>
      <c r="C17" s="2">
        <v>2.4036800000000001E-2</v>
      </c>
      <c r="D17" s="2">
        <f t="shared" si="0"/>
        <v>8.9927372000000005E-2</v>
      </c>
      <c r="E17" s="2">
        <f t="shared" si="1"/>
        <v>0.18415162800000001</v>
      </c>
      <c r="F17" s="2">
        <f t="shared" si="2"/>
        <v>1.1468734491269459</v>
      </c>
      <c r="G17" s="5">
        <f t="shared" si="3"/>
        <v>1.0940948189010533</v>
      </c>
      <c r="H17" s="5">
        <f t="shared" si="4"/>
        <v>1.2021980961700276</v>
      </c>
    </row>
    <row r="18" spans="1:8" x14ac:dyDescent="0.35">
      <c r="A18" t="s">
        <v>18</v>
      </c>
      <c r="B18" s="2">
        <v>-8.4635000000000005E-3</v>
      </c>
      <c r="C18" s="2">
        <v>1.54857E-2</v>
      </c>
      <c r="D18" s="2">
        <f t="shared" si="0"/>
        <v>-3.8815471999999997E-2</v>
      </c>
      <c r="E18" s="2">
        <f t="shared" si="1"/>
        <v>2.1888471999999999E-2</v>
      </c>
      <c r="F18" s="2">
        <f t="shared" si="2"/>
        <v>0.99157221458829614</v>
      </c>
      <c r="G18" s="5">
        <f t="shared" si="3"/>
        <v>0.96192819545631736</v>
      </c>
      <c r="H18" s="5">
        <f t="shared" si="4"/>
        <v>1.0221297820229944</v>
      </c>
    </row>
    <row r="19" spans="1:8" x14ac:dyDescent="0.35">
      <c r="A19" t="s">
        <v>19</v>
      </c>
      <c r="B19" s="2">
        <v>0.44380029999999998</v>
      </c>
      <c r="C19" s="2">
        <v>3.2675700000000002E-2</v>
      </c>
      <c r="D19" s="2">
        <f t="shared" si="0"/>
        <v>0.37975592799999996</v>
      </c>
      <c r="E19" s="2">
        <f t="shared" si="1"/>
        <v>0.50784467199999994</v>
      </c>
      <c r="F19" s="2">
        <f t="shared" si="2"/>
        <v>1.5586191982870115</v>
      </c>
      <c r="G19" s="5">
        <f t="shared" si="3"/>
        <v>1.4619277302613496</v>
      </c>
      <c r="H19" s="5">
        <f t="shared" si="4"/>
        <v>1.6617058114319783</v>
      </c>
    </row>
    <row r="20" spans="1:8" x14ac:dyDescent="0.35">
      <c r="A20" t="s">
        <v>20</v>
      </c>
      <c r="B20" s="2">
        <v>0.1912672</v>
      </c>
      <c r="C20" s="2">
        <v>1.80553E-2</v>
      </c>
      <c r="D20" s="2">
        <f t="shared" si="0"/>
        <v>0.15587881200000001</v>
      </c>
      <c r="E20" s="2">
        <f t="shared" si="1"/>
        <v>0.22665558799999999</v>
      </c>
      <c r="F20" s="2">
        <f t="shared" si="2"/>
        <v>1.2107829300616293</v>
      </c>
      <c r="G20" s="5">
        <f t="shared" si="3"/>
        <v>1.1686845639626235</v>
      </c>
      <c r="H20" s="5">
        <f t="shared" si="4"/>
        <v>1.2543977638909836</v>
      </c>
    </row>
    <row r="21" spans="1:8" x14ac:dyDescent="0.35">
      <c r="A21" t="s">
        <v>21</v>
      </c>
      <c r="B21" s="2">
        <v>0.22238550000000001</v>
      </c>
      <c r="C21" s="2">
        <v>2.1075799999999999E-2</v>
      </c>
      <c r="D21" s="2">
        <f t="shared" si="0"/>
        <v>0.18107693200000002</v>
      </c>
      <c r="E21" s="2">
        <f t="shared" si="1"/>
        <v>0.263694068</v>
      </c>
      <c r="F21" s="2">
        <f t="shared" si="2"/>
        <v>1.2490527949176251</v>
      </c>
      <c r="G21" s="5">
        <f t="shared" si="3"/>
        <v>1.1985073793162937</v>
      </c>
      <c r="H21" s="5">
        <f t="shared" si="4"/>
        <v>1.3017298945472759</v>
      </c>
    </row>
    <row r="22" spans="1:8" x14ac:dyDescent="0.35">
      <c r="A22" t="s">
        <v>22</v>
      </c>
      <c r="B22" s="2">
        <v>0.40423110000000001</v>
      </c>
      <c r="C22" s="2">
        <v>3.0151600000000001E-2</v>
      </c>
      <c r="D22" s="2">
        <f t="shared" si="0"/>
        <v>0.34513396400000002</v>
      </c>
      <c r="E22" s="2">
        <f t="shared" si="1"/>
        <v>0.463328236</v>
      </c>
      <c r="F22" s="2">
        <f t="shared" si="2"/>
        <v>1.4981501294501272</v>
      </c>
      <c r="G22" s="5">
        <f t="shared" si="3"/>
        <v>1.4121790881558582</v>
      </c>
      <c r="H22" s="5">
        <f t="shared" si="4"/>
        <v>1.5893549403159826</v>
      </c>
    </row>
    <row r="23" spans="1:8" x14ac:dyDescent="0.35">
      <c r="A23" t="s">
        <v>23</v>
      </c>
      <c r="B23" s="2">
        <v>0.1236201</v>
      </c>
      <c r="C23" s="2">
        <v>2.1229399999999999E-2</v>
      </c>
      <c r="D23" s="2">
        <f t="shared" si="0"/>
        <v>8.2010475999999999E-2</v>
      </c>
      <c r="E23" s="2">
        <f t="shared" si="1"/>
        <v>0.16522972399999999</v>
      </c>
      <c r="F23" s="2">
        <f t="shared" si="2"/>
        <v>1.131585899847974</v>
      </c>
      <c r="G23" s="5">
        <f t="shared" si="3"/>
        <v>1.0854671811241756</v>
      </c>
      <c r="H23" s="5">
        <f t="shared" si="4"/>
        <v>1.1796640847387017</v>
      </c>
    </row>
    <row r="24" spans="1:8" x14ac:dyDescent="0.35">
      <c r="A24" t="s">
        <v>24</v>
      </c>
      <c r="B24" s="2">
        <v>0.11844730000000001</v>
      </c>
      <c r="C24" s="2">
        <v>3.1302700000000003E-2</v>
      </c>
      <c r="D24" s="2">
        <f t="shared" si="0"/>
        <v>5.7094008000000002E-2</v>
      </c>
      <c r="E24" s="2">
        <f t="shared" si="1"/>
        <v>0.17980059200000001</v>
      </c>
      <c r="F24" s="2">
        <f t="shared" si="2"/>
        <v>1.1257475456430388</v>
      </c>
      <c r="G24" s="5">
        <f t="shared" si="3"/>
        <v>1.0587553371890079</v>
      </c>
      <c r="H24" s="5">
        <f t="shared" si="4"/>
        <v>1.1969786522030892</v>
      </c>
    </row>
    <row r="25" spans="1:8" x14ac:dyDescent="0.35">
      <c r="A25" t="s">
        <v>25</v>
      </c>
      <c r="B25" s="2">
        <v>6.9717799999999996E-2</v>
      </c>
      <c r="C25" s="2">
        <v>2.3323E-2</v>
      </c>
      <c r="D25" s="2">
        <f t="shared" si="0"/>
        <v>2.400472E-2</v>
      </c>
      <c r="E25" s="2">
        <f t="shared" si="1"/>
        <v>0.11543087999999999</v>
      </c>
      <c r="F25" s="2">
        <f t="shared" si="2"/>
        <v>1.0722055621470308</v>
      </c>
      <c r="G25" s="5">
        <f t="shared" si="3"/>
        <v>1.0242951525523318</v>
      </c>
      <c r="H25" s="5">
        <f t="shared" si="4"/>
        <v>1.1223569345558291</v>
      </c>
    </row>
    <row r="26" spans="1:8" x14ac:dyDescent="0.35">
      <c r="A26" t="s">
        <v>26</v>
      </c>
      <c r="B26" s="2">
        <v>0.21927659999999999</v>
      </c>
      <c r="C26" s="2">
        <v>2.9534399999999999E-2</v>
      </c>
      <c r="D26" s="2">
        <f t="shared" si="0"/>
        <v>0.161389176</v>
      </c>
      <c r="E26" s="2">
        <f t="shared" si="1"/>
        <v>0.27716402400000001</v>
      </c>
      <c r="F26" s="2">
        <f t="shared" si="2"/>
        <v>1.2451756446425555</v>
      </c>
      <c r="G26" s="5">
        <f t="shared" si="3"/>
        <v>1.1751422169805299</v>
      </c>
      <c r="H26" s="5">
        <f t="shared" si="4"/>
        <v>1.3193827637261137</v>
      </c>
    </row>
    <row r="27" spans="1:8" x14ac:dyDescent="0.35">
      <c r="A27" t="s">
        <v>27</v>
      </c>
      <c r="B27" s="2">
        <v>-4.0591200000000001E-2</v>
      </c>
      <c r="C27" s="2">
        <v>1.87726E-2</v>
      </c>
      <c r="D27" s="2">
        <f t="shared" si="0"/>
        <v>-7.7385495999999998E-2</v>
      </c>
      <c r="E27" s="2">
        <f t="shared" si="1"/>
        <v>-3.7969040000000037E-3</v>
      </c>
      <c r="F27" s="2">
        <f t="shared" si="2"/>
        <v>0.96022158830914506</v>
      </c>
      <c r="G27" s="5">
        <f t="shared" si="3"/>
        <v>0.92553299555958357</v>
      </c>
      <c r="H27" s="5">
        <f t="shared" si="4"/>
        <v>0.9962102951256474</v>
      </c>
    </row>
    <row r="28" spans="1:8" x14ac:dyDescent="0.35">
      <c r="A28" t="s">
        <v>28</v>
      </c>
      <c r="B28" s="2">
        <v>-8.3179699999999995E-2</v>
      </c>
      <c r="C28" s="2">
        <v>2.0072199999999998E-2</v>
      </c>
      <c r="D28" s="2">
        <f t="shared" si="0"/>
        <v>-0.12252121199999999</v>
      </c>
      <c r="E28" s="2">
        <f t="shared" si="1"/>
        <v>-4.3838188E-2</v>
      </c>
      <c r="F28" s="2">
        <f t="shared" si="2"/>
        <v>0.92018577497811027</v>
      </c>
      <c r="G28" s="5">
        <f t="shared" si="3"/>
        <v>0.88468713876086269</v>
      </c>
      <c r="H28" s="5">
        <f t="shared" si="4"/>
        <v>0.95710881663551084</v>
      </c>
    </row>
    <row r="29" spans="1:8" x14ac:dyDescent="0.35">
      <c r="A29" t="s">
        <v>5</v>
      </c>
      <c r="B29" s="2">
        <v>8.0510100000000001E-2</v>
      </c>
      <c r="C29" s="2">
        <v>1.5679700000000001E-2</v>
      </c>
      <c r="D29" s="2">
        <f t="shared" si="0"/>
        <v>4.9777887999999999E-2</v>
      </c>
      <c r="E29" s="2">
        <f t="shared" si="1"/>
        <v>0.11124231200000001</v>
      </c>
      <c r="F29" s="2">
        <f t="shared" si="2"/>
        <v>1.0838397933688828</v>
      </c>
      <c r="G29" s="5">
        <f t="shared" si="3"/>
        <v>1.0510376223799138</v>
      </c>
      <c r="H29" s="5">
        <f t="shared" si="4"/>
        <v>1.1176656978557575</v>
      </c>
    </row>
    <row r="30" spans="1:8" x14ac:dyDescent="0.35">
      <c r="B30" s="1"/>
      <c r="C30" s="1"/>
      <c r="D30" s="1"/>
      <c r="E30" s="1"/>
      <c r="F30" s="1"/>
      <c r="G30" s="3"/>
      <c r="H30" s="3"/>
    </row>
    <row r="31" spans="1:8" x14ac:dyDescent="0.35">
      <c r="A31" t="s">
        <v>6</v>
      </c>
      <c r="B31" s="1"/>
      <c r="C31" s="1"/>
      <c r="D31" s="1"/>
      <c r="E31" s="1"/>
      <c r="F31" s="1"/>
      <c r="G31" s="3"/>
      <c r="H31" s="3"/>
    </row>
    <row r="32" spans="1:8" x14ac:dyDescent="0.35">
      <c r="B32" t="s">
        <v>48</v>
      </c>
      <c r="C32" s="1" t="s">
        <v>2</v>
      </c>
      <c r="D32" t="s">
        <v>44</v>
      </c>
      <c r="E32" t="s">
        <v>45</v>
      </c>
      <c r="F32" s="3" t="s">
        <v>29</v>
      </c>
      <c r="G32" s="4" t="s">
        <v>80</v>
      </c>
      <c r="H32" s="4" t="s">
        <v>81</v>
      </c>
    </row>
    <row r="33" spans="1:8" x14ac:dyDescent="0.35">
      <c r="A33" t="s">
        <v>3</v>
      </c>
      <c r="B33" s="2">
        <v>-1.4100280000000001</v>
      </c>
      <c r="C33" s="2">
        <v>0.39101399999999997</v>
      </c>
      <c r="D33" s="2">
        <f t="shared" si="0"/>
        <v>-2.17641544</v>
      </c>
      <c r="E33" s="2">
        <f t="shared" si="1"/>
        <v>-0.64364056000000014</v>
      </c>
      <c r="F33" s="2">
        <f t="shared" si="2"/>
        <v>0.24413644723721203</v>
      </c>
      <c r="G33" s="5">
        <f t="shared" si="3"/>
        <v>0.11344746189734231</v>
      </c>
      <c r="H33" s="5">
        <f t="shared" si="4"/>
        <v>0.52537627438101642</v>
      </c>
    </row>
    <row r="34" spans="1:8" x14ac:dyDescent="0.35">
      <c r="A34" t="s">
        <v>7</v>
      </c>
      <c r="B34" s="2">
        <v>-0.19126699999999999</v>
      </c>
      <c r="C34" s="2">
        <v>0.115728</v>
      </c>
      <c r="D34" s="2">
        <f t="shared" si="0"/>
        <v>-0.41809387999999997</v>
      </c>
      <c r="E34" s="2">
        <f t="shared" si="1"/>
        <v>3.5559879999999988E-2</v>
      </c>
      <c r="F34" s="2">
        <f t="shared" si="2"/>
        <v>0.82591204019461995</v>
      </c>
      <c r="G34" s="5">
        <f t="shared" si="3"/>
        <v>0.65830042427995461</v>
      </c>
      <c r="H34" s="5">
        <f t="shared" si="4"/>
        <v>1.0361996939080669</v>
      </c>
    </row>
    <row r="35" spans="1:8" x14ac:dyDescent="0.35">
      <c r="A35" t="s">
        <v>8</v>
      </c>
      <c r="B35" s="2">
        <v>-6.2876000000000001E-2</v>
      </c>
      <c r="C35" s="2">
        <v>0.122604</v>
      </c>
      <c r="D35" s="2">
        <f t="shared" si="0"/>
        <v>-0.30317984000000003</v>
      </c>
      <c r="E35" s="2">
        <f t="shared" si="1"/>
        <v>0.17742784</v>
      </c>
      <c r="F35" s="2">
        <f t="shared" si="2"/>
        <v>0.93905990989876653</v>
      </c>
      <c r="G35" s="5">
        <f t="shared" si="3"/>
        <v>0.7384662786523184</v>
      </c>
      <c r="H35" s="5">
        <f t="shared" si="4"/>
        <v>1.1941418855149384</v>
      </c>
    </row>
    <row r="36" spans="1:8" x14ac:dyDescent="0.35">
      <c r="A36" t="s">
        <v>9</v>
      </c>
      <c r="B36" s="2">
        <v>-0.92151000000000005</v>
      </c>
      <c r="C36" s="2">
        <v>0.53669699999999998</v>
      </c>
      <c r="D36" s="2">
        <f t="shared" si="0"/>
        <v>-1.9734361199999999</v>
      </c>
      <c r="E36" s="2">
        <f t="shared" si="1"/>
        <v>0.1304161199999998</v>
      </c>
      <c r="F36" s="2">
        <f t="shared" si="2"/>
        <v>0.39791773143551534</v>
      </c>
      <c r="G36" s="5">
        <f t="shared" si="3"/>
        <v>0.13897848805814009</v>
      </c>
      <c r="H36" s="5">
        <f t="shared" si="4"/>
        <v>1.1393023712025689</v>
      </c>
    </row>
    <row r="37" spans="1:8" x14ac:dyDescent="0.35">
      <c r="A37" t="s">
        <v>10</v>
      </c>
      <c r="B37" s="2">
        <v>-0.154338</v>
      </c>
      <c r="C37" s="2">
        <v>0.19886200000000001</v>
      </c>
      <c r="D37" s="2">
        <f t="shared" si="0"/>
        <v>-0.54410752000000007</v>
      </c>
      <c r="E37" s="2">
        <f t="shared" si="1"/>
        <v>0.23543152000000003</v>
      </c>
      <c r="F37" s="2">
        <f t="shared" si="2"/>
        <v>0.8569823120319312</v>
      </c>
      <c r="G37" s="5">
        <f t="shared" si="3"/>
        <v>0.58035951153130449</v>
      </c>
      <c r="H37" s="5">
        <f t="shared" si="4"/>
        <v>1.2654547199507384</v>
      </c>
    </row>
    <row r="38" spans="1:8" x14ac:dyDescent="0.35">
      <c r="A38" t="s">
        <v>11</v>
      </c>
      <c r="B38" s="2">
        <v>-1.3958E-2</v>
      </c>
      <c r="C38" s="2">
        <v>4.4270000000000004E-3</v>
      </c>
      <c r="D38" s="2">
        <f t="shared" si="0"/>
        <v>-2.2634920000000003E-2</v>
      </c>
      <c r="E38" s="2">
        <f t="shared" si="1"/>
        <v>-5.2810799999999988E-3</v>
      </c>
      <c r="F38" s="2">
        <f t="shared" si="2"/>
        <v>0.9861389612294712</v>
      </c>
      <c r="G38" s="5">
        <f t="shared" si="3"/>
        <v>0.97761932789521555</v>
      </c>
      <c r="H38" s="5">
        <f t="shared" si="4"/>
        <v>0.99473284038730969</v>
      </c>
    </row>
    <row r="39" spans="1:8" x14ac:dyDescent="0.35">
      <c r="A39" t="s">
        <v>12</v>
      </c>
      <c r="B39" s="2">
        <v>-0.17822099999999999</v>
      </c>
      <c r="C39" s="2">
        <v>0.172543</v>
      </c>
      <c r="D39" s="2">
        <f t="shared" si="0"/>
        <v>-0.51640527999999997</v>
      </c>
      <c r="E39" s="2">
        <f t="shared" si="1"/>
        <v>0.15996328000000001</v>
      </c>
      <c r="F39" s="2">
        <f t="shared" si="2"/>
        <v>0.83675747965022396</v>
      </c>
      <c r="G39" s="5">
        <f t="shared" si="3"/>
        <v>0.59666152868200495</v>
      </c>
      <c r="H39" s="5">
        <f t="shared" si="4"/>
        <v>1.1734677804637743</v>
      </c>
    </row>
    <row r="40" spans="1:8" x14ac:dyDescent="0.35">
      <c r="A40" t="s">
        <v>13</v>
      </c>
      <c r="B40" s="2">
        <v>-8.5147E-2</v>
      </c>
      <c r="C40" s="2">
        <v>0.13954900000000001</v>
      </c>
      <c r="D40" s="2">
        <f t="shared" si="0"/>
        <v>-0.35866304000000004</v>
      </c>
      <c r="E40" s="2">
        <f t="shared" si="1"/>
        <v>0.18836904000000002</v>
      </c>
      <c r="F40" s="2">
        <f t="shared" si="2"/>
        <v>0.91837727301923011</v>
      </c>
      <c r="G40" s="5">
        <f t="shared" si="3"/>
        <v>0.69860971522488335</v>
      </c>
      <c r="H40" s="5">
        <f t="shared" si="4"/>
        <v>1.207278967379863</v>
      </c>
    </row>
    <row r="41" spans="1:8" x14ac:dyDescent="0.35">
      <c r="A41" t="s">
        <v>14</v>
      </c>
      <c r="B41" s="2">
        <v>-3.1548E-2</v>
      </c>
      <c r="C41" s="2">
        <v>0.15790299999999999</v>
      </c>
      <c r="D41" s="2">
        <f t="shared" si="0"/>
        <v>-0.34103788000000002</v>
      </c>
      <c r="E41" s="2">
        <f t="shared" si="1"/>
        <v>0.27794187999999997</v>
      </c>
      <c r="F41" s="2">
        <f t="shared" si="2"/>
        <v>0.96894444600408958</v>
      </c>
      <c r="G41" s="5">
        <f t="shared" si="3"/>
        <v>0.71103197380510763</v>
      </c>
      <c r="H41" s="5">
        <f t="shared" si="4"/>
        <v>1.3204094527815282</v>
      </c>
    </row>
    <row r="42" spans="1:8" x14ac:dyDescent="0.35">
      <c r="A42" t="s">
        <v>15</v>
      </c>
      <c r="B42" s="2">
        <v>-3.9813000000000001E-2</v>
      </c>
      <c r="C42" s="2">
        <v>0.12600900000000001</v>
      </c>
      <c r="D42" s="2">
        <f t="shared" si="0"/>
        <v>-0.28679064000000004</v>
      </c>
      <c r="E42" s="2">
        <f t="shared" si="1"/>
        <v>0.20716464000000001</v>
      </c>
      <c r="F42" s="2">
        <f t="shared" si="2"/>
        <v>0.96096912357741482</v>
      </c>
      <c r="G42" s="5">
        <f t="shared" si="3"/>
        <v>0.75066887242183378</v>
      </c>
      <c r="H42" s="5">
        <f t="shared" si="4"/>
        <v>1.230185092782442</v>
      </c>
    </row>
    <row r="43" spans="1:8" x14ac:dyDescent="0.35">
      <c r="A43" t="s">
        <v>16</v>
      </c>
      <c r="B43" s="2">
        <v>-0.91322599999999998</v>
      </c>
      <c r="C43" s="2">
        <v>0.258656</v>
      </c>
      <c r="D43" s="2">
        <f t="shared" si="0"/>
        <v>-1.4201917599999998</v>
      </c>
      <c r="E43" s="2">
        <f t="shared" si="1"/>
        <v>-0.40626024000000005</v>
      </c>
      <c r="F43" s="2">
        <f t="shared" si="2"/>
        <v>0.40122777318647496</v>
      </c>
      <c r="G43" s="5">
        <f t="shared" si="3"/>
        <v>0.2416676702610138</v>
      </c>
      <c r="H43" s="5">
        <f t="shared" si="4"/>
        <v>0.66613678942783916</v>
      </c>
    </row>
    <row r="44" spans="1:8" x14ac:dyDescent="0.35">
      <c r="A44" t="s">
        <v>17</v>
      </c>
      <c r="B44" s="2">
        <v>-2.3630000000000002E-2</v>
      </c>
      <c r="C44" s="2">
        <v>0.15390599999999999</v>
      </c>
      <c r="D44" s="2">
        <f t="shared" si="0"/>
        <v>-0.32528575999999998</v>
      </c>
      <c r="E44" s="2">
        <f t="shared" si="1"/>
        <v>0.27802576000000001</v>
      </c>
      <c r="F44" s="2">
        <f t="shared" si="2"/>
        <v>0.97664700230551926</v>
      </c>
      <c r="G44" s="5">
        <f t="shared" si="3"/>
        <v>0.72232091372303586</v>
      </c>
      <c r="H44" s="5">
        <f t="shared" si="4"/>
        <v>1.3205202133716618</v>
      </c>
    </row>
    <row r="45" spans="1:8" x14ac:dyDescent="0.35">
      <c r="A45" t="s">
        <v>18</v>
      </c>
      <c r="B45" s="2">
        <v>0.33174500000000001</v>
      </c>
      <c r="C45" s="2">
        <v>0.109032</v>
      </c>
      <c r="D45" s="2">
        <f t="shared" si="0"/>
        <v>0.11804228</v>
      </c>
      <c r="E45" s="2">
        <f t="shared" si="1"/>
        <v>0.54544772000000008</v>
      </c>
      <c r="F45" s="2">
        <f t="shared" si="2"/>
        <v>1.3933974868466839</v>
      </c>
      <c r="G45" s="5">
        <f t="shared" si="3"/>
        <v>1.1252916876941275</v>
      </c>
      <c r="H45" s="5">
        <f t="shared" si="4"/>
        <v>1.7253806969188255</v>
      </c>
    </row>
    <row r="46" spans="1:8" x14ac:dyDescent="0.35">
      <c r="A46" t="s">
        <v>19</v>
      </c>
      <c r="B46" s="2">
        <v>-11.470885000000001</v>
      </c>
      <c r="C46" s="2">
        <v>84.355362999999997</v>
      </c>
      <c r="D46" s="2">
        <f t="shared" si="0"/>
        <v>-176.80739647999999</v>
      </c>
      <c r="E46" s="2">
        <f t="shared" si="1"/>
        <v>153.86562647999997</v>
      </c>
      <c r="F46" s="2">
        <v>0</v>
      </c>
      <c r="G46" s="5">
        <v>0</v>
      </c>
      <c r="H46" s="4">
        <f>EXP(154)</f>
        <v>7.6093964787853544E+66</v>
      </c>
    </row>
    <row r="47" spans="1:8" x14ac:dyDescent="0.35">
      <c r="A47" t="s">
        <v>20</v>
      </c>
      <c r="B47" s="2">
        <v>-0.27308900000000003</v>
      </c>
      <c r="C47" s="2">
        <v>0.117344</v>
      </c>
      <c r="D47" s="2">
        <f t="shared" si="0"/>
        <v>-0.50308324000000004</v>
      </c>
      <c r="E47" s="2">
        <f t="shared" si="1"/>
        <v>-4.309476000000001E-2</v>
      </c>
      <c r="F47" s="2">
        <f t="shared" si="2"/>
        <v>0.76102505338505388</v>
      </c>
      <c r="G47" s="5">
        <f t="shared" si="3"/>
        <v>0.60466346011281857</v>
      </c>
      <c r="H47" s="5">
        <f t="shared" si="4"/>
        <v>0.95782062268433443</v>
      </c>
    </row>
    <row r="48" spans="1:8" x14ac:dyDescent="0.35">
      <c r="A48" t="s">
        <v>21</v>
      </c>
      <c r="B48" s="2">
        <v>-0.17972199999999999</v>
      </c>
      <c r="C48" s="2">
        <v>0.142623</v>
      </c>
      <c r="D48" s="2">
        <f t="shared" si="0"/>
        <v>-0.45926307999999999</v>
      </c>
      <c r="E48" s="2">
        <f t="shared" si="1"/>
        <v>9.9819080000000004E-2</v>
      </c>
      <c r="F48" s="2">
        <f t="shared" si="2"/>
        <v>0.83550244880954705</v>
      </c>
      <c r="G48" s="5">
        <f t="shared" si="3"/>
        <v>0.63174902250272047</v>
      </c>
      <c r="H48" s="5">
        <f t="shared" si="4"/>
        <v>1.1049709886393115</v>
      </c>
    </row>
    <row r="49" spans="1:8" x14ac:dyDescent="0.35">
      <c r="A49" t="s">
        <v>22</v>
      </c>
      <c r="B49" s="2">
        <v>-0.99688900000000003</v>
      </c>
      <c r="C49" s="2">
        <v>0.33945599999999998</v>
      </c>
      <c r="D49" s="2">
        <f t="shared" si="0"/>
        <v>-1.6622227600000001</v>
      </c>
      <c r="E49" s="2">
        <f t="shared" si="1"/>
        <v>-0.33155524000000003</v>
      </c>
      <c r="F49" s="2">
        <f t="shared" si="2"/>
        <v>0.36902569618811992</v>
      </c>
      <c r="G49" s="5">
        <f t="shared" si="3"/>
        <v>0.18971681614050714</v>
      </c>
      <c r="H49" s="5">
        <f t="shared" si="4"/>
        <v>0.7178065034902843</v>
      </c>
    </row>
    <row r="50" spans="1:8" x14ac:dyDescent="0.35">
      <c r="A50" t="s">
        <v>23</v>
      </c>
      <c r="B50" s="2">
        <v>-0.66107899999999997</v>
      </c>
      <c r="C50" s="2">
        <v>0.144063</v>
      </c>
      <c r="D50" s="2">
        <f t="shared" si="0"/>
        <v>-0.94344247999999997</v>
      </c>
      <c r="E50" s="2">
        <f t="shared" si="1"/>
        <v>-0.37871551999999997</v>
      </c>
      <c r="F50" s="2">
        <f t="shared" si="2"/>
        <v>0.51629395266335631</v>
      </c>
      <c r="G50" s="5">
        <f t="shared" si="3"/>
        <v>0.38928541879465339</v>
      </c>
      <c r="H50" s="5">
        <f t="shared" si="4"/>
        <v>0.68474037990454795</v>
      </c>
    </row>
    <row r="51" spans="1:8" x14ac:dyDescent="0.35">
      <c r="A51" t="s">
        <v>24</v>
      </c>
      <c r="B51" s="2">
        <v>-0.42599999999999999</v>
      </c>
      <c r="C51" s="2">
        <v>0.27157700000000001</v>
      </c>
      <c r="D51" s="2">
        <f t="shared" si="0"/>
        <v>-0.95829092000000005</v>
      </c>
      <c r="E51" s="2">
        <f t="shared" si="1"/>
        <v>0.10629092000000001</v>
      </c>
      <c r="F51" s="2">
        <f t="shared" si="2"/>
        <v>0.6531163421206756</v>
      </c>
      <c r="G51" s="5">
        <f t="shared" si="3"/>
        <v>0.38354784007372555</v>
      </c>
      <c r="H51" s="5">
        <f t="shared" si="4"/>
        <v>1.1121453747806216</v>
      </c>
    </row>
    <row r="52" spans="1:8" x14ac:dyDescent="0.35">
      <c r="A52" t="s">
        <v>25</v>
      </c>
      <c r="B52" s="2">
        <v>-0.30332199999999998</v>
      </c>
      <c r="C52" s="2">
        <v>0.17439099999999999</v>
      </c>
      <c r="D52" s="2">
        <f t="shared" si="0"/>
        <v>-0.64512835999999996</v>
      </c>
      <c r="E52" s="2">
        <f t="shared" si="1"/>
        <v>3.8484359999999995E-2</v>
      </c>
      <c r="F52" s="2">
        <f t="shared" si="2"/>
        <v>0.73836130574779613</v>
      </c>
      <c r="G52" s="5">
        <f t="shared" si="3"/>
        <v>0.52459520074474919</v>
      </c>
      <c r="H52" s="5">
        <f t="shared" si="4"/>
        <v>1.0392344746036972</v>
      </c>
    </row>
    <row r="53" spans="1:8" x14ac:dyDescent="0.35">
      <c r="A53" t="s">
        <v>26</v>
      </c>
      <c r="B53" s="2">
        <v>-0.82481199999999999</v>
      </c>
      <c r="C53" s="2">
        <v>0.21509900000000001</v>
      </c>
      <c r="D53" s="2">
        <f t="shared" si="0"/>
        <v>-1.2464060400000001</v>
      </c>
      <c r="E53" s="2">
        <f t="shared" si="1"/>
        <v>-0.40321795999999999</v>
      </c>
      <c r="F53" s="2">
        <f t="shared" si="2"/>
        <v>0.43831738838850676</v>
      </c>
      <c r="G53" s="5">
        <f t="shared" si="3"/>
        <v>0.28753633618512275</v>
      </c>
      <c r="H53" s="5">
        <f t="shared" si="4"/>
        <v>0.66816644989184348</v>
      </c>
    </row>
    <row r="54" spans="1:8" x14ac:dyDescent="0.35">
      <c r="A54" t="s">
        <v>27</v>
      </c>
      <c r="B54" s="2">
        <v>-0.34600500000000001</v>
      </c>
      <c r="C54" s="2">
        <v>0.11061799999999999</v>
      </c>
      <c r="D54" s="2">
        <f t="shared" si="0"/>
        <v>-0.56281628000000006</v>
      </c>
      <c r="E54" s="2">
        <f t="shared" si="1"/>
        <v>-0.12919372000000001</v>
      </c>
      <c r="F54" s="2">
        <f t="shared" si="2"/>
        <v>0.70750894955290999</v>
      </c>
      <c r="G54" s="5">
        <f t="shared" si="3"/>
        <v>0.5696026423146664</v>
      </c>
      <c r="H54" s="5">
        <f t="shared" si="4"/>
        <v>0.87880370720073342</v>
      </c>
    </row>
    <row r="55" spans="1:8" x14ac:dyDescent="0.35">
      <c r="A55" t="s">
        <v>28</v>
      </c>
      <c r="B55" s="2">
        <v>-1.7216910000000001</v>
      </c>
      <c r="C55" s="2">
        <v>0.415273</v>
      </c>
      <c r="D55" s="2">
        <f t="shared" si="0"/>
        <v>-2.5356260800000001</v>
      </c>
      <c r="E55" s="2">
        <f>B55+(1.96*C55)</f>
        <v>-0.90775592000000005</v>
      </c>
      <c r="F55" s="2">
        <f t="shared" si="2"/>
        <v>0.17876360292925084</v>
      </c>
      <c r="G55" s="5">
        <f t="shared" si="3"/>
        <v>7.9212110618645318E-2</v>
      </c>
      <c r="H55" s="5">
        <f t="shared" si="4"/>
        <v>0.40342853488775493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9FAB-898B-4DD1-8BD2-B0DA0BDD5564}">
  <dimension ref="A1:H31"/>
  <sheetViews>
    <sheetView workbookViewId="0">
      <selection activeCell="D12" sqref="D12"/>
    </sheetView>
  </sheetViews>
  <sheetFormatPr defaultRowHeight="14.5" x14ac:dyDescent="0.35"/>
  <cols>
    <col min="1" max="1" width="36.81640625" customWidth="1"/>
    <col min="2" max="2" width="16.453125" customWidth="1"/>
    <col min="3" max="3" width="16" customWidth="1"/>
    <col min="4" max="4" width="11.08984375" customWidth="1"/>
    <col min="5" max="6" width="10" bestFit="1" customWidth="1"/>
    <col min="7" max="7" width="13.54296875" customWidth="1"/>
    <col min="8" max="8" width="14.08984375" customWidth="1"/>
  </cols>
  <sheetData>
    <row r="1" spans="1:8" x14ac:dyDescent="0.35">
      <c r="A1" t="s">
        <v>32</v>
      </c>
    </row>
    <row r="2" spans="1:8" x14ac:dyDescent="0.35">
      <c r="B2" t="s">
        <v>42</v>
      </c>
    </row>
    <row r="4" spans="1:8" x14ac:dyDescent="0.35">
      <c r="A4" t="s">
        <v>34</v>
      </c>
      <c r="B4" t="s">
        <v>48</v>
      </c>
      <c r="C4" t="s">
        <v>40</v>
      </c>
      <c r="D4" t="s">
        <v>2</v>
      </c>
      <c r="E4" t="s">
        <v>44</v>
      </c>
      <c r="F4" t="s">
        <v>45</v>
      </c>
      <c r="G4" t="s">
        <v>39</v>
      </c>
      <c r="H4" t="s">
        <v>41</v>
      </c>
    </row>
    <row r="5" spans="1:8" x14ac:dyDescent="0.35">
      <c r="A5" t="s">
        <v>7</v>
      </c>
      <c r="B5" s="2">
        <v>1.4354358</v>
      </c>
      <c r="C5" s="2">
        <v>4.2014754999999999</v>
      </c>
      <c r="D5" s="2">
        <v>1.4560099999999999E-2</v>
      </c>
      <c r="E5" s="2">
        <f>B5-(1.96*D5)</f>
        <v>1.4068980040000001</v>
      </c>
      <c r="F5" s="2">
        <f>B5+(1.96*D5)</f>
        <v>1.463973596</v>
      </c>
      <c r="G5" s="2">
        <f>EXP(E5)</f>
        <v>4.0832694528489615</v>
      </c>
      <c r="H5" s="2">
        <f>EXP(F5)</f>
        <v>4.3231037113736352</v>
      </c>
    </row>
    <row r="6" spans="1:8" x14ac:dyDescent="0.35">
      <c r="A6" t="s">
        <v>8</v>
      </c>
      <c r="B6" s="2">
        <v>2.92153E-2</v>
      </c>
      <c r="C6" s="2">
        <v>1.0296463</v>
      </c>
      <c r="D6" s="2">
        <v>1.34053E-2</v>
      </c>
      <c r="E6" s="2">
        <f t="shared" ref="E6:E31" si="0">B6-(1.96*D6)</f>
        <v>2.9409120000000004E-3</v>
      </c>
      <c r="F6" s="2">
        <f t="shared" ref="F6:F31" si="1">B6+(1.96*D6)</f>
        <v>5.5489687999999995E-2</v>
      </c>
      <c r="G6" s="2">
        <f t="shared" ref="G6:G31" si="2">EXP(E6)</f>
        <v>1.0029452407241213</v>
      </c>
      <c r="H6" s="2">
        <f t="shared" ref="H6:H31" si="3">EXP(F6)</f>
        <v>1.0570581166329216</v>
      </c>
    </row>
    <row r="7" spans="1:8" x14ac:dyDescent="0.35">
      <c r="A7" t="s">
        <v>9</v>
      </c>
      <c r="B7" s="2">
        <v>0.1387457</v>
      </c>
      <c r="C7" s="2">
        <v>1.1488319</v>
      </c>
      <c r="D7" s="2">
        <v>3.3477600000000003E-2</v>
      </c>
      <c r="E7" s="2">
        <f t="shared" si="0"/>
        <v>7.3129604000000001E-2</v>
      </c>
      <c r="F7" s="2">
        <f t="shared" si="1"/>
        <v>0.20436179599999998</v>
      </c>
      <c r="G7" s="2">
        <f t="shared" si="2"/>
        <v>1.0758699649302288</v>
      </c>
      <c r="H7" s="2">
        <f t="shared" si="3"/>
        <v>1.2267419034915918</v>
      </c>
    </row>
    <row r="8" spans="1:8" x14ac:dyDescent="0.35">
      <c r="A8" t="s">
        <v>10</v>
      </c>
      <c r="B8" s="2">
        <v>0.81763889999999995</v>
      </c>
      <c r="C8" s="2">
        <v>2.2651452000000001</v>
      </c>
      <c r="D8" s="2">
        <v>1.7171499999999999E-2</v>
      </c>
      <c r="E8" s="2">
        <f t="shared" si="0"/>
        <v>0.78398276</v>
      </c>
      <c r="F8" s="2">
        <f t="shared" si="1"/>
        <v>0.85129503999999989</v>
      </c>
      <c r="G8" s="2">
        <f t="shared" si="2"/>
        <v>2.1901778706386716</v>
      </c>
      <c r="H8" s="2">
        <f t="shared" si="3"/>
        <v>2.342678750976642</v>
      </c>
    </row>
    <row r="9" spans="1:8" x14ac:dyDescent="0.35">
      <c r="A9" t="s">
        <v>11</v>
      </c>
      <c r="B9" s="2">
        <v>2.39242E-2</v>
      </c>
      <c r="C9" s="2">
        <v>1.0242126</v>
      </c>
      <c r="D9" s="2">
        <v>5.8940000000000002E-4</v>
      </c>
      <c r="E9" s="2">
        <f t="shared" si="0"/>
        <v>2.2768976E-2</v>
      </c>
      <c r="F9" s="2">
        <f t="shared" si="1"/>
        <v>2.5079423999999999E-2</v>
      </c>
      <c r="G9" s="2">
        <f t="shared" si="2"/>
        <v>1.0230301677230185</v>
      </c>
      <c r="H9" s="2">
        <f t="shared" si="3"/>
        <v>1.0253965583865789</v>
      </c>
    </row>
    <row r="10" spans="1:8" x14ac:dyDescent="0.35">
      <c r="A10" t="s">
        <v>12</v>
      </c>
      <c r="B10" s="2">
        <v>-6.8975300000000003E-2</v>
      </c>
      <c r="C10" s="2">
        <v>0.93334969999999995</v>
      </c>
      <c r="D10" s="2">
        <v>1.9702600000000001E-2</v>
      </c>
      <c r="E10" s="2">
        <f t="shared" si="0"/>
        <v>-0.10759239600000001</v>
      </c>
      <c r="F10" s="2">
        <f t="shared" si="1"/>
        <v>-3.0358204E-2</v>
      </c>
      <c r="G10" s="2">
        <f t="shared" si="2"/>
        <v>0.89799354760576511</v>
      </c>
      <c r="H10" s="2">
        <f t="shared" si="3"/>
        <v>0.97009797832816025</v>
      </c>
    </row>
    <row r="11" spans="1:8" x14ac:dyDescent="0.35">
      <c r="A11" t="s">
        <v>13</v>
      </c>
      <c r="B11" s="2">
        <v>-1.6471E-2</v>
      </c>
      <c r="C11" s="2">
        <v>0.98366390000000004</v>
      </c>
      <c r="D11" s="2">
        <v>1.6378899999999998E-2</v>
      </c>
      <c r="E11" s="2">
        <f t="shared" si="0"/>
        <v>-4.8573643999999992E-2</v>
      </c>
      <c r="F11" s="2">
        <f t="shared" si="1"/>
        <v>1.5631643999999993E-2</v>
      </c>
      <c r="G11" s="2">
        <f t="shared" si="2"/>
        <v>0.95258718439201506</v>
      </c>
      <c r="H11" s="2">
        <f t="shared" si="3"/>
        <v>1.0157544572368806</v>
      </c>
    </row>
    <row r="12" spans="1:8" x14ac:dyDescent="0.35">
      <c r="A12" t="s">
        <v>14</v>
      </c>
      <c r="B12" s="2">
        <v>-8.5634699999999994E-2</v>
      </c>
      <c r="C12" s="2">
        <v>0.91792949999999995</v>
      </c>
      <c r="D12" s="2">
        <v>1.9024200000000002E-2</v>
      </c>
      <c r="E12" s="2">
        <f t="shared" si="0"/>
        <v>-0.12292213199999999</v>
      </c>
      <c r="F12" s="2">
        <f t="shared" si="1"/>
        <v>-4.8347267999999992E-2</v>
      </c>
      <c r="G12" s="2">
        <f t="shared" si="2"/>
        <v>0.88433252108460014</v>
      </c>
      <c r="H12" s="2">
        <f t="shared" si="3"/>
        <v>0.95280285167849676</v>
      </c>
    </row>
    <row r="13" spans="1:8" x14ac:dyDescent="0.35">
      <c r="A13" t="s">
        <v>15</v>
      </c>
      <c r="B13" s="2">
        <v>5.7777999999999996E-3</v>
      </c>
      <c r="C13" s="2">
        <v>1.0057944999999999</v>
      </c>
      <c r="D13" s="2">
        <v>1.5372200000000001E-2</v>
      </c>
      <c r="E13" s="2">
        <f t="shared" si="0"/>
        <v>-2.4351712000000001E-2</v>
      </c>
      <c r="F13" s="2">
        <f t="shared" si="1"/>
        <v>3.5907311999999997E-2</v>
      </c>
      <c r="G13" s="2">
        <f t="shared" si="2"/>
        <v>0.97594239873520117</v>
      </c>
      <c r="H13" s="2">
        <f t="shared" si="3"/>
        <v>1.0365597653866756</v>
      </c>
    </row>
    <row r="14" spans="1:8" x14ac:dyDescent="0.35">
      <c r="A14" t="s">
        <v>16</v>
      </c>
      <c r="B14" s="2">
        <v>1.01E-3</v>
      </c>
      <c r="C14" s="2">
        <v>1.0010105</v>
      </c>
      <c r="D14" s="2">
        <v>1.9758499999999998E-2</v>
      </c>
      <c r="E14" s="2">
        <f t="shared" si="0"/>
        <v>-3.7716659999999999E-2</v>
      </c>
      <c r="F14" s="2">
        <f t="shared" si="1"/>
        <v>3.9736659999999993E-2</v>
      </c>
      <c r="G14" s="2">
        <f t="shared" si="2"/>
        <v>0.96298575462356795</v>
      </c>
      <c r="H14" s="2">
        <f t="shared" si="3"/>
        <v>1.0405367231689944</v>
      </c>
    </row>
    <row r="15" spans="1:8" x14ac:dyDescent="0.35">
      <c r="A15" t="s">
        <v>17</v>
      </c>
      <c r="B15" s="2">
        <v>-9.9837899999999993E-2</v>
      </c>
      <c r="C15" s="2">
        <v>0.90498409999999996</v>
      </c>
      <c r="D15" s="2">
        <v>1.9594799999999999E-2</v>
      </c>
      <c r="E15" s="2">
        <f t="shared" si="0"/>
        <v>-0.13824370799999999</v>
      </c>
      <c r="F15" s="2">
        <f t="shared" si="1"/>
        <v>-6.1432091999999994E-2</v>
      </c>
      <c r="G15" s="2">
        <f t="shared" si="2"/>
        <v>0.87088642389256798</v>
      </c>
      <c r="H15" s="2">
        <f t="shared" si="3"/>
        <v>0.94041680539553418</v>
      </c>
    </row>
    <row r="16" spans="1:8" x14ac:dyDescent="0.35">
      <c r="A16" t="s">
        <v>18</v>
      </c>
      <c r="B16" s="2">
        <v>0.1945712</v>
      </c>
      <c r="C16" s="2">
        <v>1.21479</v>
      </c>
      <c r="D16" s="2">
        <v>1.2389600000000001E-2</v>
      </c>
      <c r="E16" s="2">
        <f t="shared" si="0"/>
        <v>0.17028758399999999</v>
      </c>
      <c r="F16" s="2">
        <f t="shared" si="1"/>
        <v>0.21885481600000001</v>
      </c>
      <c r="G16" s="2">
        <f t="shared" si="2"/>
        <v>1.185645775050483</v>
      </c>
      <c r="H16" s="2">
        <f t="shared" si="3"/>
        <v>1.2446505602223437</v>
      </c>
    </row>
    <row r="17" spans="1:8" x14ac:dyDescent="0.35">
      <c r="A17" t="s">
        <v>19</v>
      </c>
      <c r="B17" s="2">
        <v>7.3657500000000001E-2</v>
      </c>
      <c r="C17" s="2">
        <v>1.0764381000000001</v>
      </c>
      <c r="D17" s="2">
        <v>3.0349299999999999E-2</v>
      </c>
      <c r="E17" s="2">
        <f t="shared" si="0"/>
        <v>1.4172872000000003E-2</v>
      </c>
      <c r="F17" s="2">
        <f t="shared" si="1"/>
        <v>0.133142128</v>
      </c>
      <c r="G17" s="2">
        <f t="shared" si="2"/>
        <v>1.0142737833211877</v>
      </c>
      <c r="H17" s="2">
        <f t="shared" si="3"/>
        <v>1.142412355576139</v>
      </c>
    </row>
    <row r="18" spans="1:8" x14ac:dyDescent="0.35">
      <c r="A18" t="s">
        <v>20</v>
      </c>
      <c r="B18" s="2">
        <v>0.1830003</v>
      </c>
      <c r="C18" s="2">
        <v>1.2008148000000001</v>
      </c>
      <c r="D18" s="2">
        <v>1.4501999999999999E-2</v>
      </c>
      <c r="E18" s="2">
        <f t="shared" si="0"/>
        <v>0.15457638000000001</v>
      </c>
      <c r="F18" s="2">
        <f t="shared" si="1"/>
        <v>0.21142422</v>
      </c>
      <c r="G18" s="2">
        <f t="shared" si="2"/>
        <v>1.1671634225952392</v>
      </c>
      <c r="H18" s="2">
        <f t="shared" si="3"/>
        <v>1.2354363407153974</v>
      </c>
    </row>
    <row r="19" spans="1:8" x14ac:dyDescent="0.35">
      <c r="A19" t="s">
        <v>21</v>
      </c>
      <c r="B19" s="2">
        <v>0.23287550000000001</v>
      </c>
      <c r="C19" s="2">
        <v>1.2622243</v>
      </c>
      <c r="D19" s="2">
        <v>1.6039399999999999E-2</v>
      </c>
      <c r="E19" s="2">
        <f t="shared" si="0"/>
        <v>0.20143827600000003</v>
      </c>
      <c r="F19" s="2">
        <f t="shared" si="1"/>
        <v>0.264312724</v>
      </c>
      <c r="G19" s="2">
        <f t="shared" si="2"/>
        <v>1.2231607363594401</v>
      </c>
      <c r="H19" s="2">
        <f t="shared" si="3"/>
        <v>1.302535466717252</v>
      </c>
    </row>
    <row r="20" spans="1:8" x14ac:dyDescent="0.35">
      <c r="A20" t="s">
        <v>22</v>
      </c>
      <c r="B20" s="2">
        <v>0.34743679999999999</v>
      </c>
      <c r="C20" s="2">
        <v>1.4154348000000001</v>
      </c>
      <c r="D20" s="2">
        <v>2.3353800000000001E-2</v>
      </c>
      <c r="E20" s="2">
        <f t="shared" si="0"/>
        <v>0.301663352</v>
      </c>
      <c r="F20" s="2">
        <f t="shared" si="1"/>
        <v>0.39321024799999998</v>
      </c>
      <c r="G20" s="2">
        <f t="shared" si="2"/>
        <v>1.3521059663131836</v>
      </c>
      <c r="H20" s="2">
        <f t="shared" si="3"/>
        <v>1.4817298873275522</v>
      </c>
    </row>
    <row r="21" spans="1:8" x14ac:dyDescent="0.35">
      <c r="A21" t="s">
        <v>23</v>
      </c>
      <c r="B21" s="2">
        <v>-0.13400709999999999</v>
      </c>
      <c r="C21" s="2">
        <v>0.87458380000000002</v>
      </c>
      <c r="D21" s="2">
        <v>1.7196400000000001E-2</v>
      </c>
      <c r="E21" s="2">
        <f t="shared" si="0"/>
        <v>-0.167712044</v>
      </c>
      <c r="F21" s="2">
        <f t="shared" si="1"/>
        <v>-0.10030215599999999</v>
      </c>
      <c r="G21" s="2">
        <f t="shared" si="2"/>
        <v>0.84559729444464626</v>
      </c>
      <c r="H21" s="2">
        <f t="shared" si="3"/>
        <v>0.90456405728195133</v>
      </c>
    </row>
    <row r="22" spans="1:8" x14ac:dyDescent="0.35">
      <c r="A22" t="s">
        <v>24</v>
      </c>
      <c r="B22" s="2">
        <v>-0.19486400000000001</v>
      </c>
      <c r="C22" s="2">
        <v>0.82294650000000003</v>
      </c>
      <c r="D22" s="2">
        <v>2.8089300000000001E-2</v>
      </c>
      <c r="E22" s="2">
        <f t="shared" si="0"/>
        <v>-0.24991902800000002</v>
      </c>
      <c r="F22" s="2">
        <f t="shared" si="1"/>
        <v>-0.139808972</v>
      </c>
      <c r="G22" s="2">
        <f t="shared" si="2"/>
        <v>0.7788638466815706</v>
      </c>
      <c r="H22" s="2">
        <f t="shared" si="3"/>
        <v>0.86952432302698623</v>
      </c>
    </row>
    <row r="23" spans="1:8" x14ac:dyDescent="0.35">
      <c r="A23" t="s">
        <v>25</v>
      </c>
      <c r="B23" s="2">
        <v>-0.2028896</v>
      </c>
      <c r="C23" s="2">
        <v>0.81636830000000005</v>
      </c>
      <c r="D23" s="2">
        <v>1.9805400000000001E-2</v>
      </c>
      <c r="E23" s="2">
        <f t="shared" si="0"/>
        <v>-0.24170818399999999</v>
      </c>
      <c r="F23" s="2">
        <f t="shared" si="1"/>
        <v>-0.16407101600000001</v>
      </c>
      <c r="G23" s="2">
        <f t="shared" si="2"/>
        <v>0.78528530293493837</v>
      </c>
      <c r="H23" s="2">
        <f t="shared" si="3"/>
        <v>0.84868174975694877</v>
      </c>
    </row>
    <row r="24" spans="1:8" x14ac:dyDescent="0.35">
      <c r="A24" t="s">
        <v>26</v>
      </c>
      <c r="B24" s="2">
        <v>6.8405900000000006E-2</v>
      </c>
      <c r="C24" s="2">
        <v>1.0707998999999999</v>
      </c>
      <c r="D24" s="2">
        <v>2.3823299999999999E-2</v>
      </c>
      <c r="E24" s="2">
        <f t="shared" si="0"/>
        <v>2.1712232000000012E-2</v>
      </c>
      <c r="F24" s="2">
        <f t="shared" si="1"/>
        <v>0.115099568</v>
      </c>
      <c r="G24" s="2">
        <f t="shared" si="2"/>
        <v>1.0219496577432285</v>
      </c>
      <c r="H24" s="2">
        <f t="shared" si="3"/>
        <v>1.121985145827562</v>
      </c>
    </row>
    <row r="25" spans="1:8" x14ac:dyDescent="0.35">
      <c r="A25" t="s">
        <v>27</v>
      </c>
      <c r="B25" s="2">
        <v>-0.4294906</v>
      </c>
      <c r="C25" s="2">
        <v>0.65084059999999999</v>
      </c>
      <c r="D25" s="2">
        <v>1.3832499999999999E-2</v>
      </c>
      <c r="E25" s="2">
        <f t="shared" si="0"/>
        <v>-0.45660230000000002</v>
      </c>
      <c r="F25" s="2">
        <f t="shared" si="1"/>
        <v>-0.40237889999999998</v>
      </c>
      <c r="G25" s="2">
        <f t="shared" si="2"/>
        <v>0.63343220596421757</v>
      </c>
      <c r="H25" s="2">
        <f t="shared" si="3"/>
        <v>0.6687273169009208</v>
      </c>
    </row>
    <row r="26" spans="1:8" x14ac:dyDescent="0.35">
      <c r="A26" t="s">
        <v>28</v>
      </c>
      <c r="B26" s="2">
        <v>-0.9054934</v>
      </c>
      <c r="C26" s="2">
        <v>0.40434229999999999</v>
      </c>
      <c r="D26" s="2">
        <v>2.15616E-2</v>
      </c>
      <c r="E26" s="2">
        <f t="shared" si="0"/>
        <v>-0.94775413600000002</v>
      </c>
      <c r="F26" s="2">
        <f t="shared" si="1"/>
        <v>-0.86323266399999998</v>
      </c>
      <c r="G26" s="2">
        <f t="shared" si="2"/>
        <v>0.38761056726948473</v>
      </c>
      <c r="H26" s="2">
        <f t="shared" si="3"/>
        <v>0.42179635015401301</v>
      </c>
    </row>
    <row r="27" spans="1:8" x14ac:dyDescent="0.35">
      <c r="E27" s="1"/>
      <c r="F27" s="1"/>
      <c r="G27" s="1"/>
      <c r="H27" s="1"/>
    </row>
    <row r="28" spans="1:8" x14ac:dyDescent="0.35">
      <c r="A28" t="s">
        <v>33</v>
      </c>
      <c r="E28" s="1"/>
      <c r="F28" s="1"/>
      <c r="G28" s="1"/>
      <c r="H28" s="1"/>
    </row>
    <row r="29" spans="1:8" x14ac:dyDescent="0.35">
      <c r="E29" s="1"/>
      <c r="F29" s="1"/>
      <c r="G29" s="1"/>
      <c r="H29" s="1"/>
    </row>
    <row r="30" spans="1:8" x14ac:dyDescent="0.35">
      <c r="A30" t="s">
        <v>34</v>
      </c>
      <c r="B30" t="s">
        <v>48</v>
      </c>
      <c r="C30" t="s">
        <v>40</v>
      </c>
      <c r="D30" t="s">
        <v>2</v>
      </c>
      <c r="E30" t="s">
        <v>44</v>
      </c>
      <c r="F30" t="s">
        <v>45</v>
      </c>
      <c r="G30" t="s">
        <v>39</v>
      </c>
      <c r="H30" t="s">
        <v>41</v>
      </c>
    </row>
    <row r="31" spans="1:8" x14ac:dyDescent="0.35">
      <c r="A31" t="s">
        <v>28</v>
      </c>
      <c r="B31" s="2">
        <v>-0.82804999999999995</v>
      </c>
      <c r="C31" s="2">
        <v>0.43690000000000001</v>
      </c>
      <c r="D31" s="2">
        <v>2.121E-2</v>
      </c>
      <c r="E31" s="2">
        <f t="shared" si="0"/>
        <v>-0.86962159999999999</v>
      </c>
      <c r="F31" s="2">
        <f t="shared" si="1"/>
        <v>-0.78647839999999991</v>
      </c>
      <c r="G31" s="2">
        <f t="shared" si="2"/>
        <v>0.41911011051177349</v>
      </c>
      <c r="H31" s="2">
        <f t="shared" si="3"/>
        <v>0.45544587263575748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5A72-4F80-46EF-97DF-0C0FA74484B2}">
  <dimension ref="A1:H30"/>
  <sheetViews>
    <sheetView workbookViewId="0">
      <selection activeCell="A28" sqref="A28"/>
    </sheetView>
  </sheetViews>
  <sheetFormatPr defaultRowHeight="14.5" x14ac:dyDescent="0.35"/>
  <cols>
    <col min="1" max="1" width="22.1796875" customWidth="1"/>
    <col min="2" max="3" width="15.6328125" customWidth="1"/>
    <col min="4" max="4" width="12" customWidth="1"/>
    <col min="5" max="6" width="9" bestFit="1" customWidth="1"/>
    <col min="7" max="7" width="14.26953125" customWidth="1"/>
    <col min="8" max="8" width="15.81640625" customWidth="1"/>
  </cols>
  <sheetData>
    <row r="1" spans="1:8" x14ac:dyDescent="0.35">
      <c r="A1" t="s">
        <v>36</v>
      </c>
    </row>
    <row r="2" spans="1:8" x14ac:dyDescent="0.35">
      <c r="B2" t="s">
        <v>35</v>
      </c>
    </row>
    <row r="4" spans="1:8" x14ac:dyDescent="0.35">
      <c r="A4" t="s">
        <v>34</v>
      </c>
      <c r="B4" t="s">
        <v>48</v>
      </c>
      <c r="C4" t="s">
        <v>40</v>
      </c>
      <c r="D4" t="s">
        <v>2</v>
      </c>
      <c r="E4" t="s">
        <v>44</v>
      </c>
      <c r="F4" t="s">
        <v>45</v>
      </c>
      <c r="G4" t="s">
        <v>39</v>
      </c>
      <c r="H4" t="s">
        <v>41</v>
      </c>
    </row>
    <row r="5" spans="1:8" x14ac:dyDescent="0.35">
      <c r="A5" t="s">
        <v>7</v>
      </c>
      <c r="B5" s="2">
        <v>1.2210163000000001</v>
      </c>
      <c r="C5" s="2">
        <v>3.3906318</v>
      </c>
      <c r="D5" s="2">
        <v>1.76901E-2</v>
      </c>
      <c r="E5" s="2">
        <f>B5-(1.96*D5)</f>
        <v>1.186343704</v>
      </c>
      <c r="F5" s="2">
        <f>B5+(1.96*D5)</f>
        <v>1.2556888960000001</v>
      </c>
      <c r="G5" s="2">
        <f>EXP(E5)</f>
        <v>3.2750846104323168</v>
      </c>
      <c r="H5" s="2">
        <f>EXP(F5)</f>
        <v>3.5102557427294174</v>
      </c>
    </row>
    <row r="6" spans="1:8" x14ac:dyDescent="0.35">
      <c r="A6" t="s">
        <v>8</v>
      </c>
      <c r="B6" s="2">
        <v>0.10924689999999999</v>
      </c>
      <c r="C6" s="2">
        <v>1.1154377</v>
      </c>
      <c r="D6" s="2">
        <v>1.5832100000000002E-2</v>
      </c>
      <c r="E6" s="2">
        <f t="shared" ref="E6:E30" si="0">B6-(1.96*D6)</f>
        <v>7.8215983999999988E-2</v>
      </c>
      <c r="F6" s="2">
        <f t="shared" ref="F6:F30" si="1">B6+(1.96*D6)</f>
        <v>0.140277816</v>
      </c>
      <c r="G6" s="2">
        <f t="shared" ref="G6:G30" si="2">EXP(E6)</f>
        <v>1.0813561890849019</v>
      </c>
      <c r="H6" s="2">
        <f t="shared" ref="H6:H30" si="3">EXP(F6)</f>
        <v>1.1505934077171025</v>
      </c>
    </row>
    <row r="7" spans="1:8" x14ac:dyDescent="0.35">
      <c r="A7" t="s">
        <v>9</v>
      </c>
      <c r="B7" s="2">
        <v>6.6842399999999996E-2</v>
      </c>
      <c r="C7" s="2">
        <v>1.0691269999999999</v>
      </c>
      <c r="D7" s="2">
        <v>3.7345999999999997E-2</v>
      </c>
      <c r="E7" s="2">
        <f t="shared" si="0"/>
        <v>-6.355760000000002E-3</v>
      </c>
      <c r="F7" s="2">
        <f t="shared" si="1"/>
        <v>0.14004055999999998</v>
      </c>
      <c r="G7" s="2">
        <f t="shared" si="2"/>
        <v>0.99366439511961457</v>
      </c>
      <c r="H7" s="2">
        <f t="shared" si="3"/>
        <v>1.1503204549086872</v>
      </c>
    </row>
    <row r="8" spans="1:8" x14ac:dyDescent="0.35">
      <c r="A8" t="s">
        <v>10</v>
      </c>
      <c r="B8" s="2">
        <v>0.77310460000000003</v>
      </c>
      <c r="C8" s="2">
        <v>2.1664819</v>
      </c>
      <c r="D8" s="2">
        <v>2.0502699999999999E-2</v>
      </c>
      <c r="E8" s="2">
        <f t="shared" si="0"/>
        <v>0.73291930800000005</v>
      </c>
      <c r="F8" s="2">
        <f t="shared" si="1"/>
        <v>0.81328989200000001</v>
      </c>
      <c r="G8" s="2">
        <f t="shared" si="2"/>
        <v>2.081147257994644</v>
      </c>
      <c r="H8" s="2">
        <f t="shared" si="3"/>
        <v>2.2553155395217628</v>
      </c>
    </row>
    <row r="9" spans="1:8" x14ac:dyDescent="0.35">
      <c r="A9" t="s">
        <v>11</v>
      </c>
      <c r="B9" s="2">
        <v>2.7319099999999999E-2</v>
      </c>
      <c r="C9" s="2">
        <v>1.0276957</v>
      </c>
      <c r="D9" s="2">
        <v>7.0770000000000002E-4</v>
      </c>
      <c r="E9" s="2">
        <f t="shared" si="0"/>
        <v>2.5932007999999999E-2</v>
      </c>
      <c r="F9" s="2">
        <f t="shared" si="1"/>
        <v>2.8706191999999998E-2</v>
      </c>
      <c r="G9" s="2">
        <f t="shared" si="2"/>
        <v>1.0262711678719618</v>
      </c>
      <c r="H9" s="2">
        <f t="shared" si="3"/>
        <v>1.0291221857211084</v>
      </c>
    </row>
    <row r="10" spans="1:8" x14ac:dyDescent="0.35">
      <c r="A10" t="s">
        <v>12</v>
      </c>
      <c r="B10" s="2">
        <v>-0.10695</v>
      </c>
      <c r="C10" s="2">
        <v>0.8985706</v>
      </c>
      <c r="D10" s="2">
        <v>2.3634100000000002E-2</v>
      </c>
      <c r="E10" s="2">
        <f t="shared" si="0"/>
        <v>-0.153272836</v>
      </c>
      <c r="F10" s="2">
        <f t="shared" si="1"/>
        <v>-6.0627164000000004E-2</v>
      </c>
      <c r="G10" s="2">
        <f t="shared" si="2"/>
        <v>0.85789562506707551</v>
      </c>
      <c r="H10" s="2">
        <f t="shared" si="3"/>
        <v>0.94117407794792107</v>
      </c>
    </row>
    <row r="11" spans="1:8" x14ac:dyDescent="0.35">
      <c r="A11" t="s">
        <v>13</v>
      </c>
      <c r="B11" s="2">
        <v>1.6544199999999998E-2</v>
      </c>
      <c r="C11" s="2">
        <v>1.0166818</v>
      </c>
      <c r="D11" s="2">
        <v>1.9467999999999999E-2</v>
      </c>
      <c r="E11" s="2">
        <f t="shared" si="0"/>
        <v>-2.1613079999999996E-2</v>
      </c>
      <c r="F11" s="2">
        <f t="shared" si="1"/>
        <v>5.4701479999999997E-2</v>
      </c>
      <c r="G11" s="2">
        <f t="shared" si="2"/>
        <v>0.9786188089971487</v>
      </c>
      <c r="H11" s="2">
        <f t="shared" si="3"/>
        <v>1.0562252632428981</v>
      </c>
    </row>
    <row r="12" spans="1:8" x14ac:dyDescent="0.35">
      <c r="A12" t="s">
        <v>14</v>
      </c>
      <c r="B12" s="2">
        <v>-6.6403799999999999E-2</v>
      </c>
      <c r="C12" s="2">
        <v>0.9357529</v>
      </c>
      <c r="D12" s="2">
        <v>2.2824500000000001E-2</v>
      </c>
      <c r="E12" s="2">
        <f t="shared" si="0"/>
        <v>-0.11113982</v>
      </c>
      <c r="F12" s="2">
        <f t="shared" si="1"/>
        <v>-2.1667779999999998E-2</v>
      </c>
      <c r="G12" s="2">
        <f t="shared" si="2"/>
        <v>0.89481362734060987</v>
      </c>
      <c r="H12" s="2">
        <f t="shared" si="3"/>
        <v>0.97856528001232768</v>
      </c>
    </row>
    <row r="13" spans="1:8" x14ac:dyDescent="0.35">
      <c r="A13" t="s">
        <v>15</v>
      </c>
      <c r="B13" s="2">
        <v>-2.7538199999999999E-2</v>
      </c>
      <c r="C13" s="2">
        <v>0.97283750000000002</v>
      </c>
      <c r="D13" s="2">
        <v>1.84006E-2</v>
      </c>
      <c r="E13" s="2">
        <f t="shared" si="0"/>
        <v>-6.3603375999999989E-2</v>
      </c>
      <c r="F13" s="2">
        <f t="shared" si="1"/>
        <v>8.5269759999999986E-3</v>
      </c>
      <c r="G13" s="2">
        <f t="shared" si="2"/>
        <v>0.93837710861448198</v>
      </c>
      <c r="H13" s="2">
        <f t="shared" si="3"/>
        <v>1.008563434212276</v>
      </c>
    </row>
    <row r="14" spans="1:8" x14ac:dyDescent="0.35">
      <c r="A14" t="s">
        <v>16</v>
      </c>
      <c r="B14" s="2">
        <v>-6.4926200000000003E-2</v>
      </c>
      <c r="C14" s="2">
        <v>0.93713659999999999</v>
      </c>
      <c r="D14" s="2">
        <v>2.39866E-2</v>
      </c>
      <c r="E14" s="2">
        <f t="shared" si="0"/>
        <v>-0.111939936</v>
      </c>
      <c r="F14" s="2">
        <f t="shared" si="1"/>
        <v>-1.7912464000000003E-2</v>
      </c>
      <c r="G14" s="2">
        <f t="shared" si="2"/>
        <v>0.89409795898738664</v>
      </c>
      <c r="H14" s="2">
        <f t="shared" si="3"/>
        <v>0.98224701056946873</v>
      </c>
    </row>
    <row r="15" spans="1:8" x14ac:dyDescent="0.35">
      <c r="A15" t="s">
        <v>17</v>
      </c>
      <c r="B15" s="2">
        <v>-7.4848499999999998E-2</v>
      </c>
      <c r="C15" s="2">
        <v>0.92788400000000004</v>
      </c>
      <c r="D15" s="2">
        <v>2.3477000000000001E-2</v>
      </c>
      <c r="E15" s="2">
        <f t="shared" si="0"/>
        <v>-0.12086342</v>
      </c>
      <c r="F15" s="2">
        <f t="shared" si="1"/>
        <v>-2.8833579999999998E-2</v>
      </c>
      <c r="G15" s="2">
        <f t="shared" si="2"/>
        <v>0.88615498237553447</v>
      </c>
      <c r="H15" s="2">
        <f t="shared" si="3"/>
        <v>0.97157814104735651</v>
      </c>
    </row>
    <row r="16" spans="1:8" x14ac:dyDescent="0.35">
      <c r="A16" t="s">
        <v>18</v>
      </c>
      <c r="B16" s="2">
        <v>0.15239340000000001</v>
      </c>
      <c r="C16" s="2">
        <v>1.1646183000000001</v>
      </c>
      <c r="D16" s="2">
        <v>1.4782099999999999E-2</v>
      </c>
      <c r="E16" s="2">
        <f t="shared" si="0"/>
        <v>0.12342048400000001</v>
      </c>
      <c r="F16" s="2">
        <f t="shared" si="1"/>
        <v>0.181366316</v>
      </c>
      <c r="G16" s="2">
        <f t="shared" si="2"/>
        <v>1.1313600397403856</v>
      </c>
      <c r="H16" s="2">
        <f t="shared" si="3"/>
        <v>1.1988542583639521</v>
      </c>
    </row>
    <row r="17" spans="1:8" x14ac:dyDescent="0.35">
      <c r="A17" t="s">
        <v>19</v>
      </c>
      <c r="B17" s="2">
        <v>3.4479900000000001E-2</v>
      </c>
      <c r="C17" s="2">
        <v>1.0350813000000001</v>
      </c>
      <c r="D17" s="2">
        <v>3.5098999999999998E-2</v>
      </c>
      <c r="E17" s="2">
        <f t="shared" si="0"/>
        <v>-3.431414E-2</v>
      </c>
      <c r="F17" s="2">
        <f t="shared" si="1"/>
        <v>0.10327394000000001</v>
      </c>
      <c r="G17" s="2">
        <f t="shared" si="2"/>
        <v>0.96626791355258812</v>
      </c>
      <c r="H17" s="2">
        <f t="shared" si="3"/>
        <v>1.1087951108087366</v>
      </c>
    </row>
    <row r="18" spans="1:8" x14ac:dyDescent="0.35">
      <c r="A18" t="s">
        <v>20</v>
      </c>
      <c r="B18" s="2">
        <v>0.1174938</v>
      </c>
      <c r="C18" s="2">
        <v>1.1246746999999999</v>
      </c>
      <c r="D18" s="2">
        <v>1.7359900000000001E-2</v>
      </c>
      <c r="E18" s="2">
        <f t="shared" si="0"/>
        <v>8.3468396E-2</v>
      </c>
      <c r="F18" s="2">
        <f t="shared" si="1"/>
        <v>0.15151920399999999</v>
      </c>
      <c r="G18" s="2">
        <f t="shared" si="2"/>
        <v>1.0870508595946249</v>
      </c>
      <c r="H18" s="2">
        <f t="shared" si="3"/>
        <v>1.1636006473819449</v>
      </c>
    </row>
    <row r="19" spans="1:8" x14ac:dyDescent="0.35">
      <c r="A19" t="s">
        <v>21</v>
      </c>
      <c r="B19" s="2">
        <v>0.1685323</v>
      </c>
      <c r="C19" s="2">
        <v>1.1835665</v>
      </c>
      <c r="D19" s="2">
        <v>1.9246200000000002E-2</v>
      </c>
      <c r="E19" s="2">
        <f t="shared" si="0"/>
        <v>0.130809748</v>
      </c>
      <c r="F19" s="2">
        <f t="shared" si="1"/>
        <v>0.20625485199999999</v>
      </c>
      <c r="G19" s="2">
        <f t="shared" si="2"/>
        <v>1.1397509207913881</v>
      </c>
      <c r="H19" s="2">
        <f t="shared" si="3"/>
        <v>1.2290663941137254</v>
      </c>
    </row>
    <row r="20" spans="1:8" x14ac:dyDescent="0.35">
      <c r="A20" t="s">
        <v>22</v>
      </c>
      <c r="B20" s="2">
        <v>0.30487540000000002</v>
      </c>
      <c r="C20" s="2">
        <v>1.3564560000000001</v>
      </c>
      <c r="D20" s="2">
        <v>2.7575800000000001E-2</v>
      </c>
      <c r="E20" s="2">
        <f t="shared" si="0"/>
        <v>0.250826832</v>
      </c>
      <c r="F20" s="2">
        <f t="shared" si="1"/>
        <v>0.35892396800000004</v>
      </c>
      <c r="G20" s="2">
        <f t="shared" si="2"/>
        <v>1.2850875290247967</v>
      </c>
      <c r="H20" s="2">
        <f t="shared" si="3"/>
        <v>1.4317879357327379</v>
      </c>
    </row>
    <row r="21" spans="1:8" x14ac:dyDescent="0.35">
      <c r="A21" t="s">
        <v>23</v>
      </c>
      <c r="B21" s="2">
        <v>-4.9678199999999999E-2</v>
      </c>
      <c r="C21" s="2">
        <v>0.95153560000000004</v>
      </c>
      <c r="D21" s="2">
        <v>2.0423400000000001E-2</v>
      </c>
      <c r="E21" s="2">
        <f t="shared" si="0"/>
        <v>-8.9708064000000004E-2</v>
      </c>
      <c r="F21" s="2">
        <f t="shared" si="1"/>
        <v>-9.6483360000000004E-3</v>
      </c>
      <c r="G21" s="2">
        <f t="shared" si="2"/>
        <v>0.91419803363515828</v>
      </c>
      <c r="H21" s="2">
        <f t="shared" si="3"/>
        <v>0.99039805985960838</v>
      </c>
    </row>
    <row r="22" spans="1:8" x14ac:dyDescent="0.35">
      <c r="A22" t="s">
        <v>24</v>
      </c>
      <c r="B22" s="2">
        <v>-0.19214609999999999</v>
      </c>
      <c r="C22" s="2">
        <v>0.82518630000000004</v>
      </c>
      <c r="D22" s="2">
        <v>3.3150899999999997E-2</v>
      </c>
      <c r="E22" s="2">
        <f t="shared" si="0"/>
        <v>-0.25712186399999998</v>
      </c>
      <c r="F22" s="2">
        <f t="shared" si="1"/>
        <v>-0.12717033599999999</v>
      </c>
      <c r="G22" s="2">
        <f t="shared" si="2"/>
        <v>0.77327397376379525</v>
      </c>
      <c r="H22" s="2">
        <f t="shared" si="3"/>
        <v>0.8805836647225348</v>
      </c>
    </row>
    <row r="23" spans="1:8" x14ac:dyDescent="0.35">
      <c r="A23" t="s">
        <v>25</v>
      </c>
      <c r="B23" s="2">
        <v>-0.1766712</v>
      </c>
      <c r="C23" s="2">
        <v>0.83805529999999995</v>
      </c>
      <c r="D23" s="2">
        <v>2.3709600000000001E-2</v>
      </c>
      <c r="E23" s="2">
        <f t="shared" si="0"/>
        <v>-0.223142016</v>
      </c>
      <c r="F23" s="2">
        <f t="shared" si="1"/>
        <v>-0.130200384</v>
      </c>
      <c r="G23" s="2">
        <f t="shared" si="2"/>
        <v>0.80000122825231068</v>
      </c>
      <c r="H23" s="2">
        <f t="shared" si="3"/>
        <v>0.87791949227396537</v>
      </c>
    </row>
    <row r="24" spans="1:8" x14ac:dyDescent="0.35">
      <c r="A24" t="s">
        <v>26</v>
      </c>
      <c r="B24" s="2">
        <v>0.12658700000000001</v>
      </c>
      <c r="C24" s="2">
        <v>1.1349482</v>
      </c>
      <c r="D24" s="2">
        <v>2.85668E-2</v>
      </c>
      <c r="E24" s="2">
        <f t="shared" si="0"/>
        <v>7.059607200000001E-2</v>
      </c>
      <c r="F24" s="2">
        <f t="shared" si="1"/>
        <v>0.182577928</v>
      </c>
      <c r="G24" s="2">
        <f t="shared" si="2"/>
        <v>1.0731476639207549</v>
      </c>
      <c r="H24" s="2">
        <f t="shared" si="3"/>
        <v>1.2003076848863419</v>
      </c>
    </row>
    <row r="25" spans="1:8" x14ac:dyDescent="0.35">
      <c r="A25" t="s">
        <v>27</v>
      </c>
      <c r="B25" s="2">
        <v>-0.41894350000000002</v>
      </c>
      <c r="C25" s="2">
        <v>0.65774140000000003</v>
      </c>
      <c r="D25" s="2">
        <v>1.6729000000000001E-2</v>
      </c>
      <c r="E25" s="2">
        <f t="shared" si="0"/>
        <v>-0.45173234000000001</v>
      </c>
      <c r="F25" s="2">
        <f t="shared" si="1"/>
        <v>-0.38615466000000004</v>
      </c>
      <c r="G25" s="2">
        <f t="shared" si="2"/>
        <v>0.63652451907899266</v>
      </c>
      <c r="H25" s="2">
        <f t="shared" si="3"/>
        <v>0.67966540050035906</v>
      </c>
    </row>
    <row r="26" spans="1:8" x14ac:dyDescent="0.35">
      <c r="A26" t="s">
        <v>28</v>
      </c>
      <c r="B26" s="2">
        <v>-0.73497520000000005</v>
      </c>
      <c r="C26" s="2">
        <v>0.47951729999999998</v>
      </c>
      <c r="D26" s="2">
        <v>2.2928799999999999E-2</v>
      </c>
      <c r="E26" s="2">
        <f t="shared" si="0"/>
        <v>-0.77991564800000002</v>
      </c>
      <c r="F26" s="2">
        <f t="shared" si="1"/>
        <v>-0.69003475200000008</v>
      </c>
      <c r="G26" s="2">
        <f t="shared" si="2"/>
        <v>0.45844468039997399</v>
      </c>
      <c r="H26" s="2">
        <f t="shared" si="3"/>
        <v>0.50155863859737693</v>
      </c>
    </row>
    <row r="27" spans="1:8" x14ac:dyDescent="0.35">
      <c r="E27" s="2"/>
      <c r="F27" s="2"/>
      <c r="G27" s="2"/>
      <c r="H27" s="2"/>
    </row>
    <row r="28" spans="1:8" x14ac:dyDescent="0.35">
      <c r="A28" t="s">
        <v>51</v>
      </c>
      <c r="E28" s="2"/>
      <c r="F28" s="2"/>
      <c r="G28" s="2"/>
      <c r="H28" s="2"/>
    </row>
    <row r="29" spans="1:8" x14ac:dyDescent="0.35">
      <c r="A29" t="s">
        <v>34</v>
      </c>
      <c r="B29" t="s">
        <v>48</v>
      </c>
      <c r="C29" t="s">
        <v>40</v>
      </c>
      <c r="D29" t="s">
        <v>2</v>
      </c>
      <c r="E29" t="s">
        <v>44</v>
      </c>
      <c r="F29" t="s">
        <v>45</v>
      </c>
      <c r="G29" t="s">
        <v>39</v>
      </c>
      <c r="H29" t="s">
        <v>41</v>
      </c>
    </row>
    <row r="30" spans="1:8" x14ac:dyDescent="0.35">
      <c r="A30" t="s">
        <v>28</v>
      </c>
      <c r="B30">
        <v>-0.63971</v>
      </c>
      <c r="C30">
        <v>0.52744000000000002</v>
      </c>
      <c r="D30">
        <v>2.2450000000000001E-2</v>
      </c>
      <c r="E30" s="2">
        <f t="shared" si="0"/>
        <v>-0.68371199999999999</v>
      </c>
      <c r="F30" s="2">
        <f t="shared" si="1"/>
        <v>-0.59570800000000002</v>
      </c>
      <c r="G30" s="2">
        <f t="shared" si="2"/>
        <v>0.50473991609882318</v>
      </c>
      <c r="H30" s="2">
        <f t="shared" si="3"/>
        <v>0.55117219777780568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98A5-AAB1-4F31-B5C1-D8D624D79FFB}">
  <dimension ref="A1:H33"/>
  <sheetViews>
    <sheetView topLeftCell="A16" workbookViewId="0">
      <selection activeCell="A30" sqref="A30"/>
    </sheetView>
  </sheetViews>
  <sheetFormatPr defaultRowHeight="14.5" x14ac:dyDescent="0.35"/>
  <cols>
    <col min="1" max="1" width="29.1796875" customWidth="1"/>
    <col min="2" max="2" width="15.81640625" customWidth="1"/>
    <col min="3" max="3" width="15.7265625" customWidth="1"/>
    <col min="6" max="6" width="21.08984375" customWidth="1"/>
    <col min="7" max="7" width="15" customWidth="1"/>
    <col min="8" max="8" width="14.26953125" customWidth="1"/>
  </cols>
  <sheetData>
    <row r="1" spans="1:8" x14ac:dyDescent="0.35">
      <c r="A1" t="s">
        <v>47</v>
      </c>
    </row>
    <row r="2" spans="1:8" x14ac:dyDescent="0.35">
      <c r="A2" t="s">
        <v>46</v>
      </c>
    </row>
    <row r="4" spans="1:8" x14ac:dyDescent="0.35">
      <c r="A4" t="s">
        <v>34</v>
      </c>
      <c r="B4" t="s">
        <v>48</v>
      </c>
      <c r="C4" t="s">
        <v>2</v>
      </c>
      <c r="D4" t="s">
        <v>44</v>
      </c>
      <c r="E4" t="s">
        <v>45</v>
      </c>
      <c r="F4" s="4" t="s">
        <v>30</v>
      </c>
      <c r="G4" s="4" t="s">
        <v>37</v>
      </c>
      <c r="H4" s="4" t="s">
        <v>38</v>
      </c>
    </row>
    <row r="5" spans="1:8" x14ac:dyDescent="0.35">
      <c r="A5" t="s">
        <v>3</v>
      </c>
      <c r="B5" s="2">
        <v>3.0999469999999998</v>
      </c>
      <c r="C5" s="2">
        <v>6.9994000000000001E-2</v>
      </c>
      <c r="D5" s="2">
        <f>B5-(1.96*C5)</f>
        <v>2.9627587599999998</v>
      </c>
      <c r="E5" s="2">
        <f>B5+(1.96*C5)</f>
        <v>3.2371352399999997</v>
      </c>
      <c r="F5" s="2">
        <f>EXP(B5)</f>
        <v>22.196774821200183</v>
      </c>
      <c r="G5" s="2">
        <f>EXP(D5)</f>
        <v>19.351283731724692</v>
      </c>
      <c r="H5" s="2">
        <f>EXP(E5)</f>
        <v>25.460678438368113</v>
      </c>
    </row>
    <row r="6" spans="1:8" x14ac:dyDescent="0.35">
      <c r="A6" t="s">
        <v>7</v>
      </c>
      <c r="B6" s="2">
        <v>0.61876799999999998</v>
      </c>
      <c r="C6" s="2">
        <v>1.9028E-2</v>
      </c>
      <c r="D6" s="2">
        <f t="shared" ref="D6:D33" si="0">B6-(1.96*C6)</f>
        <v>0.58147311999999995</v>
      </c>
      <c r="E6" s="2">
        <f t="shared" ref="E6:E33" si="1">B6+(1.96*C6)</f>
        <v>0.65606288000000001</v>
      </c>
      <c r="F6" s="2">
        <f t="shared" ref="F6:F33" si="2">EXP(B6)</f>
        <v>1.8566392526824105</v>
      </c>
      <c r="G6" s="2">
        <f t="shared" ref="G6:G33" si="3">EXP(D6)</f>
        <v>1.7886714185605315</v>
      </c>
      <c r="H6" s="2">
        <f t="shared" ref="H6:H33" si="4">EXP(E6)</f>
        <v>1.9271898006707286</v>
      </c>
    </row>
    <row r="7" spans="1:8" x14ac:dyDescent="0.35">
      <c r="A7" t="s">
        <v>8</v>
      </c>
      <c r="B7" s="2">
        <v>-0.26164999999999999</v>
      </c>
      <c r="C7" s="2">
        <v>1.8468999999999999E-2</v>
      </c>
      <c r="D7" s="2">
        <f t="shared" si="0"/>
        <v>-0.29784924000000002</v>
      </c>
      <c r="E7" s="2">
        <f t="shared" si="1"/>
        <v>-0.22545076</v>
      </c>
      <c r="F7" s="2">
        <f t="shared" si="2"/>
        <v>0.76978039970392298</v>
      </c>
      <c r="G7" s="2">
        <f t="shared" si="3"/>
        <v>0.74241325753390552</v>
      </c>
      <c r="H7" s="2">
        <f t="shared" si="4"/>
        <v>0.79815636069951168</v>
      </c>
    </row>
    <row r="8" spans="1:8" x14ac:dyDescent="0.35">
      <c r="A8" t="s">
        <v>9</v>
      </c>
      <c r="B8" s="2">
        <v>0.134325</v>
      </c>
      <c r="C8" s="2">
        <v>4.3212E-2</v>
      </c>
      <c r="D8" s="2">
        <f t="shared" si="0"/>
        <v>4.9629480000000004E-2</v>
      </c>
      <c r="E8" s="2">
        <f t="shared" si="1"/>
        <v>0.21902052</v>
      </c>
      <c r="F8" s="2">
        <f t="shared" si="2"/>
        <v>1.1437644827030069</v>
      </c>
      <c r="G8" s="2">
        <f t="shared" si="3"/>
        <v>1.0508816515623964</v>
      </c>
      <c r="H8" s="2">
        <f t="shared" si="4"/>
        <v>1.2448568208874113</v>
      </c>
    </row>
    <row r="9" spans="1:8" x14ac:dyDescent="0.35">
      <c r="A9" t="s">
        <v>10</v>
      </c>
      <c r="B9" s="2">
        <v>-4.8514000000000002E-2</v>
      </c>
      <c r="C9" s="2">
        <v>2.5534999999999999E-2</v>
      </c>
      <c r="D9" s="2">
        <f t="shared" si="0"/>
        <v>-9.85626E-2</v>
      </c>
      <c r="E9" s="2">
        <f t="shared" si="1"/>
        <v>1.5345999999999971E-3</v>
      </c>
      <c r="F9" s="2">
        <f t="shared" si="2"/>
        <v>0.95264400219644463</v>
      </c>
      <c r="G9" s="2">
        <f t="shared" si="3"/>
        <v>0.9061389665394578</v>
      </c>
      <c r="H9" s="2">
        <f t="shared" si="4"/>
        <v>1.0015357781011409</v>
      </c>
    </row>
    <row r="10" spans="1:8" x14ac:dyDescent="0.35">
      <c r="A10" t="s">
        <v>11</v>
      </c>
      <c r="B10" s="2">
        <v>9.7990000000000004E-3</v>
      </c>
      <c r="C10" s="2">
        <v>7.8600000000000002E-4</v>
      </c>
      <c r="D10" s="2">
        <f t="shared" si="0"/>
        <v>8.2584400000000006E-3</v>
      </c>
      <c r="E10" s="2">
        <f t="shared" si="1"/>
        <v>1.133956E-2</v>
      </c>
      <c r="F10" s="2">
        <f t="shared" si="2"/>
        <v>1.0098471674027356</v>
      </c>
      <c r="G10" s="2">
        <f t="shared" si="3"/>
        <v>1.0082926349832046</v>
      </c>
      <c r="H10" s="2">
        <f t="shared" si="4"/>
        <v>1.0114040965183839</v>
      </c>
    </row>
    <row r="11" spans="1:8" x14ac:dyDescent="0.35">
      <c r="A11" t="s">
        <v>12</v>
      </c>
      <c r="B11" s="2">
        <v>2.5371999999999999E-2</v>
      </c>
      <c r="C11" s="2">
        <v>2.7252999999999999E-2</v>
      </c>
      <c r="D11" s="2">
        <f t="shared" si="0"/>
        <v>-2.804388E-2</v>
      </c>
      <c r="E11" s="2">
        <f t="shared" si="1"/>
        <v>7.8787880000000005E-2</v>
      </c>
      <c r="F11" s="2">
        <f t="shared" si="2"/>
        <v>1.0256966087016657</v>
      </c>
      <c r="G11" s="2">
        <f t="shared" si="3"/>
        <v>0.97234569933584269</v>
      </c>
      <c r="H11" s="2">
        <f t="shared" si="4"/>
        <v>1.0819747892346303</v>
      </c>
    </row>
    <row r="12" spans="1:8" x14ac:dyDescent="0.35">
      <c r="A12" t="s">
        <v>13</v>
      </c>
      <c r="B12" s="2">
        <v>-9.6877000000000005E-2</v>
      </c>
      <c r="C12" s="2">
        <v>2.2765000000000001E-2</v>
      </c>
      <c r="D12" s="2">
        <f t="shared" si="0"/>
        <v>-0.14149640000000002</v>
      </c>
      <c r="E12" s="2">
        <f t="shared" si="1"/>
        <v>-5.2257600000000001E-2</v>
      </c>
      <c r="F12" s="2">
        <f t="shared" si="2"/>
        <v>0.90766764238751596</v>
      </c>
      <c r="G12" s="2">
        <f t="shared" si="3"/>
        <v>0.86805830058914879</v>
      </c>
      <c r="H12" s="2">
        <f t="shared" si="4"/>
        <v>0.94908435122175494</v>
      </c>
    </row>
    <row r="13" spans="1:8" x14ac:dyDescent="0.35">
      <c r="A13" t="s">
        <v>14</v>
      </c>
      <c r="B13" s="2">
        <v>-0.14891599999999999</v>
      </c>
      <c r="C13" s="2">
        <v>2.6695E-2</v>
      </c>
      <c r="D13" s="2">
        <f t="shared" si="0"/>
        <v>-0.20123819999999998</v>
      </c>
      <c r="E13" s="2">
        <f t="shared" si="1"/>
        <v>-9.6593799999999994E-2</v>
      </c>
      <c r="F13" s="2">
        <f t="shared" si="2"/>
        <v>0.86164148974431076</v>
      </c>
      <c r="G13" s="2">
        <f t="shared" si="3"/>
        <v>0.81771762801468584</v>
      </c>
      <c r="H13" s="2">
        <f t="shared" si="4"/>
        <v>0.90792473026576537</v>
      </c>
    </row>
    <row r="14" spans="1:8" x14ac:dyDescent="0.35">
      <c r="A14" t="s">
        <v>15</v>
      </c>
      <c r="B14" s="2">
        <v>4.0016999999999997E-2</v>
      </c>
      <c r="C14" s="2">
        <v>2.1562000000000001E-2</v>
      </c>
      <c r="D14" s="2">
        <f t="shared" si="0"/>
        <v>-2.2445200000000068E-3</v>
      </c>
      <c r="E14" s="2">
        <f t="shared" si="1"/>
        <v>8.2278519999999994E-2</v>
      </c>
      <c r="F14" s="2">
        <f t="shared" si="2"/>
        <v>1.0408284681259474</v>
      </c>
      <c r="G14" s="2">
        <f t="shared" si="3"/>
        <v>0.99775799705147217</v>
      </c>
      <c r="H14" s="2">
        <f t="shared" si="4"/>
        <v>1.0857581730868553</v>
      </c>
    </row>
    <row r="15" spans="1:8" x14ac:dyDescent="0.35">
      <c r="A15" t="s">
        <v>16</v>
      </c>
      <c r="B15" s="2">
        <v>0.152804</v>
      </c>
      <c r="C15" s="2">
        <v>2.707E-2</v>
      </c>
      <c r="D15" s="2">
        <f t="shared" si="0"/>
        <v>9.9746799999999997E-2</v>
      </c>
      <c r="E15" s="2">
        <f t="shared" si="1"/>
        <v>0.20586119999999999</v>
      </c>
      <c r="F15" s="2">
        <f t="shared" si="2"/>
        <v>1.1650965976289649</v>
      </c>
      <c r="G15" s="2">
        <f t="shared" si="3"/>
        <v>1.1048911242225874</v>
      </c>
      <c r="H15" s="2">
        <f t="shared" si="4"/>
        <v>1.2285826648862854</v>
      </c>
    </row>
    <row r="16" spans="1:8" x14ac:dyDescent="0.35">
      <c r="A16" t="s">
        <v>17</v>
      </c>
      <c r="B16" s="2">
        <v>-2.5420999999999999E-2</v>
      </c>
      <c r="C16" s="2">
        <v>2.7366000000000001E-2</v>
      </c>
      <c r="D16" s="2">
        <f t="shared" si="0"/>
        <v>-7.9058359999999994E-2</v>
      </c>
      <c r="E16" s="2">
        <f t="shared" si="1"/>
        <v>2.8216360000000003E-2</v>
      </c>
      <c r="F16" s="2">
        <f t="shared" si="2"/>
        <v>0.97489939297569272</v>
      </c>
      <c r="G16" s="2">
        <f t="shared" si="3"/>
        <v>0.92398599904865453</v>
      </c>
      <c r="H16" s="2">
        <f t="shared" si="4"/>
        <v>1.0286182121838918</v>
      </c>
    </row>
    <row r="17" spans="1:8" x14ac:dyDescent="0.35">
      <c r="A17" t="s">
        <v>18</v>
      </c>
      <c r="B17" s="2">
        <v>2.6970999999999998E-2</v>
      </c>
      <c r="C17" s="2">
        <v>1.7173000000000001E-2</v>
      </c>
      <c r="D17" s="2">
        <f t="shared" si="0"/>
        <v>-6.6880800000000025E-3</v>
      </c>
      <c r="E17" s="2">
        <f t="shared" si="1"/>
        <v>6.0630080000000003E-2</v>
      </c>
      <c r="F17" s="2">
        <f t="shared" si="2"/>
        <v>1.0273380095292133</v>
      </c>
      <c r="G17" s="2">
        <f t="shared" si="3"/>
        <v>0.99333423543020094</v>
      </c>
      <c r="H17" s="2">
        <f t="shared" si="4"/>
        <v>1.0625057993358649</v>
      </c>
    </row>
    <row r="18" spans="1:8" x14ac:dyDescent="0.35">
      <c r="A18" t="s">
        <v>19</v>
      </c>
      <c r="B18" s="2">
        <v>0.142454</v>
      </c>
      <c r="C18" s="2">
        <v>4.0975999999999999E-2</v>
      </c>
      <c r="D18" s="2">
        <f t="shared" si="0"/>
        <v>6.2141040000000008E-2</v>
      </c>
      <c r="E18" s="2">
        <f t="shared" si="1"/>
        <v>0.22276695999999999</v>
      </c>
      <c r="F18" s="2">
        <f t="shared" si="2"/>
        <v>1.1531000371356628</v>
      </c>
      <c r="G18" s="2">
        <f t="shared" si="3"/>
        <v>1.0641124165599509</v>
      </c>
      <c r="H18" s="2">
        <f t="shared" si="4"/>
        <v>1.2495293494842483</v>
      </c>
    </row>
    <row r="19" spans="1:8" x14ac:dyDescent="0.35">
      <c r="A19" t="s">
        <v>20</v>
      </c>
      <c r="B19" s="2">
        <v>0.16</v>
      </c>
      <c r="C19" s="2">
        <v>1.9800000000000002E-2</v>
      </c>
      <c r="D19" s="2">
        <f t="shared" si="0"/>
        <v>0.12119199999999999</v>
      </c>
      <c r="E19" s="2">
        <f t="shared" si="1"/>
        <v>0.19880800000000001</v>
      </c>
      <c r="F19" s="2">
        <f t="shared" si="2"/>
        <v>1.1735108709918103</v>
      </c>
      <c r="G19" s="2">
        <f t="shared" si="3"/>
        <v>1.1288416291546643</v>
      </c>
      <c r="H19" s="2">
        <f t="shared" si="4"/>
        <v>1.2199477134513743</v>
      </c>
    </row>
    <row r="20" spans="1:8" x14ac:dyDescent="0.35">
      <c r="A20" t="s">
        <v>21</v>
      </c>
      <c r="B20" s="2">
        <v>0.249774</v>
      </c>
      <c r="C20" s="2">
        <v>2.2758E-2</v>
      </c>
      <c r="D20" s="2">
        <f t="shared" si="0"/>
        <v>0.20516831999999999</v>
      </c>
      <c r="E20" s="2">
        <f t="shared" si="1"/>
        <v>0.29437967999999998</v>
      </c>
      <c r="F20" s="2">
        <f t="shared" si="2"/>
        <v>1.2837352597325411</v>
      </c>
      <c r="G20" s="2">
        <f t="shared" si="3"/>
        <v>1.2277316993719762</v>
      </c>
      <c r="H20" s="2">
        <f t="shared" si="4"/>
        <v>1.3422934489054625</v>
      </c>
    </row>
    <row r="21" spans="1:8" x14ac:dyDescent="0.35">
      <c r="A21" t="s">
        <v>22</v>
      </c>
      <c r="B21" s="2">
        <v>0.282439</v>
      </c>
      <c r="C21" s="2">
        <v>3.3570999999999997E-2</v>
      </c>
      <c r="D21" s="2">
        <f t="shared" si="0"/>
        <v>0.21663984</v>
      </c>
      <c r="E21" s="2">
        <f t="shared" si="1"/>
        <v>0.34823815999999996</v>
      </c>
      <c r="F21" s="2">
        <f t="shared" si="2"/>
        <v>1.326360864616263</v>
      </c>
      <c r="G21" s="2">
        <f t="shared" si="3"/>
        <v>1.2418967400517384</v>
      </c>
      <c r="H21" s="2">
        <f t="shared" si="4"/>
        <v>1.4165695797802882</v>
      </c>
    </row>
    <row r="22" spans="1:8" x14ac:dyDescent="0.35">
      <c r="A22" t="s">
        <v>23</v>
      </c>
      <c r="B22" s="2">
        <v>0.18262800000000001</v>
      </c>
      <c r="C22" s="2">
        <v>1.9664000000000001E-2</v>
      </c>
      <c r="D22" s="2">
        <f t="shared" si="0"/>
        <v>0.14408656</v>
      </c>
      <c r="E22" s="2">
        <f t="shared" si="1"/>
        <v>0.22116944000000002</v>
      </c>
      <c r="F22" s="2">
        <f t="shared" si="2"/>
        <v>1.2003677881974735</v>
      </c>
      <c r="G22" s="2">
        <f t="shared" si="3"/>
        <v>1.1549840796200341</v>
      </c>
      <c r="H22" s="2">
        <f t="shared" si="4"/>
        <v>1.2475347949524249</v>
      </c>
    </row>
    <row r="23" spans="1:8" x14ac:dyDescent="0.35">
      <c r="A23" t="s">
        <v>24</v>
      </c>
      <c r="B23" s="2">
        <v>-0.23872699999999999</v>
      </c>
      <c r="C23" s="2">
        <v>2.4125000000000001E-2</v>
      </c>
      <c r="D23" s="2">
        <f t="shared" si="0"/>
        <v>-0.28601199999999999</v>
      </c>
      <c r="E23" s="2">
        <f t="shared" si="1"/>
        <v>-0.191442</v>
      </c>
      <c r="F23" s="2">
        <f t="shared" si="2"/>
        <v>0.78762987598086787</v>
      </c>
      <c r="G23" s="2">
        <f t="shared" si="3"/>
        <v>0.75125360084958537</v>
      </c>
      <c r="H23" s="2">
        <f t="shared" si="4"/>
        <v>0.82576751823362626</v>
      </c>
    </row>
    <row r="24" spans="1:8" x14ac:dyDescent="0.35">
      <c r="A24" t="s">
        <v>25</v>
      </c>
      <c r="B24" s="2">
        <v>1.4817E-2</v>
      </c>
      <c r="C24" s="2">
        <v>3.7340999999999999E-2</v>
      </c>
      <c r="D24" s="2">
        <f t="shared" si="0"/>
        <v>-5.8371359999999997E-2</v>
      </c>
      <c r="E24" s="2">
        <f t="shared" si="1"/>
        <v>8.8005359999999991E-2</v>
      </c>
      <c r="F24" s="2">
        <f t="shared" si="2"/>
        <v>1.0149273159214183</v>
      </c>
      <c r="G24" s="2">
        <f t="shared" si="3"/>
        <v>0.94329957865282077</v>
      </c>
      <c r="H24" s="2">
        <f t="shared" si="4"/>
        <v>1.0919939751002177</v>
      </c>
    </row>
    <row r="25" spans="1:8" x14ac:dyDescent="0.35">
      <c r="A25" t="s">
        <v>26</v>
      </c>
      <c r="B25" s="2">
        <v>-2.1382000000000002E-2</v>
      </c>
      <c r="C25" s="2">
        <v>2.6894000000000001E-2</v>
      </c>
      <c r="D25" s="2">
        <f t="shared" si="0"/>
        <v>-7.4094240000000006E-2</v>
      </c>
      <c r="E25" s="2">
        <f t="shared" si="1"/>
        <v>3.1330239999999995E-2</v>
      </c>
      <c r="F25" s="2">
        <f t="shared" si="2"/>
        <v>0.97884497436167162</v>
      </c>
      <c r="G25" s="2">
        <f t="shared" si="3"/>
        <v>0.9285841799445792</v>
      </c>
      <c r="H25" s="2">
        <f t="shared" si="4"/>
        <v>1.0318261979116272</v>
      </c>
    </row>
    <row r="26" spans="1:8" x14ac:dyDescent="0.35">
      <c r="A26" t="s">
        <v>27</v>
      </c>
      <c r="B26" s="2">
        <v>6.3075000000000006E-2</v>
      </c>
      <c r="C26" s="2">
        <v>3.3009999999999998E-2</v>
      </c>
      <c r="D26" s="2">
        <f t="shared" si="0"/>
        <v>-1.6245999999999899E-3</v>
      </c>
      <c r="E26" s="2">
        <f t="shared" si="1"/>
        <v>0.12777460000000002</v>
      </c>
      <c r="F26" s="2">
        <f t="shared" si="2"/>
        <v>1.0651067192397108</v>
      </c>
      <c r="G26" s="2">
        <f t="shared" si="3"/>
        <v>0.99837671894822888</v>
      </c>
      <c r="H26" s="2">
        <f t="shared" si="4"/>
        <v>1.1362968525194619</v>
      </c>
    </row>
    <row r="27" spans="1:8" x14ac:dyDescent="0.35">
      <c r="A27" t="s">
        <v>28</v>
      </c>
      <c r="B27" s="2">
        <v>-1.0542149999999999</v>
      </c>
      <c r="C27" s="2">
        <v>2.5349E-2</v>
      </c>
      <c r="D27" s="2">
        <f t="shared" si="0"/>
        <v>-1.1038990399999999</v>
      </c>
      <c r="E27" s="2">
        <f t="shared" si="1"/>
        <v>-1.0045309599999999</v>
      </c>
      <c r="F27" s="2">
        <f t="shared" si="2"/>
        <v>0.34846586567214993</v>
      </c>
      <c r="G27" s="2">
        <f t="shared" si="3"/>
        <v>0.33157573298107562</v>
      </c>
      <c r="H27" s="2">
        <f t="shared" si="4"/>
        <v>0.36621636465045909</v>
      </c>
    </row>
    <row r="28" spans="1:8" x14ac:dyDescent="0.35">
      <c r="D28" s="2"/>
      <c r="E28" s="2"/>
      <c r="F28" s="2"/>
      <c r="G28" s="2"/>
      <c r="H28" s="2"/>
    </row>
    <row r="29" spans="1:8" x14ac:dyDescent="0.35">
      <c r="D29" s="2"/>
      <c r="E29" s="2"/>
      <c r="F29" s="2"/>
      <c r="G29" s="2"/>
      <c r="H29" s="2"/>
    </row>
    <row r="30" spans="1:8" x14ac:dyDescent="0.35">
      <c r="A30" t="s">
        <v>51</v>
      </c>
      <c r="D30" s="2"/>
      <c r="E30" s="2"/>
      <c r="F30" s="2"/>
      <c r="G30" s="2"/>
      <c r="H30" s="2"/>
    </row>
    <row r="31" spans="1:8" x14ac:dyDescent="0.35">
      <c r="B31" t="s">
        <v>1</v>
      </c>
      <c r="C31" t="s">
        <v>2</v>
      </c>
      <c r="D31" t="s">
        <v>44</v>
      </c>
      <c r="E31" t="s">
        <v>45</v>
      </c>
      <c r="F31" s="4" t="s">
        <v>30</v>
      </c>
      <c r="G31" s="4" t="s">
        <v>37</v>
      </c>
      <c r="H31" s="4" t="s">
        <v>38</v>
      </c>
    </row>
    <row r="32" spans="1:8" x14ac:dyDescent="0.35">
      <c r="A32" t="s">
        <v>3</v>
      </c>
      <c r="B32">
        <v>4.3073819999999996</v>
      </c>
      <c r="C32">
        <v>9.9439999999999997E-3</v>
      </c>
      <c r="D32" s="2">
        <f t="shared" si="0"/>
        <v>4.2878917599999999</v>
      </c>
      <c r="E32" s="2">
        <f t="shared" si="1"/>
        <v>4.3268722399999993</v>
      </c>
      <c r="F32" s="2">
        <f t="shared" si="2"/>
        <v>74.245858622550699</v>
      </c>
      <c r="G32" s="2">
        <f t="shared" si="3"/>
        <v>72.812799714340414</v>
      </c>
      <c r="H32" s="2">
        <f t="shared" si="4"/>
        <v>75.707122157453782</v>
      </c>
    </row>
    <row r="33" spans="1:8" x14ac:dyDescent="0.35">
      <c r="A33" t="s">
        <v>4</v>
      </c>
      <c r="B33">
        <v>-1.1499809999999999</v>
      </c>
      <c r="C33">
        <v>2.5492000000000001E-2</v>
      </c>
      <c r="D33" s="2">
        <f t="shared" si="0"/>
        <v>-1.1999453199999999</v>
      </c>
      <c r="E33" s="2">
        <f t="shared" si="1"/>
        <v>-1.10001668</v>
      </c>
      <c r="F33" s="2">
        <f t="shared" si="2"/>
        <v>0.31664278553482472</v>
      </c>
      <c r="G33" s="2">
        <f t="shared" si="3"/>
        <v>0.30121068166198833</v>
      </c>
      <c r="H33" s="2">
        <f t="shared" si="4"/>
        <v>0.33286553145470932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5615-69B2-43A9-9A01-B89E97A4E938}">
  <dimension ref="A1:H33"/>
  <sheetViews>
    <sheetView topLeftCell="A10" workbookViewId="0">
      <selection activeCell="D5" sqref="D5:H27"/>
    </sheetView>
  </sheetViews>
  <sheetFormatPr defaultRowHeight="14.5" x14ac:dyDescent="0.35"/>
  <cols>
    <col min="1" max="1" width="21.26953125" customWidth="1"/>
    <col min="2" max="2" width="16.6328125" customWidth="1"/>
    <col min="3" max="3" width="11.1796875" customWidth="1"/>
    <col min="4" max="4" width="12.90625" customWidth="1"/>
    <col min="5" max="5" width="11.54296875" customWidth="1"/>
    <col min="6" max="6" width="21" customWidth="1"/>
    <col min="7" max="7" width="14.36328125" customWidth="1"/>
    <col min="8" max="8" width="14.54296875" customWidth="1"/>
  </cols>
  <sheetData>
    <row r="1" spans="1:8" x14ac:dyDescent="0.35">
      <c r="A1" t="s">
        <v>49</v>
      </c>
    </row>
    <row r="2" spans="1:8" x14ac:dyDescent="0.35">
      <c r="A2" t="s">
        <v>50</v>
      </c>
    </row>
    <row r="4" spans="1:8" x14ac:dyDescent="0.35">
      <c r="A4" t="s">
        <v>34</v>
      </c>
      <c r="B4" t="s">
        <v>48</v>
      </c>
      <c r="C4" t="s">
        <v>2</v>
      </c>
      <c r="D4" t="s">
        <v>44</v>
      </c>
      <c r="E4" t="s">
        <v>45</v>
      </c>
      <c r="F4" s="4" t="s">
        <v>30</v>
      </c>
      <c r="G4" s="4" t="s">
        <v>37</v>
      </c>
      <c r="H4" s="4" t="s">
        <v>38</v>
      </c>
    </row>
    <row r="5" spans="1:8" x14ac:dyDescent="0.35">
      <c r="A5" t="s">
        <v>3</v>
      </c>
      <c r="B5" s="2">
        <v>1.7073894000000001</v>
      </c>
      <c r="C5" s="2">
        <v>8.8200600000000004E-2</v>
      </c>
      <c r="D5" s="2">
        <f>B5-(1.96*C5)</f>
        <v>1.5345162240000001</v>
      </c>
      <c r="E5" s="2">
        <f>B5+(1.96*C5)</f>
        <v>1.880262576</v>
      </c>
      <c r="F5" s="2">
        <f>EXP(B5)</f>
        <v>5.5145463949847322</v>
      </c>
      <c r="G5" s="2">
        <f>EXP(D5)</f>
        <v>4.639080711092908</v>
      </c>
      <c r="H5" s="2">
        <f>EXP(E5)</f>
        <v>6.5552258812231017</v>
      </c>
    </row>
    <row r="6" spans="1:8" x14ac:dyDescent="0.35">
      <c r="A6" t="s">
        <v>7</v>
      </c>
      <c r="B6" s="2">
        <v>0.28968250000000001</v>
      </c>
      <c r="C6" s="2">
        <v>2.3237600000000001E-2</v>
      </c>
      <c r="D6" s="2">
        <f t="shared" ref="D6:D33" si="0">B6-(1.96*C6)</f>
        <v>0.24413680400000001</v>
      </c>
      <c r="E6" s="2">
        <f t="shared" ref="E6:E33" si="1">B6+(1.96*C6)</f>
        <v>0.33522819600000003</v>
      </c>
      <c r="F6" s="2">
        <f t="shared" ref="F6:F33" si="2">EXP(B6)</f>
        <v>1.3360032396510173</v>
      </c>
      <c r="G6" s="2">
        <f t="shared" ref="G6:H33" si="3">EXP(D6)</f>
        <v>1.276518951443393</v>
      </c>
      <c r="H6" s="2">
        <f t="shared" si="3"/>
        <v>1.3982594260271466</v>
      </c>
    </row>
    <row r="7" spans="1:8" x14ac:dyDescent="0.35">
      <c r="A7" t="s">
        <v>8</v>
      </c>
      <c r="B7" s="2">
        <v>-3.7951100000000001E-2</v>
      </c>
      <c r="C7" s="2">
        <v>2.20774E-2</v>
      </c>
      <c r="D7" s="2">
        <f t="shared" si="0"/>
        <v>-8.122280400000001E-2</v>
      </c>
      <c r="E7" s="2">
        <f t="shared" si="1"/>
        <v>5.3206039999999996E-3</v>
      </c>
      <c r="F7" s="2">
        <f t="shared" si="2"/>
        <v>0.96276001870505223</v>
      </c>
      <c r="G7" s="2">
        <f t="shared" si="3"/>
        <v>0.92198824588927508</v>
      </c>
      <c r="H7" s="2">
        <f t="shared" si="3"/>
        <v>1.0053347835502322</v>
      </c>
    </row>
    <row r="8" spans="1:8" x14ac:dyDescent="0.35">
      <c r="A8" t="s">
        <v>9</v>
      </c>
      <c r="B8" s="2">
        <v>0.19928670000000001</v>
      </c>
      <c r="C8" s="2">
        <v>4.8683799999999999E-2</v>
      </c>
      <c r="D8" s="2">
        <f t="shared" si="0"/>
        <v>0.10386645200000001</v>
      </c>
      <c r="E8" s="2">
        <f t="shared" si="1"/>
        <v>0.29470694800000002</v>
      </c>
      <c r="F8" s="2">
        <f t="shared" si="2"/>
        <v>1.2205318422218703</v>
      </c>
      <c r="G8" s="2">
        <f t="shared" si="3"/>
        <v>1.1094522798884889</v>
      </c>
      <c r="H8" s="2">
        <f t="shared" si="3"/>
        <v>1.3427328104884708</v>
      </c>
    </row>
    <row r="9" spans="1:8" x14ac:dyDescent="0.35">
      <c r="A9" t="s">
        <v>10</v>
      </c>
      <c r="B9" s="2">
        <v>-0.11917700000000001</v>
      </c>
      <c r="C9" s="2">
        <v>3.0864300000000001E-2</v>
      </c>
      <c r="D9" s="2">
        <f t="shared" si="0"/>
        <v>-0.17967102800000001</v>
      </c>
      <c r="E9" s="2">
        <f t="shared" si="1"/>
        <v>-5.8682972000000007E-2</v>
      </c>
      <c r="F9" s="2">
        <f t="shared" si="2"/>
        <v>0.88765067268746001</v>
      </c>
      <c r="G9" s="2">
        <f t="shared" si="3"/>
        <v>0.83554503712576433</v>
      </c>
      <c r="H9" s="2">
        <f t="shared" si="3"/>
        <v>0.94300568097791693</v>
      </c>
    </row>
    <row r="10" spans="1:8" x14ac:dyDescent="0.35">
      <c r="A10" t="s">
        <v>11</v>
      </c>
      <c r="B10" s="2">
        <v>3.9078000000000003E-3</v>
      </c>
      <c r="C10" s="2">
        <v>9.6929999999999998E-4</v>
      </c>
      <c r="D10" s="2">
        <f t="shared" si="0"/>
        <v>2.0079720000000002E-3</v>
      </c>
      <c r="E10" s="2">
        <f t="shared" si="1"/>
        <v>5.8076280000000004E-3</v>
      </c>
      <c r="F10" s="2">
        <f t="shared" si="2"/>
        <v>1.0039154454060819</v>
      </c>
      <c r="G10" s="2">
        <f t="shared" si="3"/>
        <v>1.002009989325795</v>
      </c>
      <c r="H10" s="2">
        <f t="shared" si="3"/>
        <v>1.0058245249660873</v>
      </c>
    </row>
    <row r="11" spans="1:8" x14ac:dyDescent="0.35">
      <c r="A11" t="s">
        <v>12</v>
      </c>
      <c r="B11" s="2">
        <v>-1.3250899999999999E-2</v>
      </c>
      <c r="C11" s="2">
        <v>3.3434899999999997E-2</v>
      </c>
      <c r="D11" s="2">
        <f t="shared" si="0"/>
        <v>-7.8783303999999985E-2</v>
      </c>
      <c r="E11" s="2">
        <f t="shared" si="1"/>
        <v>5.2281503999999993E-2</v>
      </c>
      <c r="F11" s="2">
        <f t="shared" si="2"/>
        <v>0.98683650667708567</v>
      </c>
      <c r="G11" s="2">
        <f t="shared" si="3"/>
        <v>0.9242401818972652</v>
      </c>
      <c r="H11" s="2">
        <f t="shared" si="3"/>
        <v>1.0536723137394199</v>
      </c>
    </row>
    <row r="12" spans="1:8" x14ac:dyDescent="0.35">
      <c r="A12" t="s">
        <v>13</v>
      </c>
      <c r="B12" s="2">
        <v>-0.15104229999999999</v>
      </c>
      <c r="C12" s="2">
        <v>2.76828E-2</v>
      </c>
      <c r="D12" s="2">
        <f t="shared" si="0"/>
        <v>-0.20530058800000001</v>
      </c>
      <c r="E12" s="2">
        <f t="shared" si="1"/>
        <v>-9.6784011999999989E-2</v>
      </c>
      <c r="F12" s="2">
        <f t="shared" si="2"/>
        <v>0.85981132787079984</v>
      </c>
      <c r="G12" s="2">
        <f t="shared" si="3"/>
        <v>0.81440248000315574</v>
      </c>
      <c r="H12" s="2">
        <f t="shared" si="3"/>
        <v>0.90775204851056379</v>
      </c>
    </row>
    <row r="13" spans="1:8" x14ac:dyDescent="0.35">
      <c r="A13" t="s">
        <v>14</v>
      </c>
      <c r="B13" s="2">
        <v>-0.1991018</v>
      </c>
      <c r="C13" s="2">
        <v>3.2662499999999997E-2</v>
      </c>
      <c r="D13" s="2">
        <f t="shared" si="0"/>
        <v>-0.26312029999999997</v>
      </c>
      <c r="E13" s="2">
        <f t="shared" si="1"/>
        <v>-0.13508330000000002</v>
      </c>
      <c r="F13" s="2">
        <f t="shared" si="2"/>
        <v>0.81946646740023632</v>
      </c>
      <c r="G13" s="2">
        <f t="shared" si="3"/>
        <v>0.76864942322334173</v>
      </c>
      <c r="H13" s="2">
        <f t="shared" si="3"/>
        <v>0.87364313418381589</v>
      </c>
    </row>
    <row r="14" spans="1:8" x14ac:dyDescent="0.35">
      <c r="A14" t="s">
        <v>15</v>
      </c>
      <c r="B14" s="2">
        <v>4.17832E-2</v>
      </c>
      <c r="C14" s="2">
        <v>2.6141399999999999E-2</v>
      </c>
      <c r="D14" s="2">
        <f t="shared" si="0"/>
        <v>-9.4539439999999988E-3</v>
      </c>
      <c r="E14" s="2">
        <f t="shared" si="1"/>
        <v>9.3020344000000005E-2</v>
      </c>
      <c r="F14" s="2">
        <f t="shared" si="2"/>
        <v>1.0426684037351872</v>
      </c>
      <c r="G14" s="2">
        <f t="shared" si="3"/>
        <v>0.99059060403317778</v>
      </c>
      <c r="H14" s="2">
        <f t="shared" si="3"/>
        <v>1.0974840622567337</v>
      </c>
    </row>
    <row r="15" spans="1:8" x14ac:dyDescent="0.35">
      <c r="A15" t="s">
        <v>16</v>
      </c>
      <c r="B15" s="2">
        <v>-9.6451099999999998E-2</v>
      </c>
      <c r="C15" s="2">
        <v>4.3232899999999998E-2</v>
      </c>
      <c r="D15" s="2">
        <f t="shared" si="0"/>
        <v>-0.18118758400000001</v>
      </c>
      <c r="E15" s="2">
        <f t="shared" si="1"/>
        <v>-1.1714615999999997E-2</v>
      </c>
      <c r="F15" s="2">
        <f t="shared" si="2"/>
        <v>0.90805430036938128</v>
      </c>
      <c r="G15" s="2">
        <f t="shared" si="3"/>
        <v>0.83427884665350038</v>
      </c>
      <c r="H15" s="2">
        <f t="shared" si="3"/>
        <v>0.98835373295973161</v>
      </c>
    </row>
    <row r="16" spans="1:8" x14ac:dyDescent="0.35">
      <c r="A16" t="s">
        <v>17</v>
      </c>
      <c r="B16" s="2">
        <v>-0.1163677</v>
      </c>
      <c r="C16" s="2">
        <v>3.2517799999999999E-2</v>
      </c>
      <c r="D16" s="2">
        <f t="shared" si="0"/>
        <v>-0.18010258800000001</v>
      </c>
      <c r="E16" s="2">
        <f t="shared" si="1"/>
        <v>-5.2632812000000001E-2</v>
      </c>
      <c r="F16" s="2">
        <f t="shared" si="2"/>
        <v>0.89014785574807853</v>
      </c>
      <c r="G16" s="2">
        <f t="shared" si="3"/>
        <v>0.83518452710598967</v>
      </c>
      <c r="H16" s="2">
        <f t="shared" si="3"/>
        <v>0.94872831018377646</v>
      </c>
    </row>
    <row r="17" spans="1:8" x14ac:dyDescent="0.35">
      <c r="A17" t="s">
        <v>18</v>
      </c>
      <c r="B17" s="2">
        <v>-7.2977200000000006E-2</v>
      </c>
      <c r="C17" s="2">
        <v>2.0663500000000001E-2</v>
      </c>
      <c r="D17" s="2">
        <f t="shared" si="0"/>
        <v>-0.11347766000000001</v>
      </c>
      <c r="E17" s="2">
        <f t="shared" si="1"/>
        <v>-3.2476740000000004E-2</v>
      </c>
      <c r="F17" s="2">
        <f t="shared" si="2"/>
        <v>0.92962202516634096</v>
      </c>
      <c r="G17" s="2">
        <f t="shared" si="3"/>
        <v>0.89272413964569797</v>
      </c>
      <c r="H17" s="2">
        <f t="shared" si="3"/>
        <v>0.96804496629535464</v>
      </c>
    </row>
    <row r="18" spans="1:8" x14ac:dyDescent="0.35">
      <c r="A18" t="s">
        <v>19</v>
      </c>
      <c r="B18" s="2">
        <v>0.27767039999999998</v>
      </c>
      <c r="C18" s="2">
        <v>4.7198900000000002E-2</v>
      </c>
      <c r="D18" s="2">
        <f t="shared" si="0"/>
        <v>0.18516055599999998</v>
      </c>
      <c r="E18" s="2">
        <f t="shared" si="1"/>
        <v>0.37018024399999999</v>
      </c>
      <c r="F18" s="2">
        <f t="shared" si="2"/>
        <v>1.3200510366768905</v>
      </c>
      <c r="G18" s="2">
        <f t="shared" si="3"/>
        <v>1.2034116395768188</v>
      </c>
      <c r="H18" s="2">
        <f t="shared" si="3"/>
        <v>1.4479955836595513</v>
      </c>
    </row>
    <row r="19" spans="1:8" x14ac:dyDescent="0.35">
      <c r="A19" t="s">
        <v>20</v>
      </c>
      <c r="B19" s="2">
        <v>0.14744019999999999</v>
      </c>
      <c r="C19" s="2">
        <v>2.3888300000000001E-2</v>
      </c>
      <c r="D19" s="2">
        <f t="shared" si="0"/>
        <v>0.100619132</v>
      </c>
      <c r="E19" s="2">
        <f t="shared" si="1"/>
        <v>0.19426126799999999</v>
      </c>
      <c r="F19" s="2">
        <f t="shared" si="2"/>
        <v>1.1588639826914728</v>
      </c>
      <c r="G19" s="2">
        <f t="shared" si="3"/>
        <v>1.1058553766197272</v>
      </c>
      <c r="H19" s="2">
        <f t="shared" si="3"/>
        <v>1.2144135289051912</v>
      </c>
    </row>
    <row r="20" spans="1:8" x14ac:dyDescent="0.35">
      <c r="A20" t="s">
        <v>21</v>
      </c>
      <c r="B20" s="2">
        <v>0.1767251</v>
      </c>
      <c r="C20" s="2">
        <v>2.7862100000000001E-2</v>
      </c>
      <c r="D20" s="2">
        <f t="shared" si="0"/>
        <v>0.12211538399999999</v>
      </c>
      <c r="E20" s="2">
        <f t="shared" si="1"/>
        <v>0.231334816</v>
      </c>
      <c r="F20" s="2">
        <f t="shared" si="2"/>
        <v>1.1933030090368626</v>
      </c>
      <c r="G20" s="2">
        <f t="shared" si="3"/>
        <v>1.1298844648483599</v>
      </c>
      <c r="H20" s="2">
        <f t="shared" si="3"/>
        <v>1.2602811311044437</v>
      </c>
    </row>
    <row r="21" spans="1:8" x14ac:dyDescent="0.35">
      <c r="A21" t="s">
        <v>22</v>
      </c>
      <c r="B21" s="2">
        <v>0.20325319999999999</v>
      </c>
      <c r="C21" s="2">
        <v>4.1291300000000003E-2</v>
      </c>
      <c r="D21" s="2">
        <f t="shared" si="0"/>
        <v>0.12232225199999999</v>
      </c>
      <c r="E21" s="2">
        <f t="shared" si="1"/>
        <v>0.28418414800000003</v>
      </c>
      <c r="F21" s="2">
        <f t="shared" si="2"/>
        <v>1.225382695869619</v>
      </c>
      <c r="G21" s="2">
        <f t="shared" si="3"/>
        <v>1.130118225965848</v>
      </c>
      <c r="H21" s="2">
        <f t="shared" si="3"/>
        <v>1.3286775815454128</v>
      </c>
    </row>
    <row r="22" spans="1:8" x14ac:dyDescent="0.35">
      <c r="A22" t="s">
        <v>23</v>
      </c>
      <c r="B22" s="2">
        <v>0.28979939999999998</v>
      </c>
      <c r="C22" s="2">
        <v>2.4452700000000001E-2</v>
      </c>
      <c r="D22" s="2">
        <f t="shared" si="0"/>
        <v>0.24187210799999997</v>
      </c>
      <c r="E22" s="2">
        <f t="shared" si="1"/>
        <v>0.337726692</v>
      </c>
      <c r="F22" s="2">
        <f t="shared" si="2"/>
        <v>1.3361594275587378</v>
      </c>
      <c r="G22" s="2">
        <f t="shared" si="3"/>
        <v>1.2736312951461637</v>
      </c>
      <c r="H22" s="2">
        <f t="shared" si="3"/>
        <v>1.4017573395518741</v>
      </c>
    </row>
    <row r="23" spans="1:8" x14ac:dyDescent="0.35">
      <c r="A23" t="s">
        <v>24</v>
      </c>
      <c r="B23" s="2">
        <v>9.0116299999999996E-2</v>
      </c>
      <c r="C23" s="2">
        <v>2.8464E-2</v>
      </c>
      <c r="D23" s="2">
        <f t="shared" si="0"/>
        <v>3.4326860000000001E-2</v>
      </c>
      <c r="E23" s="2">
        <f t="shared" si="1"/>
        <v>0.14590574000000001</v>
      </c>
      <c r="F23" s="2">
        <f t="shared" si="2"/>
        <v>1.0943015435744232</v>
      </c>
      <c r="G23" s="2">
        <f t="shared" si="3"/>
        <v>1.0349228263248906</v>
      </c>
      <c r="H23" s="2">
        <f t="shared" si="3"/>
        <v>1.1570871158787628</v>
      </c>
    </row>
    <row r="24" spans="1:8" x14ac:dyDescent="0.35">
      <c r="A24" t="s">
        <v>25</v>
      </c>
      <c r="B24" s="2">
        <v>7.3667899999999994E-2</v>
      </c>
      <c r="C24" s="2">
        <v>4.2976E-2</v>
      </c>
      <c r="D24" s="2">
        <f t="shared" si="0"/>
        <v>-1.0565060000000001E-2</v>
      </c>
      <c r="E24" s="2">
        <f t="shared" si="1"/>
        <v>0.15790085999999998</v>
      </c>
      <c r="F24" s="2">
        <f t="shared" si="2"/>
        <v>1.0764492573302737</v>
      </c>
      <c r="G24" s="2">
        <f t="shared" si="3"/>
        <v>0.98949055421823673</v>
      </c>
      <c r="H24" s="2">
        <f t="shared" si="3"/>
        <v>1.1710500910464796</v>
      </c>
    </row>
    <row r="25" spans="1:8" x14ac:dyDescent="0.35">
      <c r="A25" t="s">
        <v>26</v>
      </c>
      <c r="B25" s="2">
        <v>6.0310299999999997E-2</v>
      </c>
      <c r="C25" s="2">
        <v>3.12418E-2</v>
      </c>
      <c r="D25" s="2">
        <f t="shared" si="0"/>
        <v>-9.2362800000000272E-4</v>
      </c>
      <c r="E25" s="2">
        <f t="shared" si="1"/>
        <v>0.121544228</v>
      </c>
      <c r="F25" s="2">
        <f t="shared" si="2"/>
        <v>1.0621660855510853</v>
      </c>
      <c r="G25" s="2">
        <f t="shared" si="3"/>
        <v>0.99907679841304875</v>
      </c>
      <c r="H25" s="2">
        <f t="shared" si="3"/>
        <v>1.1292393088168629</v>
      </c>
    </row>
    <row r="26" spans="1:8" x14ac:dyDescent="0.35">
      <c r="A26" t="s">
        <v>27</v>
      </c>
      <c r="B26" s="2">
        <v>0.12203459999999999</v>
      </c>
      <c r="C26" s="2">
        <v>3.9384700000000002E-2</v>
      </c>
      <c r="D26" s="2">
        <f t="shared" si="0"/>
        <v>4.4840587999999987E-2</v>
      </c>
      <c r="E26" s="2">
        <f t="shared" si="1"/>
        <v>0.199228612</v>
      </c>
      <c r="F26" s="2">
        <f t="shared" si="2"/>
        <v>1.1297931919484963</v>
      </c>
      <c r="G26" s="2">
        <f t="shared" si="3"/>
        <v>1.045861123805734</v>
      </c>
      <c r="H26" s="2">
        <f t="shared" si="3"/>
        <v>1.2204609460273481</v>
      </c>
    </row>
    <row r="27" spans="1:8" x14ac:dyDescent="0.35">
      <c r="A27" t="s">
        <v>28</v>
      </c>
      <c r="B27" s="2">
        <v>-0.22481699999999999</v>
      </c>
      <c r="C27" s="2">
        <v>2.7607900000000001E-2</v>
      </c>
      <c r="D27" s="2">
        <f t="shared" si="0"/>
        <v>-0.27892848399999998</v>
      </c>
      <c r="E27" s="2">
        <f t="shared" si="1"/>
        <v>-0.170705516</v>
      </c>
      <c r="F27" s="2">
        <f t="shared" si="2"/>
        <v>0.79866236059898055</v>
      </c>
      <c r="G27" s="2">
        <f t="shared" si="3"/>
        <v>0.75659400985748804</v>
      </c>
      <c r="H27" s="2">
        <f t="shared" si="3"/>
        <v>0.84306980748854132</v>
      </c>
    </row>
    <row r="28" spans="1:8" x14ac:dyDescent="0.35">
      <c r="D28" s="2"/>
      <c r="E28" s="2"/>
      <c r="F28" s="2"/>
      <c r="G28" s="2"/>
      <c r="H28" s="2"/>
    </row>
    <row r="29" spans="1:8" x14ac:dyDescent="0.35">
      <c r="D29" s="2"/>
      <c r="E29" s="2"/>
      <c r="F29" s="2"/>
      <c r="G29" s="2"/>
      <c r="H29" s="2"/>
    </row>
    <row r="30" spans="1:8" x14ac:dyDescent="0.35">
      <c r="A30" t="s">
        <v>51</v>
      </c>
      <c r="D30" s="2"/>
      <c r="E30" s="2"/>
      <c r="F30" s="2"/>
      <c r="G30" s="2"/>
      <c r="H30" s="2"/>
    </row>
    <row r="31" spans="1:8" x14ac:dyDescent="0.35">
      <c r="B31" t="s">
        <v>1</v>
      </c>
      <c r="C31" t="s">
        <v>2</v>
      </c>
      <c r="D31" t="s">
        <v>44</v>
      </c>
      <c r="E31" t="s">
        <v>45</v>
      </c>
      <c r="F31" s="4" t="s">
        <v>30</v>
      </c>
      <c r="G31" s="4" t="s">
        <v>37</v>
      </c>
      <c r="H31" s="4" t="s">
        <v>38</v>
      </c>
    </row>
    <row r="32" spans="1:8" x14ac:dyDescent="0.35">
      <c r="A32" t="s">
        <v>3</v>
      </c>
      <c r="B32" s="2">
        <v>2.3856899999999999</v>
      </c>
      <c r="C32" s="2">
        <v>1.1939999999999999E-2</v>
      </c>
      <c r="D32" s="2">
        <f t="shared" si="0"/>
        <v>2.3622875999999997</v>
      </c>
      <c r="E32" s="2">
        <f t="shared" si="1"/>
        <v>2.4090924</v>
      </c>
      <c r="F32" s="2">
        <f t="shared" si="2"/>
        <v>10.866558003753831</v>
      </c>
      <c r="G32" s="2">
        <f t="shared" si="3"/>
        <v>10.615207045946535</v>
      </c>
      <c r="H32" s="2">
        <f t="shared" si="3"/>
        <v>11.123860546275129</v>
      </c>
    </row>
    <row r="33" spans="1:8" x14ac:dyDescent="0.35">
      <c r="A33" t="s">
        <v>4</v>
      </c>
      <c r="B33" s="2">
        <v>-0.19167999999999999</v>
      </c>
      <c r="C33" s="2">
        <v>2.7459999999999998E-2</v>
      </c>
      <c r="D33" s="2">
        <f t="shared" si="0"/>
        <v>-0.24550159999999999</v>
      </c>
      <c r="E33" s="2">
        <f t="shared" si="1"/>
        <v>-0.13785839999999999</v>
      </c>
      <c r="F33" s="2">
        <f t="shared" si="2"/>
        <v>0.82557100894981905</v>
      </c>
      <c r="G33" s="2">
        <f t="shared" si="3"/>
        <v>0.78231203209425748</v>
      </c>
      <c r="H33" s="2">
        <f t="shared" si="3"/>
        <v>0.87122204805397008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2FB8-A076-4140-92C8-C8238C528271}">
  <dimension ref="A1:H26"/>
  <sheetViews>
    <sheetView topLeftCell="A16" workbookViewId="0">
      <selection activeCell="G27" sqref="G27"/>
    </sheetView>
  </sheetViews>
  <sheetFormatPr defaultRowHeight="14.5" x14ac:dyDescent="0.35"/>
  <cols>
    <col min="1" max="1" width="29.453125" customWidth="1"/>
    <col min="5" max="5" width="8.7265625" customWidth="1"/>
    <col min="6" max="6" width="20.90625" customWidth="1"/>
    <col min="7" max="7" width="14.26953125" customWidth="1"/>
    <col min="8" max="8" width="13.81640625" customWidth="1"/>
    <col min="11" max="11" width="8.7265625" customWidth="1"/>
  </cols>
  <sheetData>
    <row r="1" spans="1:8" x14ac:dyDescent="0.35">
      <c r="A1" t="s">
        <v>34</v>
      </c>
      <c r="B1" t="s">
        <v>48</v>
      </c>
      <c r="C1" t="s">
        <v>2</v>
      </c>
      <c r="D1" t="s">
        <v>44</v>
      </c>
      <c r="E1" t="s">
        <v>45</v>
      </c>
      <c r="F1" s="4" t="s">
        <v>30</v>
      </c>
      <c r="G1" s="4" t="s">
        <v>37</v>
      </c>
      <c r="H1" s="4" t="s">
        <v>38</v>
      </c>
    </row>
    <row r="2" spans="1:8" x14ac:dyDescent="0.35">
      <c r="A2" t="s">
        <v>3</v>
      </c>
      <c r="B2" s="2">
        <v>3.5879004999999999</v>
      </c>
      <c r="C2" s="2">
        <v>6.5458699999999995E-2</v>
      </c>
      <c r="D2" s="2">
        <f>B2-(1.96*C2)</f>
        <v>3.4596014479999999</v>
      </c>
      <c r="E2" s="2">
        <f>B2+(1.96*C2)</f>
        <v>3.716199552</v>
      </c>
      <c r="F2" s="2">
        <f>EXP(B2)</f>
        <v>36.158082286306957</v>
      </c>
      <c r="G2" s="2">
        <f>EXP(D2)</f>
        <v>31.804298321671222</v>
      </c>
      <c r="H2" s="2">
        <f>EXP(E2)</f>
        <v>41.107868546575901</v>
      </c>
    </row>
    <row r="3" spans="1:8" x14ac:dyDescent="0.35">
      <c r="A3" t="s">
        <v>7</v>
      </c>
      <c r="B3" s="2">
        <v>0.58139289999999999</v>
      </c>
      <c r="C3" s="2">
        <v>1.7590600000000001E-2</v>
      </c>
      <c r="D3" s="2">
        <f t="shared" ref="D3:D26" si="0">B3-(1.96*C3)</f>
        <v>0.54691532399999998</v>
      </c>
      <c r="E3" s="2">
        <f t="shared" ref="E3:E26" si="1">B3+(1.96*C3)</f>
        <v>0.615870476</v>
      </c>
      <c r="F3" s="2">
        <f t="shared" ref="F3:F26" si="2">EXP(B3)</f>
        <v>1.7885279370944531</v>
      </c>
      <c r="G3" s="2">
        <f t="shared" ref="G3:H25" si="3">EXP(D3)</f>
        <v>1.7279147315560011</v>
      </c>
      <c r="H3" s="2">
        <f t="shared" si="3"/>
        <v>1.8512673822085921</v>
      </c>
    </row>
    <row r="4" spans="1:8" x14ac:dyDescent="0.35">
      <c r="A4" t="s">
        <v>8</v>
      </c>
      <c r="B4" s="2">
        <v>-0.18073400000000001</v>
      </c>
      <c r="C4" s="2">
        <v>1.7099799999999998E-2</v>
      </c>
      <c r="D4" s="2">
        <f t="shared" si="0"/>
        <v>-0.21424960800000001</v>
      </c>
      <c r="E4" s="2">
        <f t="shared" si="1"/>
        <v>-0.147218392</v>
      </c>
      <c r="F4" s="2">
        <f t="shared" si="2"/>
        <v>0.83465734802447444</v>
      </c>
      <c r="G4" s="2">
        <f t="shared" si="3"/>
        <v>0.8071468895554792</v>
      </c>
      <c r="H4" s="2">
        <f t="shared" si="3"/>
        <v>0.8631054615039363</v>
      </c>
    </row>
    <row r="5" spans="1:8" x14ac:dyDescent="0.35">
      <c r="A5" t="s">
        <v>9</v>
      </c>
      <c r="B5" s="2">
        <v>0.17459549999999999</v>
      </c>
      <c r="C5" s="2">
        <v>4.0174300000000003E-2</v>
      </c>
      <c r="D5" s="2">
        <f t="shared" si="0"/>
        <v>9.5853871999999979E-2</v>
      </c>
      <c r="E5" s="2">
        <f t="shared" si="1"/>
        <v>0.25333712799999997</v>
      </c>
      <c r="F5" s="2">
        <f t="shared" si="2"/>
        <v>1.1907644549606013</v>
      </c>
      <c r="G5" s="2">
        <f t="shared" si="3"/>
        <v>1.1005982240253733</v>
      </c>
      <c r="H5" s="2">
        <f t="shared" si="3"/>
        <v>1.2883175315435809</v>
      </c>
    </row>
    <row r="6" spans="1:8" x14ac:dyDescent="0.35">
      <c r="A6" t="s">
        <v>10</v>
      </c>
      <c r="B6" s="2">
        <v>-5.3072099999999997E-2</v>
      </c>
      <c r="C6" s="2">
        <v>2.3563400000000002E-2</v>
      </c>
      <c r="D6" s="2">
        <f t="shared" si="0"/>
        <v>-9.9256364E-2</v>
      </c>
      <c r="E6" s="2">
        <f t="shared" si="1"/>
        <v>-6.8878359999999944E-3</v>
      </c>
      <c r="F6" s="2">
        <f t="shared" si="2"/>
        <v>0.94831163674837304</v>
      </c>
      <c r="G6" s="2">
        <f t="shared" si="3"/>
        <v>0.90551053796124326</v>
      </c>
      <c r="H6" s="2">
        <f t="shared" si="3"/>
        <v>0.99313583077358836</v>
      </c>
    </row>
    <row r="7" spans="1:8" x14ac:dyDescent="0.35">
      <c r="A7" t="s">
        <v>11</v>
      </c>
      <c r="B7" s="2">
        <v>7.9615999999999992E-3</v>
      </c>
      <c r="C7" s="2">
        <v>7.2849999999999998E-4</v>
      </c>
      <c r="D7" s="2">
        <f t="shared" si="0"/>
        <v>6.5337399999999997E-3</v>
      </c>
      <c r="E7" s="2">
        <f t="shared" si="1"/>
        <v>9.3894599999999988E-3</v>
      </c>
      <c r="F7" s="2">
        <f t="shared" si="2"/>
        <v>1.0079933778153825</v>
      </c>
      <c r="G7" s="2">
        <f t="shared" si="3"/>
        <v>1.0065551314425241</v>
      </c>
      <c r="H7" s="2">
        <f t="shared" si="3"/>
        <v>1.0094336792695418</v>
      </c>
    </row>
    <row r="8" spans="1:8" x14ac:dyDescent="0.35">
      <c r="A8" t="s">
        <v>12</v>
      </c>
      <c r="B8" s="2">
        <v>1.9068399999999999E-2</v>
      </c>
      <c r="C8" s="2">
        <v>2.52486E-2</v>
      </c>
      <c r="D8" s="2">
        <f t="shared" si="0"/>
        <v>-3.0418856000000001E-2</v>
      </c>
      <c r="E8" s="2">
        <f t="shared" si="1"/>
        <v>6.8555655999999993E-2</v>
      </c>
      <c r="F8" s="2">
        <f t="shared" si="2"/>
        <v>1.0192513630263791</v>
      </c>
      <c r="G8" s="2">
        <f t="shared" si="3"/>
        <v>0.97003914172987549</v>
      </c>
      <c r="H8" s="2">
        <f t="shared" si="3"/>
        <v>1.0709602286547981</v>
      </c>
    </row>
    <row r="9" spans="1:8" x14ac:dyDescent="0.35">
      <c r="A9" t="s">
        <v>13</v>
      </c>
      <c r="B9" s="2">
        <v>-0.10160279999999999</v>
      </c>
      <c r="C9" s="2">
        <v>2.10365E-2</v>
      </c>
      <c r="D9" s="2">
        <f t="shared" si="0"/>
        <v>-0.14283434</v>
      </c>
      <c r="E9" s="2">
        <f t="shared" si="1"/>
        <v>-6.0371259999999996E-2</v>
      </c>
      <c r="F9" s="2">
        <f t="shared" si="2"/>
        <v>0.90338830625074296</v>
      </c>
      <c r="G9" s="2">
        <f t="shared" si="3"/>
        <v>0.86689766726846706</v>
      </c>
      <c r="H9" s="2">
        <f t="shared" si="3"/>
        <v>0.94141495897905947</v>
      </c>
    </row>
    <row r="10" spans="1:8" x14ac:dyDescent="0.35">
      <c r="A10" t="s">
        <v>14</v>
      </c>
      <c r="B10" s="2">
        <v>-0.15011250000000001</v>
      </c>
      <c r="C10" s="2">
        <v>2.4746500000000001E-2</v>
      </c>
      <c r="D10" s="2">
        <f t="shared" si="0"/>
        <v>-0.19861564000000001</v>
      </c>
      <c r="E10" s="2">
        <f t="shared" si="1"/>
        <v>-0.10160936000000001</v>
      </c>
      <c r="F10" s="2">
        <f t="shared" si="2"/>
        <v>0.86061115222417339</v>
      </c>
      <c r="G10" s="2">
        <f t="shared" si="3"/>
        <v>0.81986495607480603</v>
      </c>
      <c r="H10" s="2">
        <f t="shared" si="3"/>
        <v>0.90338238004289195</v>
      </c>
    </row>
    <row r="11" spans="1:8" x14ac:dyDescent="0.35">
      <c r="A11" t="s">
        <v>15</v>
      </c>
      <c r="B11" s="2">
        <v>2.5100500000000001E-2</v>
      </c>
      <c r="C11" s="2">
        <v>1.9896899999999999E-2</v>
      </c>
      <c r="D11" s="2">
        <f t="shared" si="0"/>
        <v>-1.3897423999999995E-2</v>
      </c>
      <c r="E11" s="2">
        <f t="shared" si="1"/>
        <v>6.4098424000000001E-2</v>
      </c>
      <c r="F11" s="2">
        <f t="shared" si="2"/>
        <v>1.0254181698721845</v>
      </c>
      <c r="G11" s="2">
        <f t="shared" si="3"/>
        <v>0.98619869939251781</v>
      </c>
      <c r="H11" s="2">
        <f t="shared" si="3"/>
        <v>1.0661973330037002</v>
      </c>
    </row>
    <row r="12" spans="1:8" x14ac:dyDescent="0.35">
      <c r="A12" t="s">
        <v>16</v>
      </c>
      <c r="B12" s="2">
        <v>0.15413789999999999</v>
      </c>
      <c r="C12" s="2">
        <v>2.5012699999999999E-2</v>
      </c>
      <c r="D12" s="2">
        <f t="shared" si="0"/>
        <v>0.10511300800000001</v>
      </c>
      <c r="E12" s="2">
        <f t="shared" si="1"/>
        <v>0.20316279199999998</v>
      </c>
      <c r="F12" s="2">
        <f t="shared" si="2"/>
        <v>1.1666517569634705</v>
      </c>
      <c r="G12" s="2">
        <f t="shared" si="3"/>
        <v>1.1108361366329635</v>
      </c>
      <c r="H12" s="2">
        <f t="shared" si="3"/>
        <v>1.2252719164785979</v>
      </c>
    </row>
    <row r="13" spans="1:8" x14ac:dyDescent="0.35">
      <c r="A13" t="s">
        <v>17</v>
      </c>
      <c r="B13" s="2">
        <v>1.0851599999999999E-2</v>
      </c>
      <c r="C13" s="2">
        <v>2.53665E-2</v>
      </c>
      <c r="D13" s="2">
        <f t="shared" si="0"/>
        <v>-3.8866739999999997E-2</v>
      </c>
      <c r="E13" s="2">
        <f t="shared" si="1"/>
        <v>6.0569940000000003E-2</v>
      </c>
      <c r="F13" s="2">
        <f t="shared" si="2"/>
        <v>1.0109106921660307</v>
      </c>
      <c r="G13" s="2">
        <f t="shared" si="3"/>
        <v>0.96187888058574089</v>
      </c>
      <c r="H13" s="2">
        <f t="shared" si="3"/>
        <v>1.0624419021585003</v>
      </c>
    </row>
    <row r="14" spans="1:8" x14ac:dyDescent="0.35">
      <c r="A14" t="s">
        <v>18</v>
      </c>
      <c r="B14" s="2">
        <v>-1.33004E-2</v>
      </c>
      <c r="C14" s="2">
        <v>1.58587E-2</v>
      </c>
      <c r="D14" s="2">
        <f t="shared" si="0"/>
        <v>-4.4383452000000004E-2</v>
      </c>
      <c r="E14" s="2">
        <f t="shared" si="1"/>
        <v>1.7782651999999999E-2</v>
      </c>
      <c r="F14" s="2">
        <f t="shared" si="2"/>
        <v>0.98678765947898328</v>
      </c>
      <c r="G14" s="2">
        <f t="shared" si="3"/>
        <v>0.95658708190822561</v>
      </c>
      <c r="H14" s="2">
        <f t="shared" si="3"/>
        <v>1.0179417047505466</v>
      </c>
    </row>
    <row r="15" spans="1:8" x14ac:dyDescent="0.35">
      <c r="A15" t="s">
        <v>19</v>
      </c>
      <c r="B15" s="2">
        <v>0.1558688</v>
      </c>
      <c r="C15" s="2">
        <v>3.7961799999999997E-2</v>
      </c>
      <c r="D15" s="2">
        <f t="shared" si="0"/>
        <v>8.1463672000000015E-2</v>
      </c>
      <c r="E15" s="2">
        <f t="shared" si="1"/>
        <v>0.23027392799999999</v>
      </c>
      <c r="F15" s="2">
        <f t="shared" si="2"/>
        <v>1.1686728631513437</v>
      </c>
      <c r="G15" s="2">
        <f t="shared" si="3"/>
        <v>1.0848738055725153</v>
      </c>
      <c r="H15" s="2">
        <f t="shared" si="3"/>
        <v>1.2589448229378106</v>
      </c>
    </row>
    <row r="16" spans="1:8" x14ac:dyDescent="0.35">
      <c r="A16" t="s">
        <v>20</v>
      </c>
      <c r="B16" s="2">
        <v>0.16861229999999999</v>
      </c>
      <c r="C16" s="2">
        <v>1.8311999999999998E-2</v>
      </c>
      <c r="D16" s="2">
        <f t="shared" si="0"/>
        <v>0.13272077999999998</v>
      </c>
      <c r="E16" s="2">
        <f t="shared" si="1"/>
        <v>0.20450382</v>
      </c>
      <c r="F16" s="2">
        <f t="shared" si="2"/>
        <v>1.1836611445279215</v>
      </c>
      <c r="G16" s="2">
        <f t="shared" si="3"/>
        <v>1.1419311038092963</v>
      </c>
      <c r="H16" s="2">
        <f t="shared" si="3"/>
        <v>1.2269161426564721</v>
      </c>
    </row>
    <row r="17" spans="1:8" x14ac:dyDescent="0.35">
      <c r="A17" t="s">
        <v>21</v>
      </c>
      <c r="B17" s="2">
        <v>0.2247902</v>
      </c>
      <c r="C17" s="2">
        <v>2.0993899999999999E-2</v>
      </c>
      <c r="D17" s="2">
        <f t="shared" si="0"/>
        <v>0.183642156</v>
      </c>
      <c r="E17" s="2">
        <f t="shared" si="1"/>
        <v>0.26593824399999999</v>
      </c>
      <c r="F17" s="2">
        <f t="shared" si="2"/>
        <v>1.2520600064452234</v>
      </c>
      <c r="G17" s="2">
        <f t="shared" si="3"/>
        <v>1.2015857658973847</v>
      </c>
      <c r="H17" s="2">
        <f t="shared" si="3"/>
        <v>1.3046544859565941</v>
      </c>
    </row>
    <row r="18" spans="1:8" x14ac:dyDescent="0.35">
      <c r="A18" t="s">
        <v>22</v>
      </c>
      <c r="B18" s="2">
        <v>0.26383089999999998</v>
      </c>
      <c r="C18" s="2">
        <v>3.10513E-2</v>
      </c>
      <c r="D18" s="2">
        <f t="shared" si="0"/>
        <v>0.20297035199999997</v>
      </c>
      <c r="E18" s="2">
        <f t="shared" si="1"/>
        <v>0.32469144799999999</v>
      </c>
      <c r="F18" s="2">
        <f t="shared" si="2"/>
        <v>1.3019080250389046</v>
      </c>
      <c r="G18" s="2">
        <f t="shared" si="3"/>
        <v>1.225036147837377</v>
      </c>
      <c r="H18" s="2">
        <f t="shared" si="3"/>
        <v>1.383603666432957</v>
      </c>
    </row>
    <row r="19" spans="1:8" x14ac:dyDescent="0.35">
      <c r="A19" t="s">
        <v>27</v>
      </c>
      <c r="B19" s="2">
        <v>0.15859899999999999</v>
      </c>
      <c r="C19" s="2">
        <v>1.8157800000000002E-2</v>
      </c>
      <c r="D19" s="2">
        <f t="shared" si="0"/>
        <v>0.12300971199999999</v>
      </c>
      <c r="E19" s="2">
        <f t="shared" si="1"/>
        <v>0.19418828799999999</v>
      </c>
      <c r="F19" s="2">
        <f t="shared" si="2"/>
        <v>1.1718679334080582</v>
      </c>
      <c r="G19" s="2">
        <f t="shared" si="3"/>
        <v>1.1308954041503199</v>
      </c>
      <c r="H19" s="2">
        <f t="shared" si="3"/>
        <v>1.214324904239805</v>
      </c>
    </row>
    <row r="20" spans="1:8" x14ac:dyDescent="0.35">
      <c r="A20" t="s">
        <v>23</v>
      </c>
      <c r="B20" s="2">
        <v>-9.24291E-2</v>
      </c>
      <c r="C20" s="2">
        <v>2.2218700000000001E-2</v>
      </c>
      <c r="D20" s="2">
        <f t="shared" si="0"/>
        <v>-0.13597775200000001</v>
      </c>
      <c r="E20" s="2">
        <f t="shared" si="1"/>
        <v>-4.8880448E-2</v>
      </c>
      <c r="F20" s="2">
        <f t="shared" si="2"/>
        <v>0.91171384918491694</v>
      </c>
      <c r="G20" s="2">
        <f t="shared" si="3"/>
        <v>0.87286205170762554</v>
      </c>
      <c r="H20" s="2">
        <f t="shared" si="3"/>
        <v>0.95229497166180421</v>
      </c>
    </row>
    <row r="21" spans="1:8" x14ac:dyDescent="0.35">
      <c r="A21" t="s">
        <v>24</v>
      </c>
      <c r="B21" s="2">
        <v>4.8521000000000002E-2</v>
      </c>
      <c r="C21" s="2">
        <v>3.4495900000000003E-2</v>
      </c>
      <c r="D21" s="2">
        <f t="shared" si="0"/>
        <v>-1.9090964000000009E-2</v>
      </c>
      <c r="E21" s="2">
        <f t="shared" si="1"/>
        <v>0.11613296400000001</v>
      </c>
      <c r="F21" s="2">
        <f t="shared" si="2"/>
        <v>1.0497174156545928</v>
      </c>
      <c r="G21" s="2">
        <f t="shared" si="3"/>
        <v>0.98109011430253534</v>
      </c>
      <c r="H21" s="2">
        <f t="shared" si="3"/>
        <v>1.1231452000837978</v>
      </c>
    </row>
    <row r="22" spans="1:8" x14ac:dyDescent="0.35">
      <c r="A22" t="s">
        <v>25</v>
      </c>
      <c r="B22" s="2">
        <v>4.5940000000000002E-2</v>
      </c>
      <c r="C22" s="2">
        <v>2.4816899999999999E-2</v>
      </c>
      <c r="D22" s="2">
        <f t="shared" si="0"/>
        <v>-2.7011239999999992E-3</v>
      </c>
      <c r="E22" s="2">
        <f t="shared" si="1"/>
        <v>9.4581124000000003E-2</v>
      </c>
      <c r="F22" s="2">
        <f t="shared" si="2"/>
        <v>1.0470115883769759</v>
      </c>
      <c r="G22" s="2">
        <f t="shared" si="3"/>
        <v>0.99730252075304981</v>
      </c>
      <c r="H22" s="2">
        <f t="shared" si="3"/>
        <v>1.0991983308815134</v>
      </c>
    </row>
    <row r="23" spans="1:8" x14ac:dyDescent="0.35">
      <c r="A23" t="s">
        <v>26</v>
      </c>
      <c r="B23" s="2">
        <v>9.25097E-2</v>
      </c>
      <c r="C23" s="2">
        <v>3.0437599999999999E-2</v>
      </c>
      <c r="D23" s="2">
        <f t="shared" si="0"/>
        <v>3.2852004000000004E-2</v>
      </c>
      <c r="E23" s="2">
        <f t="shared" si="1"/>
        <v>0.15216739600000001</v>
      </c>
      <c r="F23" s="2">
        <f t="shared" si="2"/>
        <v>1.0969237816693815</v>
      </c>
      <c r="G23" s="2">
        <f t="shared" si="3"/>
        <v>1.0333975892139753</v>
      </c>
      <c r="H23" s="2">
        <f t="shared" si="3"/>
        <v>1.1643551285106721</v>
      </c>
    </row>
    <row r="24" spans="1:8" x14ac:dyDescent="0.35">
      <c r="A24" t="s">
        <v>77</v>
      </c>
      <c r="B24" s="2">
        <v>-1.1726753999999999</v>
      </c>
      <c r="C24" s="2">
        <v>1.7520500000000001E-2</v>
      </c>
      <c r="D24" s="2">
        <f t="shared" si="0"/>
        <v>-1.20701558</v>
      </c>
      <c r="E24" s="2">
        <f t="shared" si="1"/>
        <v>-1.1383352199999999</v>
      </c>
      <c r="F24" s="2">
        <f t="shared" si="2"/>
        <v>0.30953769532774317</v>
      </c>
      <c r="G24" s="2">
        <f t="shared" si="3"/>
        <v>0.29908855466284756</v>
      </c>
      <c r="H24" s="2">
        <f t="shared" si="3"/>
        <v>0.32035189356148441</v>
      </c>
    </row>
    <row r="25" spans="1:8" x14ac:dyDescent="0.35">
      <c r="A25" t="s">
        <v>78</v>
      </c>
      <c r="B25" s="2">
        <v>-0.71493410000000002</v>
      </c>
      <c r="C25" s="2">
        <v>4.42735E-2</v>
      </c>
      <c r="D25" s="2">
        <f t="shared" si="0"/>
        <v>-0.80171016000000006</v>
      </c>
      <c r="E25" s="2">
        <f t="shared" si="1"/>
        <v>-0.62815803999999997</v>
      </c>
      <c r="F25" s="2">
        <f t="shared" si="2"/>
        <v>0.48922435061875641</v>
      </c>
      <c r="G25" s="2">
        <f t="shared" si="3"/>
        <v>0.44856119638589936</v>
      </c>
      <c r="H25" s="2">
        <f t="shared" si="3"/>
        <v>0.53357371784883101</v>
      </c>
    </row>
    <row r="26" spans="1:8" x14ac:dyDescent="0.35">
      <c r="A26" t="s">
        <v>79</v>
      </c>
      <c r="B26" s="2">
        <v>-1.2559931</v>
      </c>
      <c r="C26" s="2">
        <v>2.2417800000000002E-2</v>
      </c>
      <c r="D26" s="2">
        <f t="shared" si="0"/>
        <v>-1.299931988</v>
      </c>
      <c r="E26" s="2">
        <f t="shared" si="1"/>
        <v>-1.212054212</v>
      </c>
      <c r="F26" s="2">
        <f t="shared" si="2"/>
        <v>0.28479287993074454</v>
      </c>
      <c r="G26" s="2">
        <f t="shared" ref="G26:H26" si="4">EXP(D26)</f>
        <v>0.27255032909665061</v>
      </c>
      <c r="H26" s="2">
        <f t="shared" si="4"/>
        <v>0.29758534773401668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8730-3117-4FD4-8F00-4E5A0546B44B}">
  <dimension ref="A1:H55"/>
  <sheetViews>
    <sheetView topLeftCell="A25" workbookViewId="0">
      <selection activeCell="G26" sqref="G26"/>
    </sheetView>
  </sheetViews>
  <sheetFormatPr defaultRowHeight="14.5" x14ac:dyDescent="0.35"/>
  <cols>
    <col min="1" max="1" width="33.36328125" customWidth="1"/>
    <col min="3" max="3" width="13.36328125" customWidth="1"/>
    <col min="4" max="4" width="8.453125" customWidth="1"/>
    <col min="5" max="5" width="9.81640625" customWidth="1"/>
    <col min="6" max="6" width="21.81640625" customWidth="1"/>
    <col min="7" max="7" width="13.7265625" customWidth="1"/>
    <col min="8" max="8" width="15.81640625" customWidth="1"/>
  </cols>
  <sheetData>
    <row r="1" spans="1:8" x14ac:dyDescent="0.35">
      <c r="A1" t="s">
        <v>34</v>
      </c>
      <c r="B1" t="s">
        <v>48</v>
      </c>
      <c r="C1" t="s">
        <v>2</v>
      </c>
      <c r="D1" t="s">
        <v>44</v>
      </c>
      <c r="E1" t="s">
        <v>45</v>
      </c>
      <c r="F1" s="4" t="s">
        <v>30</v>
      </c>
      <c r="G1" s="4" t="s">
        <v>37</v>
      </c>
      <c r="H1" s="4" t="s">
        <v>38</v>
      </c>
    </row>
    <row r="2" spans="1:8" x14ac:dyDescent="0.35">
      <c r="A2" t="s">
        <v>3</v>
      </c>
      <c r="B2">
        <v>0.3391576</v>
      </c>
      <c r="C2">
        <v>6.54946E-2</v>
      </c>
      <c r="D2" s="2">
        <f>B2-(1.96*C2)</f>
        <v>0.21078818400000002</v>
      </c>
      <c r="E2" s="2">
        <f>B2+(1.96*C2)</f>
        <v>0.46752701600000002</v>
      </c>
      <c r="F2" s="2">
        <f>EXP(B2)</f>
        <v>1.4037645610752838</v>
      </c>
      <c r="G2" s="5">
        <f>EXP(D2)</f>
        <v>1.2346508085668388</v>
      </c>
      <c r="H2" s="5">
        <f>EXP(E2)</f>
        <v>1.5960423216490418</v>
      </c>
    </row>
    <row r="3" spans="1:8" x14ac:dyDescent="0.35">
      <c r="A3" t="s">
        <v>7</v>
      </c>
      <c r="B3">
        <v>0.56589500000000004</v>
      </c>
      <c r="C3">
        <v>1.7876900000000001E-2</v>
      </c>
      <c r="D3" s="2">
        <f t="shared" ref="D3:D27" si="0">B3-(1.96*C3)</f>
        <v>0.53085627600000007</v>
      </c>
      <c r="E3" s="2">
        <f t="shared" ref="E3:E27" si="1">B3+(1.96*C3)</f>
        <v>0.600933724</v>
      </c>
      <c r="F3" s="2">
        <f t="shared" ref="F3:F27" si="2">EXP(B3)</f>
        <v>1.7610231933784581</v>
      </c>
      <c r="G3" s="5">
        <f t="shared" ref="G3:H26" si="3">EXP(D3)</f>
        <v>1.7003876865937364</v>
      </c>
      <c r="H3" s="5">
        <f t="shared" si="3"/>
        <v>1.8238209509910515</v>
      </c>
    </row>
    <row r="4" spans="1:8" x14ac:dyDescent="0.35">
      <c r="A4" t="s">
        <v>8</v>
      </c>
      <c r="B4">
        <v>1.4088099999999999E-2</v>
      </c>
      <c r="C4">
        <v>1.67344E-2</v>
      </c>
      <c r="D4" s="2">
        <f t="shared" si="0"/>
        <v>-1.8711324000000001E-2</v>
      </c>
      <c r="E4" s="2">
        <f t="shared" si="1"/>
        <v>4.6887524E-2</v>
      </c>
      <c r="F4" s="2">
        <f t="shared" si="2"/>
        <v>1.0141878049483588</v>
      </c>
      <c r="G4" s="5">
        <f t="shared" si="3"/>
        <v>0.98146264606303357</v>
      </c>
      <c r="H4" s="5">
        <f t="shared" si="3"/>
        <v>1.0480041271381313</v>
      </c>
    </row>
    <row r="5" spans="1:8" x14ac:dyDescent="0.35">
      <c r="A5" t="s">
        <v>9</v>
      </c>
      <c r="B5">
        <v>0.25228729999999999</v>
      </c>
      <c r="C5">
        <v>3.5401500000000002E-2</v>
      </c>
      <c r="D5" s="2">
        <f t="shared" si="0"/>
        <v>0.18290035999999998</v>
      </c>
      <c r="E5" s="2">
        <f t="shared" si="1"/>
        <v>0.32167424</v>
      </c>
      <c r="F5" s="2">
        <f t="shared" si="2"/>
        <v>1.2869657294300862</v>
      </c>
      <c r="G5" s="5">
        <f t="shared" si="3"/>
        <v>1.2006947648939321</v>
      </c>
      <c r="H5" s="5">
        <f t="shared" si="3"/>
        <v>1.3794353379010758</v>
      </c>
    </row>
    <row r="6" spans="1:8" x14ac:dyDescent="0.35">
      <c r="A6" t="s">
        <v>10</v>
      </c>
      <c r="B6">
        <v>2.4224200000000001E-2</v>
      </c>
      <c r="C6">
        <v>2.2868099999999999E-2</v>
      </c>
      <c r="D6" s="2">
        <f t="shared" si="0"/>
        <v>-2.0597275999999998E-2</v>
      </c>
      <c r="E6" s="2">
        <f t="shared" si="1"/>
        <v>6.9045676E-2</v>
      </c>
      <c r="F6" s="2">
        <f t="shared" si="2"/>
        <v>1.0245199895251207</v>
      </c>
      <c r="G6" s="5">
        <f t="shared" si="3"/>
        <v>0.97961339896651489</v>
      </c>
      <c r="H6" s="5">
        <f t="shared" si="3"/>
        <v>1.0714851491863193</v>
      </c>
    </row>
    <row r="7" spans="1:8" x14ac:dyDescent="0.35">
      <c r="A7" t="s">
        <v>11</v>
      </c>
      <c r="B7">
        <v>-4.7289000000000003E-3</v>
      </c>
      <c r="C7">
        <v>7.0089999999999996E-4</v>
      </c>
      <c r="D7" s="2">
        <f t="shared" si="0"/>
        <v>-6.1026640000000007E-3</v>
      </c>
      <c r="E7" s="2">
        <f t="shared" si="1"/>
        <v>-3.3551360000000003E-3</v>
      </c>
      <c r="F7" s="2">
        <f t="shared" si="2"/>
        <v>0.99528226364342143</v>
      </c>
      <c r="G7" s="5">
        <f t="shared" si="3"/>
        <v>0.99391591943191782</v>
      </c>
      <c r="H7" s="5">
        <f t="shared" si="3"/>
        <v>0.99665048617930618</v>
      </c>
    </row>
    <row r="8" spans="1:8" x14ac:dyDescent="0.35">
      <c r="A8" t="s">
        <v>12</v>
      </c>
      <c r="B8">
        <v>-4.7613700000000002E-2</v>
      </c>
      <c r="C8">
        <v>2.4753399999999998E-2</v>
      </c>
      <c r="D8" s="2">
        <f t="shared" si="0"/>
        <v>-9.6130363999999996E-2</v>
      </c>
      <c r="E8" s="2">
        <f t="shared" si="1"/>
        <v>9.0296399999999222E-4</v>
      </c>
      <c r="F8" s="2">
        <f t="shared" si="2"/>
        <v>0.95350205378558783</v>
      </c>
      <c r="G8" s="5">
        <f t="shared" si="3"/>
        <v>0.90834559278494953</v>
      </c>
      <c r="H8" s="5">
        <f t="shared" si="3"/>
        <v>1.0009033717947247</v>
      </c>
    </row>
    <row r="9" spans="1:8" x14ac:dyDescent="0.35">
      <c r="A9" t="s">
        <v>13</v>
      </c>
      <c r="B9">
        <v>-9.1267799999999996E-2</v>
      </c>
      <c r="C9">
        <v>2.06257E-2</v>
      </c>
      <c r="D9" s="2">
        <f t="shared" si="0"/>
        <v>-0.131694172</v>
      </c>
      <c r="E9" s="2">
        <f t="shared" si="1"/>
        <v>-5.0841427999999994E-2</v>
      </c>
      <c r="F9" s="2">
        <f t="shared" si="2"/>
        <v>0.9127732374927372</v>
      </c>
      <c r="G9" s="5">
        <f t="shared" si="3"/>
        <v>0.87660904567981668</v>
      </c>
      <c r="H9" s="5">
        <f t="shared" si="3"/>
        <v>0.95042937006981831</v>
      </c>
    </row>
    <row r="10" spans="1:8" x14ac:dyDescent="0.35">
      <c r="A10" t="s">
        <v>14</v>
      </c>
      <c r="B10">
        <v>-0.10410899999999999</v>
      </c>
      <c r="C10">
        <v>2.4281899999999999E-2</v>
      </c>
      <c r="D10" s="2">
        <f t="shared" si="0"/>
        <v>-0.15170152399999998</v>
      </c>
      <c r="E10" s="2">
        <f t="shared" si="1"/>
        <v>-5.6516475999999996E-2</v>
      </c>
      <c r="F10" s="2">
        <f t="shared" si="2"/>
        <v>0.90112706921732022</v>
      </c>
      <c r="G10" s="5">
        <f t="shared" si="3"/>
        <v>0.85924470639375383</v>
      </c>
      <c r="H10" s="5">
        <f t="shared" si="3"/>
        <v>0.94505091370802075</v>
      </c>
    </row>
    <row r="11" spans="1:8" x14ac:dyDescent="0.35">
      <c r="A11" t="s">
        <v>15</v>
      </c>
      <c r="B11">
        <v>3.5898399999999997E-2</v>
      </c>
      <c r="C11">
        <v>1.97862E-2</v>
      </c>
      <c r="D11" s="2">
        <f t="shared" si="0"/>
        <v>-2.8825520000000035E-3</v>
      </c>
      <c r="E11" s="2">
        <f t="shared" si="1"/>
        <v>7.4679352000000004E-2</v>
      </c>
      <c r="F11" s="2">
        <f t="shared" si="2"/>
        <v>1.0365505276072102</v>
      </c>
      <c r="G11" s="5">
        <f t="shared" si="3"/>
        <v>0.99712159856398641</v>
      </c>
      <c r="H11" s="5">
        <f t="shared" si="3"/>
        <v>1.0775385848929016</v>
      </c>
    </row>
    <row r="12" spans="1:8" x14ac:dyDescent="0.35">
      <c r="A12" t="s">
        <v>16</v>
      </c>
      <c r="B12">
        <v>4.3330800000000003E-2</v>
      </c>
      <c r="C12">
        <v>3.1410199999999999E-2</v>
      </c>
      <c r="D12" s="2">
        <f t="shared" si="0"/>
        <v>-1.8233191999999995E-2</v>
      </c>
      <c r="E12" s="2">
        <f t="shared" si="1"/>
        <v>0.104894792</v>
      </c>
      <c r="F12" s="2">
        <f t="shared" si="2"/>
        <v>1.04428328663088</v>
      </c>
      <c r="G12" s="5">
        <f t="shared" si="3"/>
        <v>0.9819320269649936</v>
      </c>
      <c r="H12" s="5">
        <f t="shared" si="3"/>
        <v>1.1105937608606695</v>
      </c>
    </row>
    <row r="13" spans="1:8" x14ac:dyDescent="0.35">
      <c r="A13" t="s">
        <v>17</v>
      </c>
      <c r="B13">
        <v>-9.9646600000000002E-2</v>
      </c>
      <c r="C13">
        <v>2.3702500000000001E-2</v>
      </c>
      <c r="D13" s="2">
        <f t="shared" si="0"/>
        <v>-0.1461035</v>
      </c>
      <c r="E13" s="2">
        <f t="shared" si="1"/>
        <v>-5.3189699999999999E-2</v>
      </c>
      <c r="F13" s="2">
        <f t="shared" si="2"/>
        <v>0.90515724408942855</v>
      </c>
      <c r="G13" s="5">
        <f t="shared" si="3"/>
        <v>0.86406826749074017</v>
      </c>
      <c r="H13" s="5">
        <f t="shared" si="3"/>
        <v>0.94820012185709557</v>
      </c>
    </row>
    <row r="14" spans="1:8" x14ac:dyDescent="0.35">
      <c r="A14" t="s">
        <v>18</v>
      </c>
      <c r="B14">
        <v>-1.696E-3</v>
      </c>
      <c r="C14">
        <v>1.54614E-2</v>
      </c>
      <c r="D14" s="2">
        <f t="shared" si="0"/>
        <v>-3.2000344E-2</v>
      </c>
      <c r="E14" s="2">
        <f t="shared" si="1"/>
        <v>2.8608344000000001E-2</v>
      </c>
      <c r="F14" s="2">
        <f t="shared" si="2"/>
        <v>0.99830543739527766</v>
      </c>
      <c r="G14" s="5">
        <f t="shared" si="3"/>
        <v>0.96850624891299064</v>
      </c>
      <c r="H14" s="5">
        <f t="shared" si="3"/>
        <v>1.029021493099846</v>
      </c>
    </row>
    <row r="15" spans="1:8" x14ac:dyDescent="0.35">
      <c r="A15" t="s">
        <v>19</v>
      </c>
      <c r="B15">
        <v>0.45212469999999999</v>
      </c>
      <c r="C15">
        <v>3.2550299999999997E-2</v>
      </c>
      <c r="D15" s="2">
        <f t="shared" si="0"/>
        <v>0.388326112</v>
      </c>
      <c r="E15" s="2">
        <f t="shared" si="1"/>
        <v>0.51592328799999998</v>
      </c>
      <c r="F15" s="2">
        <f t="shared" si="2"/>
        <v>1.5716479208542542</v>
      </c>
      <c r="G15" s="5">
        <f t="shared" si="3"/>
        <v>1.4745105614785001</v>
      </c>
      <c r="H15" s="5">
        <f t="shared" si="3"/>
        <v>1.6751844657177222</v>
      </c>
    </row>
    <row r="16" spans="1:8" x14ac:dyDescent="0.35">
      <c r="A16" t="s">
        <v>20</v>
      </c>
      <c r="B16">
        <v>0.1977295</v>
      </c>
      <c r="C16">
        <v>1.8024700000000001E-2</v>
      </c>
      <c r="D16" s="2">
        <f t="shared" si="0"/>
        <v>0.162401088</v>
      </c>
      <c r="E16" s="2">
        <f t="shared" si="1"/>
        <v>0.23305791200000001</v>
      </c>
      <c r="F16" s="2">
        <f t="shared" si="2"/>
        <v>1.2186327090859848</v>
      </c>
      <c r="G16" s="5">
        <f t="shared" si="3"/>
        <v>1.1763319593473667</v>
      </c>
      <c r="H16" s="5">
        <f t="shared" si="3"/>
        <v>1.2624545884804204</v>
      </c>
    </row>
    <row r="17" spans="1:8" x14ac:dyDescent="0.35">
      <c r="A17" t="s">
        <v>21</v>
      </c>
      <c r="B17">
        <v>0.22669790000000001</v>
      </c>
      <c r="C17">
        <v>2.1015699999999998E-2</v>
      </c>
      <c r="D17" s="2">
        <f t="shared" si="0"/>
        <v>0.18550712800000002</v>
      </c>
      <c r="E17" s="2">
        <f t="shared" si="1"/>
        <v>0.26788867199999999</v>
      </c>
      <c r="F17" s="2">
        <f t="shared" si="2"/>
        <v>1.2544508410920625</v>
      </c>
      <c r="G17" s="5">
        <f t="shared" si="3"/>
        <v>1.2038287806361005</v>
      </c>
      <c r="H17" s="5">
        <f t="shared" si="3"/>
        <v>1.3072016037738121</v>
      </c>
    </row>
    <row r="18" spans="1:8" x14ac:dyDescent="0.35">
      <c r="A18" t="s">
        <v>22</v>
      </c>
      <c r="B18">
        <v>0.40857389999999999</v>
      </c>
      <c r="C18">
        <v>3.0086100000000001E-2</v>
      </c>
      <c r="D18" s="2">
        <f t="shared" si="0"/>
        <v>0.34960514399999998</v>
      </c>
      <c r="E18" s="2">
        <f t="shared" si="1"/>
        <v>0.467542656</v>
      </c>
      <c r="F18" s="2">
        <f t="shared" si="2"/>
        <v>1.5046704437951623</v>
      </c>
      <c r="G18" s="5">
        <f t="shared" si="3"/>
        <v>1.4185073318670365</v>
      </c>
      <c r="H18" s="5">
        <f t="shared" si="3"/>
        <v>1.5960672839461569</v>
      </c>
    </row>
    <row r="19" spans="1:8" x14ac:dyDescent="0.35">
      <c r="A19" t="s">
        <v>27</v>
      </c>
      <c r="B19">
        <v>0.123927</v>
      </c>
      <c r="C19">
        <v>2.12181E-2</v>
      </c>
      <c r="D19" s="2">
        <f t="shared" si="0"/>
        <v>8.2339523999999997E-2</v>
      </c>
      <c r="E19" s="2">
        <f t="shared" si="1"/>
        <v>0.16551447599999999</v>
      </c>
      <c r="F19" s="2">
        <f t="shared" si="2"/>
        <v>1.1319332368567752</v>
      </c>
      <c r="G19" s="5">
        <f t="shared" si="3"/>
        <v>1.0858244106988055</v>
      </c>
      <c r="H19" s="5">
        <f t="shared" si="3"/>
        <v>1.1800000442764642</v>
      </c>
    </row>
    <row r="20" spans="1:8" x14ac:dyDescent="0.35">
      <c r="A20" t="s">
        <v>23</v>
      </c>
      <c r="B20">
        <v>0.1226153</v>
      </c>
      <c r="C20">
        <v>3.1295999999999997E-2</v>
      </c>
      <c r="D20" s="2">
        <f t="shared" si="0"/>
        <v>6.1275140000000006E-2</v>
      </c>
      <c r="E20" s="2">
        <f t="shared" si="1"/>
        <v>0.18395545999999999</v>
      </c>
      <c r="F20" s="2">
        <f t="shared" si="2"/>
        <v>1.1304494533821263</v>
      </c>
      <c r="G20" s="5">
        <f t="shared" si="3"/>
        <v>1.0631914004299321</v>
      </c>
      <c r="H20" s="5">
        <f t="shared" si="3"/>
        <v>1.2019622865038095</v>
      </c>
    </row>
    <row r="21" spans="1:8" x14ac:dyDescent="0.35">
      <c r="A21" t="s">
        <v>24</v>
      </c>
      <c r="B21">
        <v>7.3394699999999993E-2</v>
      </c>
      <c r="C21">
        <v>2.3317999999999998E-2</v>
      </c>
      <c r="D21" s="2">
        <f t="shared" si="0"/>
        <v>2.7691419999999994E-2</v>
      </c>
      <c r="E21" s="2">
        <f t="shared" si="1"/>
        <v>0.11909797999999999</v>
      </c>
      <c r="F21" s="2">
        <f t="shared" si="2"/>
        <v>1.0761552115616519</v>
      </c>
      <c r="G21" s="5">
        <f t="shared" si="3"/>
        <v>1.02807839103884</v>
      </c>
      <c r="H21" s="5">
        <f t="shared" si="3"/>
        <v>1.1264802854197442</v>
      </c>
    </row>
    <row r="22" spans="1:8" x14ac:dyDescent="0.35">
      <c r="A22" t="s">
        <v>25</v>
      </c>
      <c r="B22">
        <v>0.2159606</v>
      </c>
      <c r="C22">
        <v>2.9481899999999998E-2</v>
      </c>
      <c r="D22" s="2">
        <f t="shared" si="0"/>
        <v>0.158176076</v>
      </c>
      <c r="E22" s="2">
        <f t="shared" si="1"/>
        <v>0.27374512400000001</v>
      </c>
      <c r="F22" s="2">
        <f t="shared" si="2"/>
        <v>1.2410534805302453</v>
      </c>
      <c r="G22" s="5">
        <f t="shared" si="3"/>
        <v>1.1713724271223254</v>
      </c>
      <c r="H22" s="5">
        <f t="shared" si="3"/>
        <v>1.3148796282665043</v>
      </c>
    </row>
    <row r="23" spans="1:8" x14ac:dyDescent="0.35">
      <c r="A23" t="s">
        <v>26</v>
      </c>
      <c r="B23">
        <v>-4.5978699999999997E-2</v>
      </c>
      <c r="C23">
        <v>1.8731999999999999E-2</v>
      </c>
      <c r="D23" s="2">
        <f t="shared" si="0"/>
        <v>-8.269341999999999E-2</v>
      </c>
      <c r="E23" s="2">
        <f t="shared" si="1"/>
        <v>-9.263979999999998E-3</v>
      </c>
      <c r="F23" s="2">
        <f t="shared" si="2"/>
        <v>0.95506230480115728</v>
      </c>
      <c r="G23" s="5">
        <f t="shared" si="3"/>
        <v>0.92063335173175864</v>
      </c>
      <c r="H23" s="5">
        <f t="shared" si="3"/>
        <v>0.99077879846119954</v>
      </c>
    </row>
    <row r="24" spans="1:8" x14ac:dyDescent="0.35">
      <c r="A24" t="s">
        <v>77</v>
      </c>
      <c r="B24">
        <v>-0.12969120000000001</v>
      </c>
      <c r="C24">
        <v>1.74231E-2</v>
      </c>
      <c r="D24" s="2">
        <f t="shared" si="0"/>
        <v>-0.16384047600000001</v>
      </c>
      <c r="E24" s="2">
        <f t="shared" si="1"/>
        <v>-9.5541924E-2</v>
      </c>
      <c r="F24" s="2">
        <f t="shared" si="2"/>
        <v>0.8783666286604056</v>
      </c>
      <c r="G24" s="5">
        <f t="shared" si="3"/>
        <v>0.84887742740243322</v>
      </c>
      <c r="H24" s="5">
        <f t="shared" si="3"/>
        <v>0.90888025695903341</v>
      </c>
    </row>
    <row r="25" spans="1:8" x14ac:dyDescent="0.35">
      <c r="A25" t="s">
        <v>78</v>
      </c>
      <c r="B25">
        <v>0.1225219</v>
      </c>
      <c r="C25">
        <v>4.4716600000000002E-2</v>
      </c>
      <c r="D25" s="2">
        <f t="shared" si="0"/>
        <v>3.4877363999999994E-2</v>
      </c>
      <c r="E25" s="2">
        <f t="shared" si="1"/>
        <v>0.21016643600000001</v>
      </c>
      <c r="F25" s="2">
        <f t="shared" si="2"/>
        <v>1.1303438743337988</v>
      </c>
      <c r="G25" s="5">
        <f t="shared" si="3"/>
        <v>1.0354927123283437</v>
      </c>
      <c r="H25" s="5">
        <f t="shared" si="3"/>
        <v>1.2338834054863004</v>
      </c>
    </row>
    <row r="26" spans="1:8" x14ac:dyDescent="0.35">
      <c r="A26" t="s">
        <v>79</v>
      </c>
      <c r="B26">
        <v>1.17292E-2</v>
      </c>
      <c r="C26">
        <v>2.0454699999999999E-2</v>
      </c>
      <c r="D26" s="2">
        <f t="shared" si="0"/>
        <v>-2.8362011999999999E-2</v>
      </c>
      <c r="E26" s="2">
        <f t="shared" si="1"/>
        <v>5.1820412000000003E-2</v>
      </c>
      <c r="F26" s="2">
        <f t="shared" si="2"/>
        <v>1.0117982567958697</v>
      </c>
      <c r="G26" s="5">
        <f t="shared" si="3"/>
        <v>0.972036414253171</v>
      </c>
      <c r="H26" s="5">
        <f t="shared" si="3"/>
        <v>1.0531865858561595</v>
      </c>
    </row>
    <row r="27" spans="1:8" x14ac:dyDescent="0.35">
      <c r="A27" t="s">
        <v>5</v>
      </c>
      <c r="B27">
        <v>8.9471200000000001E-2</v>
      </c>
      <c r="C27">
        <v>1.5684500000000001E-2</v>
      </c>
      <c r="D27" s="2">
        <f t="shared" si="0"/>
        <v>5.8729580000000003E-2</v>
      </c>
      <c r="E27" s="2">
        <f t="shared" si="1"/>
        <v>0.12021282</v>
      </c>
      <c r="F27" s="2">
        <f t="shared" si="2"/>
        <v>1.0935958372986962</v>
      </c>
      <c r="G27" s="5">
        <f t="shared" ref="G27" si="4">EXP(D27)</f>
        <v>1.0604884246817052</v>
      </c>
      <c r="H27" s="5">
        <f t="shared" ref="H27" si="5">EXP(E27)</f>
        <v>1.1277368309946325</v>
      </c>
    </row>
    <row r="30" spans="1:8" x14ac:dyDescent="0.35">
      <c r="A30" t="s">
        <v>34</v>
      </c>
      <c r="B30" t="s">
        <v>1</v>
      </c>
      <c r="C30" t="s">
        <v>2</v>
      </c>
      <c r="D30" t="s">
        <v>44</v>
      </c>
      <c r="E30" t="s">
        <v>45</v>
      </c>
      <c r="F30" s="3" t="s">
        <v>29</v>
      </c>
      <c r="G30" s="4" t="s">
        <v>80</v>
      </c>
      <c r="H30" s="4" t="s">
        <v>81</v>
      </c>
    </row>
    <row r="31" spans="1:8" x14ac:dyDescent="0.35">
      <c r="A31" t="s">
        <v>3</v>
      </c>
      <c r="B31">
        <v>-2.1065779999999998</v>
      </c>
      <c r="C31">
        <v>0.42906699999999998</v>
      </c>
      <c r="D31" s="2">
        <f>B31-(1.96*C31)</f>
        <v>-2.9475493199999998</v>
      </c>
      <c r="E31" s="2">
        <f>B31+(1.96*C31)</f>
        <v>-1.2656066799999999</v>
      </c>
      <c r="F31" s="2">
        <f>EXP(B31)</f>
        <v>0.12165355341830145</v>
      </c>
      <c r="G31" s="5">
        <f>EXP(D31)</f>
        <v>5.2468131119229891E-2</v>
      </c>
      <c r="H31" s="5">
        <f>EXP(E31)</f>
        <v>0.28206811913442414</v>
      </c>
    </row>
    <row r="32" spans="1:8" x14ac:dyDescent="0.35">
      <c r="A32" t="s">
        <v>7</v>
      </c>
      <c r="B32">
        <v>-0.19145200000000001</v>
      </c>
      <c r="C32">
        <v>0.114033</v>
      </c>
      <c r="D32" s="2">
        <f t="shared" ref="D32:D55" si="6">B32-(1.96*C32)</f>
        <v>-0.41495667999999997</v>
      </c>
      <c r="E32" s="2">
        <f t="shared" ref="E32:E55" si="7">B32+(1.96*C32)</f>
        <v>3.2052679999999972E-2</v>
      </c>
      <c r="F32" s="2">
        <f t="shared" ref="F32:F55" si="8">EXP(B32)</f>
        <v>0.82575926059973215</v>
      </c>
      <c r="G32" s="5">
        <f t="shared" ref="G32:G55" si="9">EXP(D32)</f>
        <v>0.66036888726555665</v>
      </c>
      <c r="H32" s="5">
        <f t="shared" ref="H32:H55" si="10">EXP(E32)</f>
        <v>1.0325718997600353</v>
      </c>
    </row>
    <row r="33" spans="1:8" x14ac:dyDescent="0.35">
      <c r="A33" t="s">
        <v>8</v>
      </c>
      <c r="B33">
        <v>4.691E-2</v>
      </c>
      <c r="C33">
        <v>0.121544</v>
      </c>
      <c r="D33" s="2">
        <f t="shared" si="6"/>
        <v>-0.19131624</v>
      </c>
      <c r="E33" s="2">
        <f t="shared" si="7"/>
        <v>0.28513623999999999</v>
      </c>
      <c r="F33" s="2">
        <f t="shared" si="8"/>
        <v>1.0480276823436052</v>
      </c>
      <c r="G33" s="5">
        <f t="shared" si="9"/>
        <v>0.82587137328698823</v>
      </c>
      <c r="H33" s="5">
        <f t="shared" si="10"/>
        <v>1.3299432072418265</v>
      </c>
    </row>
    <row r="34" spans="1:8" x14ac:dyDescent="0.35">
      <c r="A34" t="s">
        <v>9</v>
      </c>
      <c r="B34">
        <v>-1.0784579999999999</v>
      </c>
      <c r="C34">
        <v>0.58644399999999997</v>
      </c>
      <c r="D34" s="2">
        <f t="shared" si="6"/>
        <v>-2.2278882399999995</v>
      </c>
      <c r="E34" s="2">
        <f t="shared" si="7"/>
        <v>7.0972239999999909E-2</v>
      </c>
      <c r="F34" s="2">
        <f t="shared" si="8"/>
        <v>0.34011958589209329</v>
      </c>
      <c r="G34" s="5">
        <f t="shared" si="9"/>
        <v>0.10775574430542781</v>
      </c>
      <c r="H34" s="5">
        <f t="shared" si="10"/>
        <v>1.0735514236671837</v>
      </c>
    </row>
    <row r="35" spans="1:8" x14ac:dyDescent="0.35">
      <c r="A35" t="s">
        <v>10</v>
      </c>
      <c r="B35">
        <v>-0.121133</v>
      </c>
      <c r="C35">
        <v>0.19444700000000001</v>
      </c>
      <c r="D35" s="2">
        <f t="shared" si="6"/>
        <v>-0.50224911999999999</v>
      </c>
      <c r="E35" s="2">
        <f t="shared" si="7"/>
        <v>0.25998312000000001</v>
      </c>
      <c r="F35" s="2">
        <f t="shared" si="8"/>
        <v>0.88591612491242966</v>
      </c>
      <c r="G35" s="5">
        <f t="shared" si="9"/>
        <v>0.6051680324058335</v>
      </c>
      <c r="H35" s="5">
        <f t="shared" si="10"/>
        <v>1.2969081946706777</v>
      </c>
    </row>
    <row r="36" spans="1:8" x14ac:dyDescent="0.35">
      <c r="A36" t="s">
        <v>11</v>
      </c>
      <c r="B36">
        <v>-1.3605000000000001E-2</v>
      </c>
      <c r="C36">
        <v>4.3439999999999998E-3</v>
      </c>
      <c r="D36" s="2">
        <f t="shared" si="6"/>
        <v>-2.2119239999999998E-2</v>
      </c>
      <c r="E36" s="2">
        <f t="shared" si="7"/>
        <v>-5.0907600000000015E-3</v>
      </c>
      <c r="F36" s="2">
        <f t="shared" si="8"/>
        <v>0.98648712973091024</v>
      </c>
      <c r="G36" s="5">
        <f t="shared" si="9"/>
        <v>0.97812359663970283</v>
      </c>
      <c r="H36" s="5">
        <f t="shared" si="10"/>
        <v>0.99492217595809351</v>
      </c>
    </row>
    <row r="37" spans="1:8" x14ac:dyDescent="0.35">
      <c r="A37" t="s">
        <v>12</v>
      </c>
      <c r="B37">
        <v>-0.17219100000000001</v>
      </c>
      <c r="C37">
        <v>0.17008699999999999</v>
      </c>
      <c r="D37" s="2">
        <f t="shared" si="6"/>
        <v>-0.50556151999999999</v>
      </c>
      <c r="E37" s="2">
        <f t="shared" si="7"/>
        <v>0.16117951999999994</v>
      </c>
      <c r="F37" s="2">
        <f t="shared" si="8"/>
        <v>0.84181837050356811</v>
      </c>
      <c r="G37" s="5">
        <f t="shared" si="9"/>
        <v>0.60316679010259622</v>
      </c>
      <c r="H37" s="5">
        <f t="shared" si="10"/>
        <v>1.1748958671891447</v>
      </c>
    </row>
    <row r="38" spans="1:8" x14ac:dyDescent="0.35">
      <c r="A38" t="s">
        <v>13</v>
      </c>
      <c r="B38">
        <v>-7.1137000000000006E-2</v>
      </c>
      <c r="C38">
        <v>0.138875</v>
      </c>
      <c r="D38" s="2">
        <f t="shared" si="6"/>
        <v>-0.34333199999999997</v>
      </c>
      <c r="E38" s="2">
        <f t="shared" si="7"/>
        <v>0.20105799999999996</v>
      </c>
      <c r="F38" s="2">
        <f t="shared" si="8"/>
        <v>0.93133429058927553</v>
      </c>
      <c r="G38" s="5">
        <f t="shared" si="9"/>
        <v>0.70940265077922404</v>
      </c>
      <c r="H38" s="5">
        <f t="shared" si="10"/>
        <v>1.2226956861165874</v>
      </c>
    </row>
    <row r="39" spans="1:8" x14ac:dyDescent="0.35">
      <c r="A39" t="s">
        <v>14</v>
      </c>
      <c r="B39">
        <v>-2.0339999999999998E-3</v>
      </c>
      <c r="C39">
        <v>0.154811</v>
      </c>
      <c r="D39" s="2">
        <f t="shared" si="6"/>
        <v>-0.30546355999999997</v>
      </c>
      <c r="E39" s="2">
        <f t="shared" si="7"/>
        <v>0.30139556000000001</v>
      </c>
      <c r="F39" s="2">
        <f t="shared" si="8"/>
        <v>0.997968067176217</v>
      </c>
      <c r="G39" s="5">
        <f t="shared" si="9"/>
        <v>0.73678175266739554</v>
      </c>
      <c r="H39" s="5">
        <f t="shared" si="10"/>
        <v>1.3517439316294122</v>
      </c>
    </row>
    <row r="40" spans="1:8" x14ac:dyDescent="0.35">
      <c r="A40" t="s">
        <v>15</v>
      </c>
      <c r="B40">
        <v>-3.1458E-2</v>
      </c>
      <c r="C40">
        <v>0.12601599999999999</v>
      </c>
      <c r="D40" s="2">
        <f t="shared" si="6"/>
        <v>-0.27844935999999998</v>
      </c>
      <c r="E40" s="2">
        <f t="shared" si="7"/>
        <v>0.21553335999999995</v>
      </c>
      <c r="F40" s="2">
        <f t="shared" si="8"/>
        <v>0.96903165492857268</v>
      </c>
      <c r="G40" s="5">
        <f t="shared" si="9"/>
        <v>0.75695659906152546</v>
      </c>
      <c r="H40" s="5">
        <f t="shared" si="10"/>
        <v>1.2405233660923334</v>
      </c>
    </row>
    <row r="41" spans="1:8" x14ac:dyDescent="0.35">
      <c r="A41" t="s">
        <v>16</v>
      </c>
      <c r="B41">
        <v>0.89168899999999995</v>
      </c>
      <c r="C41">
        <v>0.28905599999999998</v>
      </c>
      <c r="D41" s="2">
        <f t="shared" si="6"/>
        <v>0.32513924000000005</v>
      </c>
      <c r="E41" s="2">
        <f t="shared" si="7"/>
        <v>1.45823876</v>
      </c>
      <c r="F41" s="2">
        <f t="shared" si="8"/>
        <v>2.4392460605999848</v>
      </c>
      <c r="G41" s="5">
        <f t="shared" si="9"/>
        <v>1.3842233718251598</v>
      </c>
      <c r="H41" s="5">
        <f t="shared" si="10"/>
        <v>4.2983823747371863</v>
      </c>
    </row>
    <row r="42" spans="1:8" x14ac:dyDescent="0.35">
      <c r="A42" t="s">
        <v>17</v>
      </c>
      <c r="B42">
        <v>0.92228699999999997</v>
      </c>
      <c r="C42">
        <v>0.25733099999999998</v>
      </c>
      <c r="D42" s="2">
        <f t="shared" si="6"/>
        <v>0.41791824</v>
      </c>
      <c r="E42" s="2">
        <f t="shared" si="7"/>
        <v>1.4266557600000001</v>
      </c>
      <c r="F42" s="2">
        <f t="shared" si="8"/>
        <v>2.5150357043209048</v>
      </c>
      <c r="G42" s="5">
        <f t="shared" si="9"/>
        <v>1.5187964925245252</v>
      </c>
      <c r="H42" s="5">
        <f t="shared" si="10"/>
        <v>4.1647479600739263</v>
      </c>
    </row>
    <row r="43" spans="1:8" x14ac:dyDescent="0.35">
      <c r="A43" t="s">
        <v>18</v>
      </c>
      <c r="B43">
        <v>0.30143900000000001</v>
      </c>
      <c r="C43">
        <v>0.107946</v>
      </c>
      <c r="D43" s="2">
        <f t="shared" si="6"/>
        <v>8.9864840000000029E-2</v>
      </c>
      <c r="E43" s="2">
        <f t="shared" si="7"/>
        <v>0.51301315999999997</v>
      </c>
      <c r="F43" s="2">
        <f t="shared" si="8"/>
        <v>1.3518026526612137</v>
      </c>
      <c r="G43" s="5">
        <f t="shared" si="9"/>
        <v>1.0940264051028858</v>
      </c>
      <c r="H43" s="5">
        <f t="shared" si="10"/>
        <v>1.6703165510617104</v>
      </c>
    </row>
    <row r="44" spans="1:8" x14ac:dyDescent="0.35">
      <c r="A44" t="s">
        <v>19</v>
      </c>
      <c r="B44">
        <v>-10.291359</v>
      </c>
      <c r="C44">
        <v>64.154543000000004</v>
      </c>
      <c r="D44" s="2">
        <f t="shared" si="6"/>
        <v>-136.03426328</v>
      </c>
      <c r="E44" s="2">
        <f t="shared" si="7"/>
        <v>115.45154528</v>
      </c>
      <c r="F44" s="2">
        <f t="shared" si="8"/>
        <v>3.3924978024862475E-5</v>
      </c>
      <c r="G44" s="5">
        <f t="shared" si="9"/>
        <v>8.3381577579876867E-60</v>
      </c>
      <c r="H44" s="5">
        <f t="shared" si="10"/>
        <v>1.3802858705628021E+50</v>
      </c>
    </row>
    <row r="45" spans="1:8" x14ac:dyDescent="0.35">
      <c r="A45" t="s">
        <v>20</v>
      </c>
      <c r="B45">
        <v>-0.25392500000000001</v>
      </c>
      <c r="C45">
        <v>0.114964</v>
      </c>
      <c r="D45" s="2">
        <f t="shared" si="6"/>
        <v>-0.47925444</v>
      </c>
      <c r="E45" s="2">
        <f t="shared" si="7"/>
        <v>-2.859556000000002E-2</v>
      </c>
      <c r="F45" s="2">
        <f t="shared" si="8"/>
        <v>0.77574998111331728</v>
      </c>
      <c r="G45" s="5">
        <f t="shared" si="9"/>
        <v>0.61924490397286336</v>
      </c>
      <c r="H45" s="5">
        <f t="shared" si="10"/>
        <v>0.97180942360033329</v>
      </c>
    </row>
    <row r="46" spans="1:8" x14ac:dyDescent="0.35">
      <c r="A46" t="s">
        <v>21</v>
      </c>
      <c r="B46">
        <v>-0.214114</v>
      </c>
      <c r="C46">
        <v>0.14066799999999999</v>
      </c>
      <c r="D46" s="2">
        <f t="shared" si="6"/>
        <v>-0.48982327999999997</v>
      </c>
      <c r="E46" s="2">
        <f t="shared" si="7"/>
        <v>6.1595279999999947E-2</v>
      </c>
      <c r="F46" s="2">
        <f t="shared" si="8"/>
        <v>0.80725635255273931</v>
      </c>
      <c r="G46" s="5">
        <f t="shared" si="9"/>
        <v>0.61273466708750834</v>
      </c>
      <c r="H46" s="5">
        <f t="shared" si="10"/>
        <v>1.0635318250137211</v>
      </c>
    </row>
    <row r="47" spans="1:8" x14ac:dyDescent="0.35">
      <c r="A47" t="s">
        <v>22</v>
      </c>
      <c r="B47">
        <v>-1.00322</v>
      </c>
      <c r="C47">
        <v>0.32858999999999999</v>
      </c>
      <c r="D47" s="2">
        <f t="shared" si="6"/>
        <v>-1.6472563999999998</v>
      </c>
      <c r="E47" s="2">
        <f t="shared" si="7"/>
        <v>-0.35918360000000005</v>
      </c>
      <c r="F47" s="2">
        <f t="shared" si="8"/>
        <v>0.36669677448609694</v>
      </c>
      <c r="G47" s="5">
        <f t="shared" si="9"/>
        <v>0.19257754022410764</v>
      </c>
      <c r="H47" s="5">
        <f t="shared" si="10"/>
        <v>0.69824614159068166</v>
      </c>
    </row>
    <row r="48" spans="1:8" x14ac:dyDescent="0.35">
      <c r="A48" t="s">
        <v>27</v>
      </c>
      <c r="B48">
        <v>-0.63494300000000004</v>
      </c>
      <c r="C48">
        <v>0.14272199999999999</v>
      </c>
      <c r="D48" s="2">
        <f t="shared" si="6"/>
        <v>-0.91467812000000004</v>
      </c>
      <c r="E48" s="2">
        <f t="shared" si="7"/>
        <v>-0.35520788000000009</v>
      </c>
      <c r="F48" s="2">
        <f t="shared" si="8"/>
        <v>0.52996569550129913</v>
      </c>
      <c r="G48" s="5">
        <f t="shared" si="9"/>
        <v>0.40064556513276106</v>
      </c>
      <c r="H48" s="5">
        <f t="shared" si="10"/>
        <v>0.70102769842243606</v>
      </c>
    </row>
    <row r="49" spans="1:8" x14ac:dyDescent="0.35">
      <c r="A49" t="s">
        <v>23</v>
      </c>
      <c r="B49">
        <v>-0.37816699999999998</v>
      </c>
      <c r="C49">
        <v>0.26303900000000002</v>
      </c>
      <c r="D49" s="2">
        <f t="shared" si="6"/>
        <v>-0.89372344000000004</v>
      </c>
      <c r="E49" s="2">
        <f t="shared" si="7"/>
        <v>0.13738944000000003</v>
      </c>
      <c r="F49" s="2">
        <f t="shared" si="8"/>
        <v>0.68511607672692398</v>
      </c>
      <c r="G49" s="5">
        <f t="shared" si="9"/>
        <v>0.40912954383326644</v>
      </c>
      <c r="H49" s="5">
        <f t="shared" si="10"/>
        <v>1.1472748562518418</v>
      </c>
    </row>
    <row r="50" spans="1:8" x14ac:dyDescent="0.35">
      <c r="A50" t="s">
        <v>24</v>
      </c>
      <c r="B50">
        <v>-0.26631300000000002</v>
      </c>
      <c r="C50">
        <v>0.172157</v>
      </c>
      <c r="D50" s="2">
        <f t="shared" si="6"/>
        <v>-0.60374072000000001</v>
      </c>
      <c r="E50" s="2">
        <f t="shared" si="7"/>
        <v>7.1114719999999965E-2</v>
      </c>
      <c r="F50" s="2">
        <f t="shared" si="8"/>
        <v>0.766199269593832</v>
      </c>
      <c r="G50" s="5">
        <f t="shared" si="9"/>
        <v>0.54676252040411533</v>
      </c>
      <c r="H50" s="5">
        <f t="shared" si="10"/>
        <v>1.0737043941713877</v>
      </c>
    </row>
    <row r="51" spans="1:8" x14ac:dyDescent="0.35">
      <c r="A51" t="s">
        <v>25</v>
      </c>
      <c r="B51">
        <v>-0.86365400000000003</v>
      </c>
      <c r="C51">
        <v>0.21290300000000001</v>
      </c>
      <c r="D51" s="2">
        <f t="shared" si="6"/>
        <v>-1.2809438800000001</v>
      </c>
      <c r="E51" s="2">
        <f t="shared" si="7"/>
        <v>-0.44636412000000003</v>
      </c>
      <c r="F51" s="2">
        <f t="shared" si="8"/>
        <v>0.42161866960125977</v>
      </c>
      <c r="G51" s="5">
        <f t="shared" si="9"/>
        <v>0.27777499042011389</v>
      </c>
      <c r="H51" s="5">
        <f t="shared" si="10"/>
        <v>0.63995071078027588</v>
      </c>
    </row>
    <row r="52" spans="1:8" x14ac:dyDescent="0.35">
      <c r="A52" t="s">
        <v>26</v>
      </c>
      <c r="B52">
        <v>-0.39640700000000001</v>
      </c>
      <c r="C52">
        <v>0.11008999999999999</v>
      </c>
      <c r="D52" s="2">
        <f t="shared" si="6"/>
        <v>-0.61218339999999993</v>
      </c>
      <c r="E52" s="2">
        <f t="shared" si="7"/>
        <v>-0.18063060000000003</v>
      </c>
      <c r="F52" s="2">
        <f t="shared" si="8"/>
        <v>0.67273283794602157</v>
      </c>
      <c r="G52" s="5">
        <f t="shared" si="9"/>
        <v>0.54216581098566574</v>
      </c>
      <c r="H52" s="5">
        <f t="shared" si="10"/>
        <v>0.83474365605630851</v>
      </c>
    </row>
    <row r="53" spans="1:8" x14ac:dyDescent="0.35">
      <c r="A53" t="s">
        <v>77</v>
      </c>
      <c r="B53">
        <v>-0.44704199999999999</v>
      </c>
      <c r="C53">
        <v>0.105889</v>
      </c>
      <c r="D53" s="2">
        <f t="shared" si="6"/>
        <v>-0.65458444000000005</v>
      </c>
      <c r="E53" s="2">
        <f t="shared" si="7"/>
        <v>-0.23949956</v>
      </c>
      <c r="F53" s="2">
        <f t="shared" si="8"/>
        <v>0.6395170479947232</v>
      </c>
      <c r="G53" s="5">
        <f t="shared" si="9"/>
        <v>0.51965796678804466</v>
      </c>
      <c r="H53" s="5">
        <f t="shared" si="10"/>
        <v>0.78702161963139594</v>
      </c>
    </row>
    <row r="54" spans="1:8" x14ac:dyDescent="0.35">
      <c r="A54" t="s">
        <v>78</v>
      </c>
      <c r="B54">
        <v>0.407721</v>
      </c>
      <c r="C54">
        <v>0.23816699999999999</v>
      </c>
      <c r="D54" s="2">
        <f t="shared" si="6"/>
        <v>-5.908631999999997E-2</v>
      </c>
      <c r="E54" s="2">
        <f t="shared" si="7"/>
        <v>0.87452832000000003</v>
      </c>
      <c r="F54" s="2">
        <f t="shared" si="8"/>
        <v>1.5033876574956293</v>
      </c>
      <c r="G54" s="5">
        <f t="shared" si="9"/>
        <v>0.94262539822080627</v>
      </c>
      <c r="H54" s="5">
        <f t="shared" si="10"/>
        <v>2.3977440592798014</v>
      </c>
    </row>
    <row r="55" spans="1:8" x14ac:dyDescent="0.35">
      <c r="A55" t="s">
        <v>79</v>
      </c>
      <c r="B55">
        <v>-1.911144</v>
      </c>
      <c r="C55">
        <v>0.32388299999999998</v>
      </c>
      <c r="D55" s="2">
        <f t="shared" si="6"/>
        <v>-2.5459546799999999</v>
      </c>
      <c r="E55" s="2">
        <f t="shared" si="7"/>
        <v>-1.27633332</v>
      </c>
      <c r="F55" s="2">
        <f t="shared" si="8"/>
        <v>0.14791107949532339</v>
      </c>
      <c r="G55" s="5">
        <f t="shared" si="9"/>
        <v>7.8398171076793741E-2</v>
      </c>
      <c r="H55" s="5">
        <f t="shared" si="10"/>
        <v>0.27905864559062121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6343-24AD-4100-8966-2D19E138C032}">
  <dimension ref="A1:C9"/>
  <sheetViews>
    <sheetView workbookViewId="0">
      <selection activeCell="I7" sqref="I7"/>
    </sheetView>
  </sheetViews>
  <sheetFormatPr defaultRowHeight="14.5" x14ac:dyDescent="0.35"/>
  <cols>
    <col min="1" max="1" width="30.81640625" customWidth="1"/>
    <col min="2" max="2" width="17.54296875" customWidth="1"/>
    <col min="3" max="3" width="9" customWidth="1"/>
  </cols>
  <sheetData>
    <row r="1" spans="1:3" x14ac:dyDescent="0.35">
      <c r="A1" t="s">
        <v>65</v>
      </c>
      <c r="B1" t="s">
        <v>76</v>
      </c>
      <c r="C1" t="s">
        <v>66</v>
      </c>
    </row>
    <row r="2" spans="1:3" x14ac:dyDescent="0.35">
      <c r="A2" t="s">
        <v>64</v>
      </c>
      <c r="B2" s="8">
        <v>2417</v>
      </c>
      <c r="C2" s="9" t="s">
        <v>67</v>
      </c>
    </row>
    <row r="3" spans="1:3" x14ac:dyDescent="0.35">
      <c r="A3" t="s">
        <v>68</v>
      </c>
      <c r="B3" s="8">
        <v>1722</v>
      </c>
      <c r="C3" s="9" t="s">
        <v>70</v>
      </c>
    </row>
    <row r="4" spans="1:3" x14ac:dyDescent="0.35">
      <c r="A4" t="s">
        <v>69</v>
      </c>
      <c r="B4" s="8">
        <v>10.199999999999999</v>
      </c>
      <c r="C4" s="9">
        <v>1E-3</v>
      </c>
    </row>
    <row r="5" spans="1:3" x14ac:dyDescent="0.35">
      <c r="A5" t="s">
        <v>71</v>
      </c>
      <c r="B5" s="8">
        <v>2896</v>
      </c>
      <c r="C5" s="9" t="s">
        <v>70</v>
      </c>
    </row>
    <row r="6" spans="1:3" x14ac:dyDescent="0.35">
      <c r="A6" t="s">
        <v>72</v>
      </c>
      <c r="B6" s="8">
        <v>8.8000000000000007</v>
      </c>
      <c r="C6" s="9">
        <v>3.0000000000000001E-3</v>
      </c>
    </row>
    <row r="7" spans="1:3" x14ac:dyDescent="0.35">
      <c r="A7" t="s">
        <v>73</v>
      </c>
      <c r="B7" s="8">
        <v>288</v>
      </c>
      <c r="C7" s="9" t="s">
        <v>70</v>
      </c>
    </row>
    <row r="8" spans="1:3" x14ac:dyDescent="0.35">
      <c r="A8" t="s">
        <v>74</v>
      </c>
      <c r="B8" s="8">
        <v>357</v>
      </c>
      <c r="C8" s="9" t="s">
        <v>70</v>
      </c>
    </row>
    <row r="9" spans="1:3" x14ac:dyDescent="0.35">
      <c r="A9" t="s">
        <v>75</v>
      </c>
      <c r="B9" s="8">
        <v>1531</v>
      </c>
      <c r="C9" s="9" t="s">
        <v>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Results</vt:lpstr>
      <vt:lpstr>Readmission</vt:lpstr>
      <vt:lpstr>Survival_afterhe</vt:lpstr>
      <vt:lpstr>Survival_afterdisch</vt:lpstr>
      <vt:lpstr>Hospital_afterhe</vt:lpstr>
      <vt:lpstr>Hospital_afterdisch</vt:lpstr>
      <vt:lpstr>Hospital_withrif_lact</vt:lpstr>
      <vt:lpstr>Readmission_withriflact</vt:lpstr>
      <vt:lpstr>Log-rank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2019-04-04T03:16:37Z</dcterms:created>
  <dcterms:modified xsi:type="dcterms:W3CDTF">2019-05-01T19:58:45Z</dcterms:modified>
</cp:coreProperties>
</file>