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ublic\K12-Physics-S1_SY2223\9 - Semester Review and Test\"/>
    </mc:Choice>
  </mc:AlternateContent>
  <xr:revisionPtr revIDLastSave="0" documentId="13_ncr:1_{7C554094-3B36-4BAC-AB0D-A8A68ECC9516}" xr6:coauthVersionLast="47" xr6:coauthVersionMax="47" xr10:uidLastSave="{00000000-0000-0000-0000-000000000000}"/>
  <bookViews>
    <workbookView xWindow="3150" yWindow="735" windowWidth="21600" windowHeight="13305" firstSheet="1" activeTab="1" xr2:uid="{00000000-000D-0000-FFFF-FFFF00000000}"/>
  </bookViews>
  <sheets>
    <sheet name="Conversion m to cm" sheetId="1" r:id="rId1"/>
    <sheet name="Order of magnitude" sheetId="2" r:id="rId2"/>
    <sheet name="Friction speed" sheetId="3" r:id="rId3"/>
    <sheet name="Final Velocity" sheetId="4" r:id="rId4"/>
    <sheet name="Max Friction Force" sheetId="5" r:id="rId5"/>
    <sheet name="Projectile distance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7" l="1"/>
  <c r="D10" i="7"/>
  <c r="D11" i="7" s="1"/>
  <c r="D12" i="7"/>
  <c r="D21" i="6"/>
  <c r="D19" i="6"/>
  <c r="D6" i="6"/>
  <c r="D9" i="6" s="1"/>
  <c r="D23" i="5"/>
  <c r="E22" i="5"/>
  <c r="C22" i="5"/>
  <c r="D20" i="5"/>
  <c r="D19" i="5"/>
  <c r="D17" i="5"/>
  <c r="D16" i="5"/>
  <c r="D15" i="5"/>
  <c r="D16" i="4"/>
  <c r="D15" i="4"/>
  <c r="D14" i="4"/>
  <c r="D13" i="4"/>
  <c r="D11" i="4"/>
  <c r="D10" i="4"/>
  <c r="D11" i="3"/>
  <c r="D10" i="3"/>
  <c r="D9" i="3"/>
  <c r="D5" i="1"/>
  <c r="D18" i="6" l="1"/>
  <c r="D20" i="6" s="1"/>
</calcChain>
</file>

<file path=xl/sharedStrings.xml><?xml version="1.0" encoding="utf-8"?>
<sst xmlns="http://schemas.openxmlformats.org/spreadsheetml/2006/main" count="187" uniqueCount="110">
  <si>
    <t>Objective:</t>
  </si>
  <si>
    <t>How many meters are there in 28 cm?</t>
  </si>
  <si>
    <t>Distance</t>
  </si>
  <si>
    <t>d</t>
  </si>
  <si>
    <t>cm</t>
  </si>
  <si>
    <t>Distance (cm)</t>
  </si>
  <si>
    <t>Distance (m)</t>
  </si>
  <si>
    <t>m</t>
  </si>
  <si>
    <t>Check if your calculation of the speed of a falling rock as it hits the ground is reasonable.</t>
  </si>
  <si>
    <t>The rock fell 11.0 m in 1.50 s, and you calculate it had a speed of 14.7 m/s.</t>
  </si>
  <si>
    <t>Time</t>
  </si>
  <si>
    <t>t</t>
  </si>
  <si>
    <t>s</t>
  </si>
  <si>
    <t>Speed</t>
  </si>
  <si>
    <t>speed</t>
  </si>
  <si>
    <t>v</t>
  </si>
  <si>
    <t>m/s</t>
  </si>
  <si>
    <t>Order of magnitude</t>
  </si>
  <si>
    <t>speed = distance / t</t>
  </si>
  <si>
    <t>Given a friction force of 1.10 N, how fast is a 0.510 kg book moving in 0.50 s</t>
  </si>
  <si>
    <t>if it starts from rest and you apply a force of 2.00 N in a straight line?</t>
  </si>
  <si>
    <t>Friction Force</t>
  </si>
  <si>
    <t>Ff</t>
  </si>
  <si>
    <t>N</t>
  </si>
  <si>
    <t>Applied Force</t>
  </si>
  <si>
    <t>Fa</t>
  </si>
  <si>
    <t>Mass</t>
  </si>
  <si>
    <t>kg</t>
  </si>
  <si>
    <t>Fnet</t>
  </si>
  <si>
    <t>Net force</t>
  </si>
  <si>
    <t>Acceleration</t>
  </si>
  <si>
    <t>a</t>
  </si>
  <si>
    <t>m/s^2</t>
  </si>
  <si>
    <t>Round(a)</t>
  </si>
  <si>
    <t>A 50.0 kg skater pushes a 65 kg skater with a force of 40.0 N for 1.1 s on a frictionless surface.</t>
  </si>
  <si>
    <t>Find the acceleration and the magnitude of the final velocity of each skater.</t>
  </si>
  <si>
    <t>m1</t>
  </si>
  <si>
    <t>Mass Skater 2</t>
  </si>
  <si>
    <t>Mass Skater 1</t>
  </si>
  <si>
    <t>m2</t>
  </si>
  <si>
    <t>Net Force</t>
  </si>
  <si>
    <t>a1</t>
  </si>
  <si>
    <t>a1 = Fnet / m1</t>
  </si>
  <si>
    <t>Acceleration Skater 2</t>
  </si>
  <si>
    <t>Acceleration Skater 1</t>
  </si>
  <si>
    <t>Final Velocity Skater 1</t>
  </si>
  <si>
    <t>v1</t>
  </si>
  <si>
    <t>v1 = a1 * t</t>
  </si>
  <si>
    <t>a2</t>
  </si>
  <si>
    <t>a2 = Fnet / m2</t>
  </si>
  <si>
    <t>Round(a2)</t>
  </si>
  <si>
    <t>Final Velocity Skater 2</t>
  </si>
  <si>
    <t>v2</t>
  </si>
  <si>
    <t>v2 = a2 * t</t>
  </si>
  <si>
    <t>Round(v2)</t>
  </si>
  <si>
    <t>A book with a mass of 0.55 kg rests on a table.</t>
  </si>
  <si>
    <t>The coefficient of static friction for the two surfaces in contact is 0.35.</t>
  </si>
  <si>
    <t>A horizontal force of +0.45 N is applied.</t>
  </si>
  <si>
    <t>Does the book move?</t>
  </si>
  <si>
    <t>How strong a horizontal force can be applied to the book before it moves?</t>
  </si>
  <si>
    <t>Static friction coefficent</t>
  </si>
  <si>
    <t>Unknowns: Famax = ?, Fs = ?</t>
  </si>
  <si>
    <t>Normal Force</t>
  </si>
  <si>
    <t>Fn</t>
  </si>
  <si>
    <t>Gravity</t>
  </si>
  <si>
    <t>g</t>
  </si>
  <si>
    <t>Force Gravity</t>
  </si>
  <si>
    <t>Fg</t>
  </si>
  <si>
    <t>Fg = mass * g</t>
  </si>
  <si>
    <t>Fn = -Fg</t>
  </si>
  <si>
    <t>Round (Fn)</t>
  </si>
  <si>
    <t>Fs</t>
  </si>
  <si>
    <t>Fs &lt;= Us * Fn</t>
  </si>
  <si>
    <t>Us</t>
  </si>
  <si>
    <t>Round (Static Friction)</t>
  </si>
  <si>
    <t>?&lt;=</t>
  </si>
  <si>
    <t>Static Friction or Famax</t>
  </si>
  <si>
    <t>A boy throws a stone horizontally with a velocity of +20 m/s from the top of a cliff that is 44 m high.</t>
  </si>
  <si>
    <t>How long does it take the stone to reach the ground?</t>
  </si>
  <si>
    <t>What will the range of the stone be?</t>
  </si>
  <si>
    <t>Vx</t>
  </si>
  <si>
    <t>Velocity</t>
  </si>
  <si>
    <t>Ax</t>
  </si>
  <si>
    <t>Acceleration (X Axis)</t>
  </si>
  <si>
    <t>Acceleration (Y Axis)</t>
  </si>
  <si>
    <t>Ay</t>
  </si>
  <si>
    <t>Height</t>
  </si>
  <si>
    <t>y</t>
  </si>
  <si>
    <t>Uniform acceleration</t>
  </si>
  <si>
    <t>Unknowns: t = ?, x = ?</t>
  </si>
  <si>
    <t>Horizontal distance (range):</t>
  </si>
  <si>
    <t>x = Vx * t</t>
  </si>
  <si>
    <t>Drop time:</t>
  </si>
  <si>
    <t>t = sqrt(2 * y/g)</t>
  </si>
  <si>
    <t>x</t>
  </si>
  <si>
    <t>Round(t)</t>
  </si>
  <si>
    <t>Round(x)</t>
  </si>
  <si>
    <t>A 0.020 kg insect gets caught in a spider web and causes it to vibrate with a frequency of 10.0 Hz.</t>
  </si>
  <si>
    <t>What is the spring constant of the spider web?</t>
  </si>
  <si>
    <t>Frequency</t>
  </si>
  <si>
    <t>f</t>
  </si>
  <si>
    <t>Hz</t>
  </si>
  <si>
    <t>Unknowns: k = ?, T = ?</t>
  </si>
  <si>
    <t>T</t>
  </si>
  <si>
    <t>k</t>
  </si>
  <si>
    <t>Period</t>
  </si>
  <si>
    <t>Round(T)</t>
  </si>
  <si>
    <t>N/m</t>
  </si>
  <si>
    <t>T = 1 / f</t>
  </si>
  <si>
    <t>Round(k)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</si>
</sst>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66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B2" sqref="B2"/>
    </sheetView>
  </sheetViews>
  <sheetFormatPr defaultRowHeight="15" x14ac:dyDescent="0.25"/>
  <cols>
    <col min="2" max="2" width="18.7109375" customWidth="1"/>
  </cols>
  <sheetData>
    <row r="2" spans="2:5" x14ac:dyDescent="0.25">
      <c r="B2" t="s">
        <v>0</v>
      </c>
      <c r="C2" t="s">
        <v>1</v>
      </c>
    </row>
    <row r="3" spans="2:5" ht="15.75" thickBot="1" x14ac:dyDescent="0.3"/>
    <row r="4" spans="2:5" ht="15.75" thickBot="1" x14ac:dyDescent="0.3">
      <c r="B4" t="s">
        <v>5</v>
      </c>
      <c r="C4" t="s">
        <v>3</v>
      </c>
      <c r="D4" s="2">
        <v>28</v>
      </c>
      <c r="E4" t="s">
        <v>4</v>
      </c>
    </row>
    <row r="5" spans="2:5" x14ac:dyDescent="0.25">
      <c r="B5" t="s">
        <v>6</v>
      </c>
      <c r="C5" t="s">
        <v>3</v>
      </c>
      <c r="D5" s="3">
        <f>D4/100</f>
        <v>0.28000000000000003</v>
      </c>
      <c r="E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78E7-AD6F-4FA0-B80A-2B229A85F0E7}">
  <dimension ref="B2:G11"/>
  <sheetViews>
    <sheetView tabSelected="1" workbookViewId="0">
      <selection activeCell="B2" sqref="B2"/>
    </sheetView>
  </sheetViews>
  <sheetFormatPr defaultRowHeight="15" x14ac:dyDescent="0.25"/>
  <cols>
    <col min="2" max="2" width="20.140625" customWidth="1"/>
  </cols>
  <sheetData>
    <row r="2" spans="2:7" x14ac:dyDescent="0.25">
      <c r="B2" t="s">
        <v>0</v>
      </c>
      <c r="C2" t="s">
        <v>8</v>
      </c>
    </row>
    <row r="3" spans="2:7" x14ac:dyDescent="0.25">
      <c r="C3" t="s">
        <v>9</v>
      </c>
    </row>
    <row r="4" spans="2:7" ht="15.75" thickBot="1" x14ac:dyDescent="0.3"/>
    <row r="5" spans="2:7" ht="15.75" thickBot="1" x14ac:dyDescent="0.3">
      <c r="B5" t="s">
        <v>2</v>
      </c>
      <c r="C5" t="s">
        <v>3</v>
      </c>
      <c r="D5" s="1">
        <v>11</v>
      </c>
      <c r="E5" t="s">
        <v>7</v>
      </c>
    </row>
    <row r="6" spans="2:7" ht="15.75" thickBot="1" x14ac:dyDescent="0.3">
      <c r="B6" t="s">
        <v>10</v>
      </c>
      <c r="C6" t="s">
        <v>11</v>
      </c>
      <c r="D6" s="1">
        <v>1.5</v>
      </c>
      <c r="E6" t="s">
        <v>12</v>
      </c>
    </row>
    <row r="7" spans="2:7" ht="15.75" thickBot="1" x14ac:dyDescent="0.3">
      <c r="B7" t="s">
        <v>13</v>
      </c>
      <c r="C7" t="s">
        <v>15</v>
      </c>
      <c r="D7" s="1">
        <v>14.7</v>
      </c>
      <c r="E7" t="s">
        <v>16</v>
      </c>
    </row>
    <row r="9" spans="2:7" x14ac:dyDescent="0.25">
      <c r="B9" t="s">
        <v>17</v>
      </c>
      <c r="C9" t="s">
        <v>3</v>
      </c>
      <c r="D9">
        <v>10</v>
      </c>
      <c r="E9" t="s">
        <v>7</v>
      </c>
    </row>
    <row r="10" spans="2:7" x14ac:dyDescent="0.25">
      <c r="B10" t="s">
        <v>17</v>
      </c>
      <c r="C10" t="s">
        <v>11</v>
      </c>
      <c r="D10">
        <v>1</v>
      </c>
      <c r="E10" t="s">
        <v>12</v>
      </c>
    </row>
    <row r="11" spans="2:7" x14ac:dyDescent="0.25">
      <c r="B11" t="s">
        <v>17</v>
      </c>
      <c r="C11" t="s">
        <v>14</v>
      </c>
      <c r="D11">
        <v>10</v>
      </c>
      <c r="E11" t="s">
        <v>16</v>
      </c>
      <c r="G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F850-FBF0-40C2-B0BC-061F94D344A9}">
  <dimension ref="B2:E11"/>
  <sheetViews>
    <sheetView workbookViewId="0">
      <selection activeCell="B2" sqref="B2"/>
    </sheetView>
  </sheetViews>
  <sheetFormatPr defaultRowHeight="15" x14ac:dyDescent="0.25"/>
  <cols>
    <col min="2" max="2" width="14.140625" customWidth="1"/>
  </cols>
  <sheetData>
    <row r="2" spans="2:5" x14ac:dyDescent="0.25">
      <c r="B2" t="s">
        <v>0</v>
      </c>
      <c r="C2" t="s">
        <v>19</v>
      </c>
    </row>
    <row r="3" spans="2:5" x14ac:dyDescent="0.25">
      <c r="C3" t="s">
        <v>20</v>
      </c>
    </row>
    <row r="4" spans="2:5" ht="15.75" thickBot="1" x14ac:dyDescent="0.3"/>
    <row r="5" spans="2:5" ht="15.75" thickBot="1" x14ac:dyDescent="0.3">
      <c r="B5" t="s">
        <v>21</v>
      </c>
      <c r="C5" t="s">
        <v>22</v>
      </c>
      <c r="D5" s="6">
        <v>1.1000000000000001</v>
      </c>
      <c r="E5" t="s">
        <v>23</v>
      </c>
    </row>
    <row r="6" spans="2:5" ht="15.75" thickBot="1" x14ac:dyDescent="0.3">
      <c r="B6" t="s">
        <v>24</v>
      </c>
      <c r="C6" t="s">
        <v>25</v>
      </c>
      <c r="D6" s="6">
        <v>2</v>
      </c>
      <c r="E6" t="s">
        <v>23</v>
      </c>
    </row>
    <row r="7" spans="2:5" ht="15.75" thickBot="1" x14ac:dyDescent="0.3">
      <c r="B7" t="s">
        <v>26</v>
      </c>
      <c r="C7" t="s">
        <v>7</v>
      </c>
      <c r="D7" s="7">
        <v>0.51</v>
      </c>
      <c r="E7" t="s">
        <v>27</v>
      </c>
    </row>
    <row r="9" spans="2:5" x14ac:dyDescent="0.25">
      <c r="B9" t="s">
        <v>29</v>
      </c>
      <c r="C9" t="s">
        <v>28</v>
      </c>
      <c r="D9">
        <f>D6-D5</f>
        <v>0.89999999999999991</v>
      </c>
      <c r="E9" t="s">
        <v>23</v>
      </c>
    </row>
    <row r="10" spans="2:5" x14ac:dyDescent="0.25">
      <c r="B10" t="s">
        <v>30</v>
      </c>
      <c r="C10" t="s">
        <v>31</v>
      </c>
      <c r="D10">
        <f>D9/D7</f>
        <v>1.7647058823529409</v>
      </c>
      <c r="E10" t="s">
        <v>32</v>
      </c>
    </row>
    <row r="11" spans="2:5" x14ac:dyDescent="0.25">
      <c r="B11" t="s">
        <v>33</v>
      </c>
      <c r="C11" t="s">
        <v>31</v>
      </c>
      <c r="D11" s="3">
        <f>ROUND(D10, 1)</f>
        <v>1.8</v>
      </c>
      <c r="E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E0AB-5A5C-4467-8E5F-9CAD4999F6A0}">
  <dimension ref="B2:G16"/>
  <sheetViews>
    <sheetView workbookViewId="0">
      <selection activeCell="B2" sqref="B2"/>
    </sheetView>
  </sheetViews>
  <sheetFormatPr defaultRowHeight="15" x14ac:dyDescent="0.25"/>
  <cols>
    <col min="2" max="2" width="25" customWidth="1"/>
  </cols>
  <sheetData>
    <row r="2" spans="2:7" x14ac:dyDescent="0.25">
      <c r="B2" t="s">
        <v>0</v>
      </c>
      <c r="C2" t="s">
        <v>34</v>
      </c>
    </row>
    <row r="3" spans="2:7" x14ac:dyDescent="0.25">
      <c r="C3" t="s">
        <v>35</v>
      </c>
    </row>
    <row r="4" spans="2:7" ht="15.75" thickBot="1" x14ac:dyDescent="0.3"/>
    <row r="5" spans="2:7" ht="15.75" thickBot="1" x14ac:dyDescent="0.3">
      <c r="B5" t="s">
        <v>38</v>
      </c>
      <c r="C5" t="s">
        <v>36</v>
      </c>
      <c r="D5" s="8">
        <v>50</v>
      </c>
      <c r="E5" t="s">
        <v>27</v>
      </c>
    </row>
    <row r="6" spans="2:7" ht="15.75" thickBot="1" x14ac:dyDescent="0.3">
      <c r="B6" t="s">
        <v>37</v>
      </c>
      <c r="C6" t="s">
        <v>39</v>
      </c>
      <c r="D6" s="1">
        <v>65</v>
      </c>
      <c r="E6" t="s">
        <v>27</v>
      </c>
    </row>
    <row r="7" spans="2:7" ht="15.75" thickBot="1" x14ac:dyDescent="0.3">
      <c r="B7" t="s">
        <v>40</v>
      </c>
      <c r="C7" t="s">
        <v>28</v>
      </c>
      <c r="D7" s="8">
        <v>40</v>
      </c>
      <c r="E7" t="s">
        <v>23</v>
      </c>
    </row>
    <row r="8" spans="2:7" ht="15.75" thickBot="1" x14ac:dyDescent="0.3">
      <c r="B8" t="s">
        <v>10</v>
      </c>
      <c r="C8" t="s">
        <v>11</v>
      </c>
      <c r="D8" s="10">
        <v>1.1000000000000001</v>
      </c>
      <c r="E8" t="s">
        <v>12</v>
      </c>
    </row>
    <row r="10" spans="2:7" x14ac:dyDescent="0.25">
      <c r="B10" t="s">
        <v>44</v>
      </c>
      <c r="C10" t="s">
        <v>41</v>
      </c>
      <c r="D10" s="5">
        <f>D7/D5</f>
        <v>0.8</v>
      </c>
      <c r="E10" t="s">
        <v>32</v>
      </c>
      <c r="G10" t="s">
        <v>42</v>
      </c>
    </row>
    <row r="11" spans="2:7" x14ac:dyDescent="0.25">
      <c r="B11" t="s">
        <v>45</v>
      </c>
      <c r="C11" t="s">
        <v>46</v>
      </c>
      <c r="D11" s="3">
        <f>D10*D8</f>
        <v>0.88000000000000012</v>
      </c>
      <c r="E11" t="s">
        <v>16</v>
      </c>
      <c r="G11" t="s">
        <v>47</v>
      </c>
    </row>
    <row r="13" spans="2:7" x14ac:dyDescent="0.25">
      <c r="B13" t="s">
        <v>43</v>
      </c>
      <c r="C13" t="s">
        <v>48</v>
      </c>
      <c r="D13" s="11">
        <f>D7/D6</f>
        <v>0.61538461538461542</v>
      </c>
      <c r="E13" t="s">
        <v>32</v>
      </c>
      <c r="G13" t="s">
        <v>49</v>
      </c>
    </row>
    <row r="14" spans="2:7" x14ac:dyDescent="0.25">
      <c r="B14" t="s">
        <v>50</v>
      </c>
      <c r="C14" t="s">
        <v>48</v>
      </c>
      <c r="D14" s="4">
        <f>ROUND(D13,2)</f>
        <v>0.62</v>
      </c>
      <c r="E14" t="s">
        <v>32</v>
      </c>
    </row>
    <row r="15" spans="2:7" x14ac:dyDescent="0.25">
      <c r="B15" t="s">
        <v>51</v>
      </c>
      <c r="C15" t="s">
        <v>52</v>
      </c>
      <c r="D15">
        <f>D13*D8</f>
        <v>0.67692307692307696</v>
      </c>
      <c r="E15" t="s">
        <v>16</v>
      </c>
      <c r="G15" t="s">
        <v>53</v>
      </c>
    </row>
    <row r="16" spans="2:7" x14ac:dyDescent="0.25">
      <c r="B16" t="s">
        <v>54</v>
      </c>
      <c r="C16" t="s">
        <v>52</v>
      </c>
      <c r="D16" s="3">
        <f>ROUND(D15,2)</f>
        <v>0.68</v>
      </c>
      <c r="E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5940-C07A-4299-81EA-FA8634477B8E}">
  <dimension ref="B2:F23"/>
  <sheetViews>
    <sheetView workbookViewId="0">
      <selection activeCell="B2" sqref="B2"/>
    </sheetView>
  </sheetViews>
  <sheetFormatPr defaultRowHeight="15" x14ac:dyDescent="0.25"/>
  <cols>
    <col min="2" max="2" width="24.140625" customWidth="1"/>
  </cols>
  <sheetData>
    <row r="2" spans="2:6" x14ac:dyDescent="0.25">
      <c r="B2" t="s">
        <v>0</v>
      </c>
      <c r="C2" t="s">
        <v>55</v>
      </c>
    </row>
    <row r="3" spans="2:6" x14ac:dyDescent="0.25">
      <c r="C3" t="s">
        <v>56</v>
      </c>
    </row>
    <row r="4" spans="2:6" x14ac:dyDescent="0.25">
      <c r="C4" t="s">
        <v>57</v>
      </c>
    </row>
    <row r="5" spans="2:6" x14ac:dyDescent="0.25">
      <c r="C5" t="s">
        <v>58</v>
      </c>
    </row>
    <row r="6" spans="2:6" x14ac:dyDescent="0.25">
      <c r="C6" t="s">
        <v>59</v>
      </c>
    </row>
    <row r="7" spans="2:6" ht="15.75" thickBot="1" x14ac:dyDescent="0.3"/>
    <row r="8" spans="2:6" ht="15.75" thickBot="1" x14ac:dyDescent="0.3">
      <c r="B8" t="s">
        <v>26</v>
      </c>
      <c r="C8" t="s">
        <v>7</v>
      </c>
      <c r="D8" s="1">
        <v>0.55000000000000004</v>
      </c>
      <c r="E8" t="s">
        <v>27</v>
      </c>
    </row>
    <row r="9" spans="2:6" ht="15.75" thickBot="1" x14ac:dyDescent="0.3">
      <c r="B9" t="s">
        <v>60</v>
      </c>
      <c r="C9" t="s">
        <v>73</v>
      </c>
      <c r="D9" s="1">
        <v>0.35</v>
      </c>
    </row>
    <row r="10" spans="2:6" ht="15.75" thickBot="1" x14ac:dyDescent="0.3">
      <c r="B10" t="s">
        <v>24</v>
      </c>
      <c r="C10" t="s">
        <v>25</v>
      </c>
      <c r="D10" s="1">
        <v>0.45</v>
      </c>
      <c r="E10" t="s">
        <v>23</v>
      </c>
    </row>
    <row r="11" spans="2:6" x14ac:dyDescent="0.25">
      <c r="B11" t="s">
        <v>64</v>
      </c>
      <c r="C11" t="s">
        <v>65</v>
      </c>
      <c r="D11" s="9">
        <v>-9.8000000000000007</v>
      </c>
      <c r="E11" t="s">
        <v>32</v>
      </c>
    </row>
    <row r="13" spans="2:6" x14ac:dyDescent="0.25">
      <c r="B13" t="s">
        <v>61</v>
      </c>
    </row>
    <row r="15" spans="2:6" x14ac:dyDescent="0.25">
      <c r="B15" t="s">
        <v>66</v>
      </c>
      <c r="C15" t="s">
        <v>67</v>
      </c>
      <c r="D15">
        <f>D8*D11</f>
        <v>-5.3900000000000006</v>
      </c>
      <c r="E15" t="s">
        <v>23</v>
      </c>
      <c r="F15" t="s">
        <v>68</v>
      </c>
    </row>
    <row r="16" spans="2:6" x14ac:dyDescent="0.25">
      <c r="B16" t="s">
        <v>62</v>
      </c>
      <c r="C16" t="s">
        <v>63</v>
      </c>
      <c r="D16">
        <f>-D15</f>
        <v>5.3900000000000006</v>
      </c>
      <c r="E16" t="s">
        <v>23</v>
      </c>
      <c r="F16" t="s">
        <v>69</v>
      </c>
    </row>
    <row r="17" spans="2:6" x14ac:dyDescent="0.25">
      <c r="B17" t="s">
        <v>70</v>
      </c>
      <c r="C17" t="s">
        <v>63</v>
      </c>
      <c r="D17">
        <f>ROUND(D16,1)</f>
        <v>5.4</v>
      </c>
      <c r="E17" t="s">
        <v>23</v>
      </c>
    </row>
    <row r="19" spans="2:6" x14ac:dyDescent="0.25">
      <c r="B19" t="s">
        <v>76</v>
      </c>
      <c r="C19" t="s">
        <v>71</v>
      </c>
      <c r="D19">
        <f>D9*D17</f>
        <v>1.89</v>
      </c>
      <c r="E19" t="s">
        <v>23</v>
      </c>
      <c r="F19" t="s">
        <v>72</v>
      </c>
    </row>
    <row r="20" spans="2:6" x14ac:dyDescent="0.25">
      <c r="B20" t="s">
        <v>74</v>
      </c>
      <c r="C20" t="s">
        <v>71</v>
      </c>
      <c r="D20" s="3">
        <f>ROUND(D19, 1)</f>
        <v>1.9</v>
      </c>
      <c r="E20" t="s">
        <v>23</v>
      </c>
    </row>
    <row r="22" spans="2:6" x14ac:dyDescent="0.25">
      <c r="B22" t="s">
        <v>58</v>
      </c>
      <c r="C22">
        <f>D10</f>
        <v>0.45</v>
      </c>
      <c r="D22" t="s">
        <v>75</v>
      </c>
      <c r="E22">
        <f>D20</f>
        <v>1.9</v>
      </c>
    </row>
    <row r="23" spans="2:6" x14ac:dyDescent="0.25">
      <c r="B23" s="3"/>
      <c r="D23" s="3" t="str">
        <f>IF(C22&gt;E22, "YES", "NO")</f>
        <v>NO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AF3-D05F-49B7-8B3F-841FA26933A3}">
  <dimension ref="B2:E21"/>
  <sheetViews>
    <sheetView workbookViewId="0">
      <selection activeCell="B2" sqref="B2"/>
    </sheetView>
  </sheetViews>
  <sheetFormatPr defaultRowHeight="15" x14ac:dyDescent="0.25"/>
  <cols>
    <col min="2" max="2" width="28.140625" customWidth="1"/>
  </cols>
  <sheetData>
    <row r="2" spans="2:5" x14ac:dyDescent="0.25">
      <c r="B2" t="s">
        <v>0</v>
      </c>
      <c r="C2" t="s">
        <v>77</v>
      </c>
    </row>
    <row r="3" spans="2:5" x14ac:dyDescent="0.25">
      <c r="C3" t="s">
        <v>78</v>
      </c>
    </row>
    <row r="4" spans="2:5" x14ac:dyDescent="0.25">
      <c r="C4" t="s">
        <v>79</v>
      </c>
    </row>
    <row r="6" spans="2:5" ht="15.75" thickBot="1" x14ac:dyDescent="0.3">
      <c r="B6" t="s">
        <v>64</v>
      </c>
      <c r="C6" t="s">
        <v>65</v>
      </c>
      <c r="D6">
        <f>-9.8</f>
        <v>-9.8000000000000007</v>
      </c>
      <c r="E6" t="s">
        <v>32</v>
      </c>
    </row>
    <row r="7" spans="2:5" ht="15.75" thickBot="1" x14ac:dyDescent="0.3">
      <c r="B7" t="s">
        <v>81</v>
      </c>
      <c r="C7" t="s">
        <v>80</v>
      </c>
      <c r="D7" s="1">
        <v>20</v>
      </c>
      <c r="E7" t="s">
        <v>16</v>
      </c>
    </row>
    <row r="8" spans="2:5" x14ac:dyDescent="0.25">
      <c r="B8" t="s">
        <v>83</v>
      </c>
      <c r="C8" t="s">
        <v>82</v>
      </c>
      <c r="D8">
        <v>0</v>
      </c>
      <c r="E8" t="s">
        <v>32</v>
      </c>
    </row>
    <row r="9" spans="2:5" ht="15.75" thickBot="1" x14ac:dyDescent="0.3">
      <c r="B9" t="s">
        <v>84</v>
      </c>
      <c r="C9" t="s">
        <v>85</v>
      </c>
      <c r="D9">
        <f>-D6</f>
        <v>9.8000000000000007</v>
      </c>
      <c r="E9" t="s">
        <v>32</v>
      </c>
    </row>
    <row r="10" spans="2:5" ht="15.75" thickBot="1" x14ac:dyDescent="0.3">
      <c r="B10" t="s">
        <v>86</v>
      </c>
      <c r="C10" t="s">
        <v>87</v>
      </c>
      <c r="D10" s="1">
        <v>44</v>
      </c>
      <c r="E10" t="s">
        <v>7</v>
      </c>
    </row>
    <row r="11" spans="2:5" x14ac:dyDescent="0.25">
      <c r="B11" t="s">
        <v>88</v>
      </c>
    </row>
    <row r="13" spans="2:5" x14ac:dyDescent="0.25">
      <c r="B13" t="s">
        <v>89</v>
      </c>
    </row>
    <row r="15" spans="2:5" x14ac:dyDescent="0.25">
      <c r="B15" t="s">
        <v>92</v>
      </c>
      <c r="C15" t="s">
        <v>11</v>
      </c>
      <c r="D15" t="s">
        <v>93</v>
      </c>
    </row>
    <row r="16" spans="2:5" x14ac:dyDescent="0.25">
      <c r="B16" t="s">
        <v>90</v>
      </c>
      <c r="C16" t="s">
        <v>94</v>
      </c>
      <c r="D16" t="s">
        <v>91</v>
      </c>
      <c r="E16" t="s">
        <v>7</v>
      </c>
    </row>
    <row r="18" spans="2:5" x14ac:dyDescent="0.25">
      <c r="C18" t="s">
        <v>11</v>
      </c>
      <c r="D18">
        <f>SQRT(2 * D10 / -D6)</f>
        <v>2.9965967090575756</v>
      </c>
      <c r="E18" t="s">
        <v>12</v>
      </c>
    </row>
    <row r="19" spans="2:5" x14ac:dyDescent="0.25">
      <c r="B19" t="s">
        <v>95</v>
      </c>
      <c r="C19" t="s">
        <v>11</v>
      </c>
      <c r="D19" s="12">
        <f>ROUND(D18,1)</f>
        <v>3</v>
      </c>
      <c r="E19" t="s">
        <v>12</v>
      </c>
    </row>
    <row r="20" spans="2:5" x14ac:dyDescent="0.25">
      <c r="C20" t="s">
        <v>94</v>
      </c>
      <c r="D20">
        <f>D7*D18</f>
        <v>59.931934181151512</v>
      </c>
      <c r="E20" t="s">
        <v>7</v>
      </c>
    </row>
    <row r="21" spans="2:5" x14ac:dyDescent="0.25">
      <c r="B21" t="s">
        <v>96</v>
      </c>
      <c r="C21" t="s">
        <v>94</v>
      </c>
      <c r="D21" s="3">
        <f>ROUND(D20,0)</f>
        <v>60</v>
      </c>
      <c r="E2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90CC-DD88-4489-8A28-8F15F007020B}">
  <dimension ref="B2:F13"/>
  <sheetViews>
    <sheetView workbookViewId="0">
      <selection activeCell="B2" sqref="B2"/>
    </sheetView>
  </sheetViews>
  <sheetFormatPr defaultRowHeight="15" x14ac:dyDescent="0.25"/>
  <cols>
    <col min="2" max="2" width="17.5703125" customWidth="1"/>
  </cols>
  <sheetData>
    <row r="2" spans="2:6" x14ac:dyDescent="0.25">
      <c r="B2" t="s">
        <v>0</v>
      </c>
      <c r="C2" t="s">
        <v>97</v>
      </c>
    </row>
    <row r="3" spans="2:6" x14ac:dyDescent="0.25">
      <c r="C3" t="s">
        <v>98</v>
      </c>
    </row>
    <row r="4" spans="2:6" ht="15.75" thickBot="1" x14ac:dyDescent="0.3"/>
    <row r="5" spans="2:6" ht="15.75" thickBot="1" x14ac:dyDescent="0.3">
      <c r="B5" t="s">
        <v>26</v>
      </c>
      <c r="C5" t="s">
        <v>7</v>
      </c>
      <c r="D5" s="7">
        <v>0.02</v>
      </c>
      <c r="E5" t="s">
        <v>27</v>
      </c>
    </row>
    <row r="6" spans="2:6" ht="15.75" thickBot="1" x14ac:dyDescent="0.3">
      <c r="B6" t="s">
        <v>99</v>
      </c>
      <c r="C6" t="s">
        <v>100</v>
      </c>
      <c r="D6" s="8">
        <v>10</v>
      </c>
      <c r="E6" t="s">
        <v>101</v>
      </c>
    </row>
    <row r="8" spans="2:6" x14ac:dyDescent="0.25">
      <c r="B8" t="s">
        <v>102</v>
      </c>
    </row>
    <row r="10" spans="2:6" x14ac:dyDescent="0.25">
      <c r="B10" t="s">
        <v>10</v>
      </c>
      <c r="C10" t="s">
        <v>103</v>
      </c>
      <c r="D10">
        <f>1/D6</f>
        <v>0.1</v>
      </c>
      <c r="E10" t="s">
        <v>12</v>
      </c>
      <c r="F10" t="s">
        <v>108</v>
      </c>
    </row>
    <row r="11" spans="2:6" x14ac:dyDescent="0.25">
      <c r="B11" t="s">
        <v>106</v>
      </c>
      <c r="C11" t="s">
        <v>103</v>
      </c>
      <c r="D11" s="13">
        <f>ROUND(D10,3)</f>
        <v>0.1</v>
      </c>
      <c r="E11" t="s">
        <v>12</v>
      </c>
    </row>
    <row r="12" spans="2:6" x14ac:dyDescent="0.25">
      <c r="B12" t="s">
        <v>105</v>
      </c>
      <c r="C12" t="s">
        <v>104</v>
      </c>
      <c r="D12">
        <f>4 * PI() * PI() * D5 / D10/D10</f>
        <v>78.956835208714864</v>
      </c>
      <c r="E12" t="s">
        <v>107</v>
      </c>
    </row>
    <row r="13" spans="2:6" x14ac:dyDescent="0.25">
      <c r="B13" t="s">
        <v>109</v>
      </c>
      <c r="C13" t="s">
        <v>104</v>
      </c>
      <c r="D13" s="3">
        <f>ROUND(D12,0)</f>
        <v>79</v>
      </c>
      <c r="E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Conversion m to cm</vt:lpstr>
      <vt:lpstr>Order of magnitude</vt:lpstr>
      <vt:lpstr>Friction speed</vt:lpstr>
      <vt:lpstr>Final Velocity</vt:lpstr>
      <vt:lpstr>Max Friction Force</vt:lpstr>
      <vt:lpstr>Projectile distance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EthanG</dc:creator>
  <cp:lastModifiedBy>Devin EthanG</cp:lastModifiedBy>
  <dcterms:created xsi:type="dcterms:W3CDTF">2015-06-05T18:17:20Z</dcterms:created>
  <dcterms:modified xsi:type="dcterms:W3CDTF">2022-12-27T00:03:05Z</dcterms:modified>
</cp:coreProperties>
</file>