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harts/chart13.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765" yWindow="255" windowWidth="18195" windowHeight="10035" activeTab="10"/>
  </bookViews>
  <sheets>
    <sheet name="Fig 6.1" sheetId="1" r:id="rId1"/>
    <sheet name="Fig 6.2" sheetId="2" r:id="rId2"/>
    <sheet name="Fig 6.3" sheetId="3" r:id="rId3"/>
    <sheet name="Fig 6.4" sheetId="4" r:id="rId4"/>
    <sheet name="Fig 6.5" sheetId="5" r:id="rId5"/>
    <sheet name="Fig 6.6" sheetId="6" r:id="rId6"/>
    <sheet name="Fig 6.7" sheetId="7" r:id="rId7"/>
    <sheet name="Fig 6.8" sheetId="8" r:id="rId8"/>
    <sheet name="Fig 6.9" sheetId="9" r:id="rId9"/>
    <sheet name="Fig 6.10" sheetId="10" r:id="rId10"/>
    <sheet name="Fig 6.11" sheetId="11" r:id="rId11"/>
  </sheets>
  <externalReferences>
    <externalReference r:id="rId12"/>
    <externalReference r:id="rId13"/>
    <externalReference r:id="rId14"/>
  </externalReferences>
  <definedNames>
    <definedName name="a" localSheetId="1">#REF!</definedName>
    <definedName name="a" localSheetId="2">#REF!</definedName>
    <definedName name="a">#REF!</definedName>
    <definedName name="print" localSheetId="1">#REF!</definedName>
    <definedName name="print" localSheetId="2">#REF!</definedName>
    <definedName name="print">#REF!</definedName>
    <definedName name="Print_Area_MI" localSheetId="1">#REF!</definedName>
    <definedName name="Print_Area_MI" localSheetId="2">#REF!</definedName>
    <definedName name="Print_Area_MI">#REF!</definedName>
    <definedName name="ss">#REF!</definedName>
  </definedNames>
  <calcPr calcId="125725"/>
</workbook>
</file>

<file path=xl/calcChain.xml><?xml version="1.0" encoding="utf-8"?>
<calcChain xmlns="http://schemas.openxmlformats.org/spreadsheetml/2006/main">
  <c r="H14" i="9"/>
  <c r="H13"/>
  <c r="H12"/>
  <c r="H11"/>
  <c r="H10"/>
  <c r="H9"/>
  <c r="H8"/>
  <c r="H7"/>
  <c r="H6"/>
  <c r="H5"/>
  <c r="F7" i="8"/>
  <c r="E7"/>
  <c r="D7"/>
  <c r="C7"/>
  <c r="B7"/>
  <c r="C38" i="5"/>
  <c r="F37"/>
  <c r="E37"/>
  <c r="D37"/>
  <c r="C37"/>
  <c r="B37"/>
  <c r="G36"/>
  <c r="F36"/>
  <c r="E36"/>
  <c r="D36"/>
  <c r="C36"/>
  <c r="B36"/>
  <c r="G35"/>
  <c r="F34"/>
  <c r="F38" s="1"/>
  <c r="E34"/>
  <c r="E38" s="1"/>
  <c r="D34"/>
  <c r="D38" s="1"/>
  <c r="C34"/>
  <c r="B34"/>
  <c r="B38" s="1"/>
  <c r="G33"/>
  <c r="G37" s="1"/>
  <c r="G32"/>
  <c r="G34" s="1"/>
  <c r="G38" s="1"/>
  <c r="G11"/>
  <c r="G10"/>
  <c r="G9"/>
  <c r="G8"/>
  <c r="G7"/>
  <c r="G6"/>
  <c r="E7" i="4" l="1"/>
  <c r="E8"/>
  <c r="E9"/>
  <c r="E10"/>
  <c r="E11"/>
  <c r="E12"/>
  <c r="E13"/>
  <c r="E14"/>
  <c r="E15"/>
  <c r="E16"/>
  <c r="E17"/>
  <c r="E18"/>
  <c r="I10" i="1"/>
  <c r="I9"/>
  <c r="I8"/>
  <c r="I7"/>
  <c r="I6"/>
</calcChain>
</file>

<file path=xl/sharedStrings.xml><?xml version="1.0" encoding="utf-8"?>
<sst xmlns="http://schemas.openxmlformats.org/spreadsheetml/2006/main" count="291" uniqueCount="131">
  <si>
    <t>Source: Development Initiatives based on OECD DAC data</t>
  </si>
  <si>
    <t>Sector</t>
  </si>
  <si>
    <t>Total</t>
  </si>
  <si>
    <t>Material relief assistance and services</t>
  </si>
  <si>
    <t>Emergency food aid</t>
  </si>
  <si>
    <t>Reconstruction relief and rehabilitation</t>
  </si>
  <si>
    <t>Relief co-ordination; protection and support services</t>
  </si>
  <si>
    <t>Disaster prevention and preparedness</t>
  </si>
  <si>
    <t>Notes: Includes EU institutions. Percentages show the proportion of bilateral humanitarian assistance made up by each expenditure type for the given year.</t>
  </si>
  <si>
    <t>Figure 6.1 OECD DAC donors' bilateral humanitarian assistance by expenditure type, 2008-2012 (US$ billions)</t>
  </si>
  <si>
    <t>Figure 6.2: Breakdown of expenditure type for the top 10 recipients of bilateral humanitarian assistance from OECD DAC donors, 2012</t>
  </si>
  <si>
    <t>US$ millions</t>
  </si>
  <si>
    <t>Recipient 2012</t>
  </si>
  <si>
    <t>Afghanistan</t>
  </si>
  <si>
    <t>DRC</t>
  </si>
  <si>
    <t>Ethiopia</t>
  </si>
  <si>
    <t>Lebanon</t>
  </si>
  <si>
    <t>Pakistan</t>
  </si>
  <si>
    <t>Somalia</t>
  </si>
  <si>
    <t>South Sudan</t>
  </si>
  <si>
    <t>Sudan</t>
  </si>
  <si>
    <t>Syria</t>
  </si>
  <si>
    <t>West Bank &amp; Gaza Strip</t>
  </si>
  <si>
    <t>Figure 6.3: OECD DAC donors bilateral expenditure type: Pakistan, Ethiopia and Lebanon, 2008–2012</t>
  </si>
  <si>
    <t>Source: Development Initiatives based on OECD DAC CRS data</t>
  </si>
  <si>
    <t>Safety and security</t>
  </si>
  <si>
    <t>Protection</t>
  </si>
  <si>
    <t>Economic recovery and infrastructure</t>
  </si>
  <si>
    <t>Education</t>
  </si>
  <si>
    <t>Agriculture</t>
  </si>
  <si>
    <t>Water and sanitation</t>
  </si>
  <si>
    <t>Shelter and non-food items</t>
  </si>
  <si>
    <t>Health</t>
  </si>
  <si>
    <t>Mine action</t>
  </si>
  <si>
    <t>Multi- sector</t>
  </si>
  <si>
    <t>Coordination and support services</t>
  </si>
  <si>
    <t>Food</t>
  </si>
  <si>
    <t>% covered</t>
  </si>
  <si>
    <t>Total requirements</t>
  </si>
  <si>
    <t>Unmet requirements</t>
  </si>
  <si>
    <t>Funding</t>
  </si>
  <si>
    <t>Total 2009-2013</t>
  </si>
  <si>
    <t>US$ billions</t>
  </si>
  <si>
    <t>Notes: 'Multi-sector' is predominantly used for multi-sector assistance to refugees. In the FTS, contributions are tagged with both ‘standard sectors’
and clusters. Cluster names vary across different appeals, whereas sectors are standardised into 12 categories and allow for comparative analysis
across countries and appeals.</t>
  </si>
  <si>
    <t>Source: Development Initiatives based on UN OCHA FTS data</t>
  </si>
  <si>
    <t>Figure 6.4 Appeal requirements and proportions met by sector in UN-coordinated appeals, 2009–2013</t>
  </si>
  <si>
    <t>Figure 6.5 Humanitarian assistance to cash programmes by type, 2009–2013</t>
  </si>
  <si>
    <r>
      <rPr>
        <sz val="11"/>
        <color indexed="8"/>
        <rFont val="Calibri"/>
        <family val="2"/>
      </rPr>
      <t>Source: Development Initiatives based on UN OCHA FTS data</t>
    </r>
  </si>
  <si>
    <t>Note: ‘Full’ indicates funding for programmes that are purely cash transfer.
‘Partial’ indicates funding for mixed cash and non-cash programmes.</t>
  </si>
  <si>
    <t>Full programmes</t>
  </si>
  <si>
    <t>Cash/food for work</t>
  </si>
  <si>
    <t>Cash transfer</t>
  </si>
  <si>
    <t>Cash grant</t>
  </si>
  <si>
    <t>Combined</t>
  </si>
  <si>
    <t>Voucher</t>
  </si>
  <si>
    <t>Partial programmes</t>
  </si>
  <si>
    <t>Full and partial programmes</t>
  </si>
  <si>
    <t>2009-2013</t>
  </si>
  <si>
    <t>Full cash transfer programmes</t>
  </si>
  <si>
    <t>Partial cash transfer programmes</t>
  </si>
  <si>
    <t>Total humanitarian assistance</t>
  </si>
  <si>
    <t>% full</t>
  </si>
  <si>
    <t>% partial</t>
  </si>
  <si>
    <t>% both</t>
  </si>
  <si>
    <r>
      <t>Figure 6.6 Top ten government donors to humanitarian cash transfer programmes, 2009</t>
    </r>
    <r>
      <rPr>
        <sz val="11"/>
        <color theme="0"/>
        <rFont val="Calibri"/>
        <family val="2"/>
      </rPr>
      <t>–</t>
    </r>
    <r>
      <rPr>
        <b/>
        <sz val="11"/>
        <color theme="0"/>
        <rFont val="Calibri"/>
        <family val="2"/>
      </rPr>
      <t>2013</t>
    </r>
  </si>
  <si>
    <r>
      <rPr>
        <sz val="11"/>
        <color indexed="8"/>
        <rFont val="Calibri"/>
        <family val="2"/>
      </rPr>
      <t>Source:</t>
    </r>
    <r>
      <rPr>
        <sz val="11"/>
        <color indexed="8"/>
        <rFont val="Calibri"/>
        <family val="2"/>
      </rPr>
      <t xml:space="preserve"> Development Initiatives based on UN OCHA FTS data</t>
    </r>
  </si>
  <si>
    <t>RANK</t>
  </si>
  <si>
    <t>US$m</t>
  </si>
  <si>
    <t>US</t>
  </si>
  <si>
    <t>EC</t>
  </si>
  <si>
    <t>UAE</t>
  </si>
  <si>
    <t>Canada</t>
  </si>
  <si>
    <t>UK</t>
  </si>
  <si>
    <t>Switzerland</t>
  </si>
  <si>
    <t>Australia</t>
  </si>
  <si>
    <t>Netherlands</t>
  </si>
  <si>
    <t>Japan</t>
  </si>
  <si>
    <t>Germany</t>
  </si>
  <si>
    <t>France</t>
  </si>
  <si>
    <t>Sweden</t>
  </si>
  <si>
    <t>Belgium</t>
  </si>
  <si>
    <t>Brazil</t>
  </si>
  <si>
    <t>Ireland</t>
  </si>
  <si>
    <t>Russia</t>
  </si>
  <si>
    <t>Norway</t>
  </si>
  <si>
    <t>Italy</t>
  </si>
  <si>
    <t>Figure 6.7 Top 10 recipients of humanitarian cash transfer programmes, 2009–2013</t>
  </si>
  <si>
    <t>oPt</t>
  </si>
  <si>
    <t>Haiti</t>
  </si>
  <si>
    <t>Kenya</t>
  </si>
  <si>
    <t>Lesotho</t>
  </si>
  <si>
    <t>Cote d'Ivoire</t>
  </si>
  <si>
    <t>Mali</t>
  </si>
  <si>
    <t>Turkey</t>
  </si>
  <si>
    <t>Bangladesh</t>
  </si>
  <si>
    <t>Kyrgyzstan</t>
  </si>
  <si>
    <t>Niger</t>
  </si>
  <si>
    <t>Zimbabwe</t>
  </si>
  <si>
    <t>Yemen</t>
  </si>
  <si>
    <t>Mauritania</t>
  </si>
  <si>
    <t>Jordan</t>
  </si>
  <si>
    <t>Sri Lanka</t>
  </si>
  <si>
    <t>Chad</t>
  </si>
  <si>
    <t>Burundi</t>
  </si>
  <si>
    <t>Senegal</t>
  </si>
  <si>
    <t>Egypt</t>
  </si>
  <si>
    <t>Figure 6.8 OECD DAC donor spending on DPP as a share of total bilateral humanitarian assistance, 2008–2012</t>
  </si>
  <si>
    <t>Disaster prevention and preparedness as a share of humanitarian assistance</t>
  </si>
  <si>
    <t>Figure 6.9 DPP funding from top 10 OECD DAC donors as a share of their bilateral humanitarian assistance, 2012</t>
  </si>
  <si>
    <t>Donor</t>
  </si>
  <si>
    <t>DPP</t>
  </si>
  <si>
    <t>Grand Total</t>
  </si>
  <si>
    <t>DPP as % of HA</t>
  </si>
  <si>
    <t>EU Institutions</t>
  </si>
  <si>
    <t>United States</t>
  </si>
  <si>
    <t>United Kingdom</t>
  </si>
  <si>
    <t>Figure 6.10 Funding to gender, as per IASC gender marker, 2011–2013</t>
  </si>
  <si>
    <t>Gender marker</t>
  </si>
  <si>
    <t>0 - Gender blind</t>
  </si>
  <si>
    <t>1 - Limited gender equality element in project</t>
  </si>
  <si>
    <t>2a - Significant gender equality element in project</t>
  </si>
  <si>
    <t xml:space="preserve">2b - Main purpose of project is to advance gender equality </t>
  </si>
  <si>
    <t>3 - Not specified</t>
  </si>
  <si>
    <t>4 - Not applicable</t>
  </si>
  <si>
    <t xml:space="preserve"> Blank/undefined</t>
  </si>
  <si>
    <t>Figure 6.11 Top 12 government donors funding SGBV-related projects in emergencies, 2012</t>
  </si>
  <si>
    <t>Notes: Figures only include projects reported by donors, so relevant projects may not be included due to inaccuracies in reporting. Figures include
spending on SGBV in all countries (conflict/post-conflict and non-conflict) and capture all projects using terminology related to SGBV (in various
languages). Figures include projects that focus on SGBV or ‘mainstream’ it/focus on it as a sub-objective.</t>
  </si>
  <si>
    <t>ODA to SGBV projects</t>
  </si>
  <si>
    <t>Humanitarian assistance ODA to SGBV projects</t>
  </si>
  <si>
    <t>EU</t>
  </si>
  <si>
    <t>Denmark</t>
  </si>
</sst>
</file>

<file path=xl/styles.xml><?xml version="1.0" encoding="utf-8"?>
<styleSheet xmlns="http://schemas.openxmlformats.org/spreadsheetml/2006/main">
  <numFmts count="27">
    <numFmt numFmtId="43" formatCode="_-* #,##0.00_-;\-* #,##0.00_-;_-* &quot;-&quot;??_-;_-@_-"/>
    <numFmt numFmtId="164" formatCode="_-* #,##0.0_-;\-* #,##0.0_-;_-* &quot;-&quot;??_-;_-@_-"/>
    <numFmt numFmtId="165" formatCode="_-* #,##0_-;\-* #,##0_-;_-* &quot;-&quot;??_-;_-@_-"/>
    <numFmt numFmtId="166" formatCode="#,##0.00_);[Red]\-#,##0.00_);0.00_);@_)"/>
    <numFmt numFmtId="167" formatCode="0.000"/>
    <numFmt numFmtId="168" formatCode="* _(#,##0.00_);[Red]* \(#,##0.00\);* _(&quot;-&quot;?_);@_)"/>
    <numFmt numFmtId="169" formatCode="\$\ * _(#,##0_);[Red]\$\ * \(#,##0\);\$\ * _(&quot;-&quot;?_);@_)"/>
    <numFmt numFmtId="170" formatCode="\$\ * _(#,##0.00_);[Red]\$\ * \(#,##0.00\);\$\ * _(&quot;-&quot;?_);@_)"/>
    <numFmt numFmtId="171" formatCode="[$EUR]\ * _(#,##0_);[Red][$EUR]\ * \(#,##0\);[$EUR]\ * _(&quot;-&quot;?_);@_)"/>
    <numFmt numFmtId="172" formatCode="[$EUR]\ * _(#,##0.00_);[Red][$EUR]\ * \(#,##0.00\);[$EUR]\ * _(&quot;-&quot;?_);@_)"/>
    <numFmt numFmtId="173" formatCode="\€\ * _(#,##0_);[Red]\€\ * \(#,##0\);\€\ * _(&quot;-&quot;?_);@_)"/>
    <numFmt numFmtId="174" formatCode="\€\ * _(#,##0.00_);[Red]\€\ * \(#,##0.00\);\€\ * _(&quot;-&quot;?_);@_)"/>
    <numFmt numFmtId="175" formatCode="[$GBP]\ * _(#,##0_);[Red][$GBP]\ * \(#,##0\);[$GBP]\ * _(&quot;-&quot;?_);@_)"/>
    <numFmt numFmtId="176" formatCode="[$GBP]\ * _(#,##0.00_);[Red][$GBP]\ * \(#,##0.00\);[$GBP]\ * _(&quot;-&quot;?_);@_)"/>
    <numFmt numFmtId="177" formatCode="\£\ * _(#,##0_);[Red]\£\ * \(#,##0\);\£\ * _(&quot;-&quot;?_);@_)"/>
    <numFmt numFmtId="178" formatCode="\£\ * _(#,##0.00_);[Red]\£\ * \(#,##0.00\);\£\ * _(&quot;-&quot;?_);@_)"/>
    <numFmt numFmtId="179" formatCode="[$USD]\ * _(#,##0_);[Red][$USD]\ * \(#,##0\);[$USD]\ * _(&quot;-&quot;?_);@_)"/>
    <numFmt numFmtId="180" formatCode="[$USD]\ * _(#,##0.00_);[Red][$USD]\ * \(#,##0.00\);[$USD]\ * _(&quot;-&quot;?_);@_)"/>
    <numFmt numFmtId="181" formatCode="dd\ mmm\ yy_)"/>
    <numFmt numFmtId="182" formatCode="mmm\ yy_)"/>
    <numFmt numFmtId="183" formatCode="yyyy_)"/>
    <numFmt numFmtId="184" formatCode="#,##0_);[Red]\-#,##0_);0_);@_)"/>
    <numFmt numFmtId="185" formatCode="#,##0%;[Red]\-#,##0%;0%;@_)"/>
    <numFmt numFmtId="186" formatCode="#,##0.00%;[Red]\-#,##0.00%;0.00%;@_)"/>
    <numFmt numFmtId="187" formatCode="0.0"/>
    <numFmt numFmtId="188" formatCode="#,##0.0"/>
    <numFmt numFmtId="189" formatCode="0.0%"/>
  </numFmts>
  <fonts count="41">
    <font>
      <sz val="11"/>
      <color theme="1"/>
      <name val="Calibri"/>
      <family val="2"/>
      <scheme val="minor"/>
    </font>
    <font>
      <sz val="11"/>
      <color theme="1"/>
      <name val="Calibri"/>
      <family val="2"/>
      <scheme val="minor"/>
    </font>
    <font>
      <sz val="10"/>
      <name val="Arial"/>
      <family val="2"/>
    </font>
    <font>
      <b/>
      <sz val="11"/>
      <name val="Calibri"/>
      <family val="2"/>
      <scheme val="minor"/>
    </font>
    <font>
      <sz val="11"/>
      <name val="Calibri"/>
      <family val="2"/>
      <scheme val="minor"/>
    </font>
    <font>
      <sz val="11"/>
      <color indexed="8"/>
      <name val="Calibri"/>
      <family val="2"/>
    </font>
    <font>
      <sz val="11"/>
      <color indexed="9"/>
      <name val="Calibri"/>
      <family val="2"/>
    </font>
    <font>
      <sz val="11"/>
      <color rgb="FF9C0006"/>
      <name val="Calibri"/>
      <family val="2"/>
    </font>
    <font>
      <b/>
      <sz val="11"/>
      <color rgb="FFFA7D00"/>
      <name val="Calibri"/>
      <family val="2"/>
    </font>
    <font>
      <b/>
      <sz val="11"/>
      <color indexed="9"/>
      <name val="Calibri"/>
      <family val="2"/>
    </font>
    <font>
      <i/>
      <sz val="9"/>
      <color indexed="55"/>
      <name val="Arial"/>
      <family val="2"/>
    </font>
    <font>
      <b/>
      <sz val="9"/>
      <name val="Arial"/>
      <family val="2"/>
    </font>
    <font>
      <sz val="9"/>
      <name val="Arial"/>
      <family val="2"/>
    </font>
    <font>
      <i/>
      <sz val="11"/>
      <color rgb="FF7F7F7F"/>
      <name val="Calibri"/>
      <family val="2"/>
    </font>
    <font>
      <sz val="11"/>
      <color rgb="FF006100"/>
      <name val="Calibri"/>
      <family val="2"/>
    </font>
    <font>
      <b/>
      <sz val="22"/>
      <name val="Arial"/>
      <family val="2"/>
    </font>
    <font>
      <b/>
      <sz val="18"/>
      <name val="Arial"/>
      <family val="2"/>
    </font>
    <font>
      <b/>
      <sz val="14"/>
      <name val="Arial"/>
      <family val="2"/>
    </font>
    <font>
      <b/>
      <sz val="12"/>
      <name val="Arial"/>
      <family val="2"/>
    </font>
    <font>
      <b/>
      <sz val="15"/>
      <color theme="3"/>
      <name val="Calibri"/>
      <family val="2"/>
    </font>
    <font>
      <b/>
      <sz val="13"/>
      <color theme="3"/>
      <name val="Calibri"/>
      <family val="2"/>
    </font>
    <font>
      <b/>
      <sz val="11"/>
      <color theme="3"/>
      <name val="Calibri"/>
      <family val="2"/>
    </font>
    <font>
      <u/>
      <sz val="10"/>
      <color theme="10"/>
      <name val="Arial"/>
      <family val="2"/>
    </font>
    <font>
      <u/>
      <sz val="9.35"/>
      <color theme="10"/>
      <name val="Calibri"/>
      <family val="2"/>
    </font>
    <font>
      <u/>
      <sz val="11"/>
      <color theme="10"/>
      <name val="Calibri"/>
      <family val="2"/>
    </font>
    <font>
      <sz val="11"/>
      <color rgb="FF3F3F76"/>
      <name val="Calibri"/>
      <family val="2"/>
    </font>
    <font>
      <sz val="11"/>
      <color rgb="FFFA7D00"/>
      <name val="Calibri"/>
      <family val="2"/>
    </font>
    <font>
      <i/>
      <sz val="9"/>
      <color indexed="16"/>
      <name val="Arial"/>
      <family val="2"/>
    </font>
    <font>
      <sz val="11"/>
      <color rgb="FF9C6500"/>
      <name val="Calibri"/>
      <family val="2"/>
    </font>
    <font>
      <sz val="10"/>
      <color indexed="8"/>
      <name val="Arial"/>
      <family val="2"/>
    </font>
    <font>
      <b/>
      <sz val="11"/>
      <color rgb="FF3F3F3F"/>
      <name val="Calibri"/>
      <family val="2"/>
    </font>
    <font>
      <b/>
      <sz val="18"/>
      <color theme="3"/>
      <name val="Cambria"/>
      <family val="2"/>
    </font>
    <font>
      <b/>
      <sz val="11"/>
      <color indexed="8"/>
      <name val="Calibri"/>
      <family val="2"/>
    </font>
    <font>
      <sz val="11"/>
      <color indexed="10"/>
      <name val="Calibri"/>
      <family val="2"/>
    </font>
    <font>
      <i/>
      <sz val="11"/>
      <name val="Calibri"/>
      <family val="2"/>
      <scheme val="minor"/>
    </font>
    <font>
      <i/>
      <sz val="11"/>
      <color theme="1"/>
      <name val="Calibri"/>
      <family val="2"/>
      <scheme val="minor"/>
    </font>
    <font>
      <b/>
      <sz val="11"/>
      <color theme="0"/>
      <name val="Calibri"/>
      <family val="2"/>
      <scheme val="minor"/>
    </font>
    <font>
      <b/>
      <sz val="11"/>
      <color theme="1"/>
      <name val="Calibri"/>
      <family val="2"/>
      <scheme val="minor"/>
    </font>
    <font>
      <b/>
      <sz val="11"/>
      <color theme="0"/>
      <name val="Calibri"/>
      <family val="2"/>
    </font>
    <font>
      <sz val="11"/>
      <color theme="0"/>
      <name val="Calibri"/>
      <family val="2"/>
    </font>
    <font>
      <sz val="10"/>
      <name val="Arial"/>
    </font>
  </fonts>
  <fills count="40">
    <fill>
      <patternFill patternType="none"/>
    </fill>
    <fill>
      <patternFill patternType="gray125"/>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indexed="41"/>
        <bgColor indexed="64"/>
      </patternFill>
    </fill>
    <fill>
      <patternFill patternType="solid">
        <fgColor rgb="FFC6EFCE"/>
        <bgColor indexed="64"/>
      </patternFill>
    </fill>
    <fill>
      <patternFill patternType="solid">
        <fgColor indexed="13"/>
        <bgColor indexed="64"/>
      </patternFill>
    </fill>
    <fill>
      <patternFill patternType="solid">
        <fgColor indexed="47"/>
        <bgColor indexed="64"/>
      </patternFill>
    </fill>
    <fill>
      <patternFill patternType="solid">
        <fgColor indexed="13"/>
        <bgColor indexed="15"/>
      </patternFill>
    </fill>
    <fill>
      <patternFill patternType="solid">
        <fgColor indexed="42"/>
        <bgColor indexed="64"/>
      </patternFill>
    </fill>
    <fill>
      <patternFill patternType="solid">
        <fgColor indexed="11"/>
        <bgColor indexed="64"/>
      </patternFill>
    </fill>
    <fill>
      <patternFill patternType="solid">
        <fgColor rgb="FFFFEB9C"/>
        <bgColor indexed="64"/>
      </patternFill>
    </fill>
    <fill>
      <patternFill patternType="solid">
        <fgColor indexed="26"/>
        <bgColor indexed="64"/>
      </patternFill>
    </fill>
    <fill>
      <patternFill patternType="solid">
        <fgColor indexed="22"/>
        <bgColor indexed="64"/>
      </patternFill>
    </fill>
    <fill>
      <patternFill patternType="solid">
        <fgColor rgb="FF0070C0"/>
        <bgColor indexed="64"/>
      </patternFill>
    </fill>
  </fills>
  <borders count="20">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
      <left/>
      <right/>
      <top/>
      <bottom style="thick">
        <color theme="4" tint="0.49995422223578601"/>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right/>
      <top style="medium">
        <color indexed="41"/>
      </top>
      <bottom style="medium">
        <color indexed="41"/>
      </bottom>
      <diagonal/>
    </border>
    <border>
      <left/>
      <right/>
      <top style="medium">
        <color indexed="41"/>
      </top>
      <bottom/>
      <diagonal/>
    </border>
    <border>
      <left/>
      <right/>
      <top/>
      <bottom style="thin">
        <color theme="4" tint="0.39997558519241921"/>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29">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3" applyNumberFormat="0" applyAlignment="0" applyProtection="0"/>
    <xf numFmtId="0" fontId="9" fillId="28" borderId="6" applyNumberFormat="0" applyAlignment="0" applyProtection="0"/>
    <xf numFmtId="166" fontId="10" fillId="0" borderId="0" applyNumberFormat="0" applyAlignment="0">
      <alignment vertical="center"/>
    </xf>
    <xf numFmtId="0" fontId="11" fillId="29" borderId="0" applyNumberFormat="0">
      <alignment horizontal="center" vertical="top" wrapText="1"/>
    </xf>
    <xf numFmtId="0" fontId="11" fillId="29" borderId="0" applyNumberFormat="0">
      <alignment horizontal="left" vertical="top" wrapText="1"/>
    </xf>
    <xf numFmtId="0" fontId="11" fillId="29" borderId="0" applyNumberFormat="0">
      <alignment horizontal="centerContinuous" vertical="top"/>
    </xf>
    <xf numFmtId="0" fontId="12" fillId="29" borderId="0" applyNumberFormat="0">
      <alignment horizontal="center" vertical="top" wrapText="1"/>
    </xf>
    <xf numFmtId="43" fontId="2"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168" fontId="12" fillId="0" borderId="0" applyFont="0" applyFill="0" applyBorder="0" applyAlignment="0" applyProtection="0">
      <alignment vertical="center"/>
    </xf>
    <xf numFmtId="169" fontId="12" fillId="0" borderId="0" applyFont="0" applyFill="0" applyBorder="0" applyAlignment="0" applyProtection="0">
      <alignment vertical="center"/>
    </xf>
    <xf numFmtId="170" fontId="12" fillId="0" borderId="0" applyFont="0" applyFill="0" applyBorder="0" applyAlignment="0" applyProtection="0">
      <alignment vertical="center"/>
    </xf>
    <xf numFmtId="171" fontId="12" fillId="0" borderId="0" applyFont="0" applyFill="0" applyBorder="0" applyAlignment="0" applyProtection="0">
      <alignment vertical="center"/>
    </xf>
    <xf numFmtId="172" fontId="12" fillId="0" borderId="0" applyFont="0" applyFill="0" applyBorder="0" applyAlignment="0" applyProtection="0">
      <alignment vertical="center"/>
    </xf>
    <xf numFmtId="173" fontId="12" fillId="0" borderId="0" applyFont="0" applyFill="0" applyBorder="0" applyAlignment="0" applyProtection="0">
      <alignment vertical="center"/>
    </xf>
    <xf numFmtId="174" fontId="12" fillId="0" borderId="0" applyFont="0" applyFill="0" applyBorder="0" applyAlignment="0" applyProtection="0">
      <alignment vertical="center"/>
    </xf>
    <xf numFmtId="175" fontId="12" fillId="0" borderId="0" applyFont="0" applyFill="0" applyBorder="0" applyAlignment="0" applyProtection="0">
      <alignment vertical="center"/>
    </xf>
    <xf numFmtId="176" fontId="12" fillId="0" borderId="0" applyFont="0" applyFill="0" applyBorder="0" applyAlignment="0" applyProtection="0">
      <alignment vertical="center"/>
    </xf>
    <xf numFmtId="177" fontId="12" fillId="0" borderId="0" applyFont="0" applyFill="0" applyBorder="0" applyAlignment="0" applyProtection="0">
      <alignment vertical="center"/>
    </xf>
    <xf numFmtId="178" fontId="12" fillId="0" borderId="0" applyFont="0" applyFill="0" applyBorder="0" applyAlignment="0" applyProtection="0">
      <alignment vertical="center"/>
    </xf>
    <xf numFmtId="179" fontId="12" fillId="0" borderId="0" applyFont="0" applyFill="0" applyBorder="0" applyAlignment="0" applyProtection="0">
      <alignment vertical="center"/>
    </xf>
    <xf numFmtId="180" fontId="12" fillId="0" borderId="0" applyFont="0" applyFill="0" applyBorder="0" applyAlignment="0" applyProtection="0">
      <alignment vertical="center"/>
    </xf>
    <xf numFmtId="181" fontId="12" fillId="0" borderId="0" applyFont="0" applyFill="0" applyBorder="0" applyAlignment="0" applyProtection="0">
      <alignment vertical="center"/>
    </xf>
    <xf numFmtId="182" fontId="12" fillId="0" borderId="0" applyFont="0" applyFill="0" applyBorder="0" applyAlignment="0" applyProtection="0">
      <alignment vertical="center"/>
    </xf>
    <xf numFmtId="183" fontId="12" fillId="0" borderId="0" applyFont="0" applyFill="0" applyBorder="0" applyAlignment="0" applyProtection="0">
      <alignment vertical="center"/>
    </xf>
    <xf numFmtId="0" fontId="13" fillId="0" borderId="0" applyNumberFormat="0" applyFill="0" applyBorder="0" applyAlignment="0" applyProtection="0"/>
    <xf numFmtId="0" fontId="14" fillId="30" borderId="0" applyNumberFormat="0" applyBorder="0" applyAlignment="0" applyProtection="0"/>
    <xf numFmtId="0" fontId="15" fillId="29" borderId="0" applyNumberFormat="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horizontal="left" vertical="center"/>
    </xf>
    <xf numFmtId="0" fontId="11" fillId="0" borderId="0" applyNumberFormat="0" applyFill="0" applyBorder="0" applyAlignment="0" applyProtection="0">
      <alignment vertical="center"/>
    </xf>
    <xf numFmtId="0" fontId="19" fillId="0" borderId="1" applyNumberFormat="0" applyFill="0" applyAlignment="0" applyProtection="0"/>
    <xf numFmtId="0" fontId="20" fillId="0" borderId="10" applyNumberFormat="0" applyFill="0" applyAlignment="0" applyProtection="0"/>
    <xf numFmtId="0" fontId="21" fillId="0" borderId="2" applyNumberFormat="0" applyFill="0" applyAlignment="0" applyProtection="0"/>
    <xf numFmtId="0" fontId="21" fillId="0" borderId="0" applyNumberFormat="0" applyFill="0" applyBorder="0" applyAlignment="0" applyProtection="0"/>
    <xf numFmtId="0" fontId="12" fillId="31" borderId="0" applyNumberFormat="0" applyFont="0" applyBorder="0" applyAlignment="0" applyProtection="0">
      <alignment vertical="center"/>
    </xf>
    <xf numFmtId="0" fontId="2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5" fillId="32" borderId="3" applyNumberFormat="0" applyAlignment="0" applyProtection="0"/>
    <xf numFmtId="0" fontId="12" fillId="0" borderId="11" applyNumberFormat="0" applyAlignment="0">
      <alignment vertical="center"/>
    </xf>
    <xf numFmtId="0" fontId="12" fillId="0" borderId="12" applyNumberFormat="0" applyAlignment="0">
      <alignment vertical="center"/>
      <protection locked="0"/>
    </xf>
    <xf numFmtId="184" fontId="12" fillId="33" borderId="12" applyNumberFormat="0" applyAlignment="0">
      <alignment vertical="center"/>
      <protection locked="0"/>
    </xf>
    <xf numFmtId="0" fontId="12" fillId="34" borderId="0" applyNumberFormat="0" applyAlignment="0">
      <alignment vertical="center"/>
    </xf>
    <xf numFmtId="0" fontId="12" fillId="35" borderId="0" applyNumberFormat="0" applyAlignment="0">
      <alignment vertical="center"/>
    </xf>
    <xf numFmtId="0" fontId="12" fillId="0" borderId="13" applyNumberFormat="0" applyAlignment="0">
      <alignment vertical="center"/>
      <protection locked="0"/>
    </xf>
    <xf numFmtId="0" fontId="26" fillId="0" borderId="5" applyNumberFormat="0" applyFill="0" applyAlignment="0" applyProtection="0"/>
    <xf numFmtId="0" fontId="27" fillId="0" borderId="0" applyNumberFormat="0" applyAlignment="0">
      <alignment vertical="center"/>
    </xf>
    <xf numFmtId="0" fontId="28" fillId="36" borderId="0" applyNumberFormat="0" applyBorder="0" applyAlignment="0" applyProtection="0"/>
    <xf numFmtId="0" fontId="2" fillId="0" borderId="0"/>
    <xf numFmtId="0" fontId="1" fillId="0" borderId="0"/>
    <xf numFmtId="0" fontId="2" fillId="0" borderId="0"/>
    <xf numFmtId="0" fontId="2" fillId="0" borderId="0"/>
    <xf numFmtId="0" fontId="2" fillId="0" borderId="0"/>
    <xf numFmtId="0" fontId="2" fillId="0" borderId="0"/>
    <xf numFmtId="0" fontId="5" fillId="0" borderId="0"/>
    <xf numFmtId="0" fontId="5" fillId="0" borderId="0"/>
    <xf numFmtId="0" fontId="2" fillId="0" borderId="0"/>
    <xf numFmtId="0" fontId="2" fillId="0" borderId="0"/>
    <xf numFmtId="0" fontId="5" fillId="0" borderId="0"/>
    <xf numFmtId="0" fontId="5" fillId="0" borderId="0"/>
    <xf numFmtId="0" fontId="1" fillId="0" borderId="0"/>
    <xf numFmtId="0" fontId="2" fillId="0" borderId="0"/>
    <xf numFmtId="0" fontId="1"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9" fillId="0" borderId="0">
      <alignment vertical="top"/>
    </xf>
    <xf numFmtId="0" fontId="2" fillId="37" borderId="7" applyNumberFormat="0" applyFont="0" applyAlignment="0" applyProtection="0"/>
    <xf numFmtId="184" fontId="12" fillId="0" borderId="0" applyFont="0" applyFill="0" applyBorder="0" applyAlignment="0" applyProtection="0">
      <alignment vertical="center"/>
    </xf>
    <xf numFmtId="166" fontId="12" fillId="0" borderId="0" applyFont="0" applyFill="0" applyBorder="0" applyAlignment="0" applyProtection="0">
      <alignment vertical="center"/>
    </xf>
    <xf numFmtId="0" fontId="30" fillId="27" borderId="4" applyNumberFormat="0" applyAlignment="0" applyProtection="0"/>
    <xf numFmtId="9" fontId="1" fillId="0" borderId="0" applyFont="0" applyFill="0" applyBorder="0" applyAlignment="0" applyProtection="0"/>
    <xf numFmtId="185" fontId="12" fillId="0" borderId="0" applyFont="0" applyFill="0" applyBorder="0" applyAlignment="0" applyProtection="0">
      <alignment horizontal="right" vertical="center"/>
    </xf>
    <xf numFmtId="186" fontId="12" fillId="0" borderId="0" applyFont="0" applyFill="0" applyBorder="0" applyAlignment="0" applyProtection="0">
      <alignment vertical="center"/>
    </xf>
    <xf numFmtId="0" fontId="11" fillId="0" borderId="0" applyNumberFormat="0" applyFill="0" applyBorder="0">
      <alignment horizontal="left" vertical="center" wrapText="1"/>
    </xf>
    <xf numFmtId="0" fontId="12" fillId="0" borderId="0" applyNumberFormat="0" applyFill="0" applyBorder="0">
      <alignment horizontal="left" vertical="center" wrapText="1" indent="1"/>
    </xf>
    <xf numFmtId="0" fontId="29" fillId="0" borderId="0">
      <alignment vertical="top"/>
    </xf>
    <xf numFmtId="184" fontId="11" fillId="0" borderId="14" applyNumberFormat="0" applyFill="0" applyAlignment="0" applyProtection="0">
      <alignment vertical="center"/>
    </xf>
    <xf numFmtId="184" fontId="12" fillId="0" borderId="15" applyNumberFormat="0" applyFont="0" applyFill="0" applyAlignment="0" applyProtection="0">
      <alignment vertical="center"/>
    </xf>
    <xf numFmtId="0" fontId="12" fillId="38" borderId="0" applyNumberFormat="0" applyFont="0" applyBorder="0" applyAlignment="0" applyProtection="0">
      <alignment vertical="center"/>
    </xf>
    <xf numFmtId="0" fontId="12" fillId="0" borderId="0" applyNumberFormat="0" applyFont="0" applyFill="0" applyAlignment="0" applyProtection="0">
      <alignment vertical="center"/>
    </xf>
    <xf numFmtId="184" fontId="12" fillId="0" borderId="0" applyNumberFormat="0" applyFont="0" applyBorder="0" applyAlignment="0" applyProtection="0">
      <alignment vertical="center"/>
    </xf>
    <xf numFmtId="49" fontId="12" fillId="0" borderId="0" applyFont="0" applyFill="0" applyBorder="0" applyAlignment="0" applyProtection="0">
      <alignment horizontal="center" vertical="center"/>
    </xf>
    <xf numFmtId="0" fontId="31" fillId="0" borderId="0" applyNumberFormat="0" applyFill="0" applyBorder="0" applyAlignment="0" applyProtection="0"/>
    <xf numFmtId="0" fontId="32" fillId="0" borderId="8" applyNumberFormat="0" applyFill="0" applyAlignment="0" applyProtection="0"/>
    <xf numFmtId="184" fontId="11" fillId="29" borderId="0" applyNumberFormat="0" applyAlignment="0" applyProtection="0">
      <alignment vertical="center"/>
    </xf>
    <xf numFmtId="0" fontId="12" fillId="0" borderId="0" applyNumberFormat="0" applyFont="0" applyBorder="0" applyAlignment="0" applyProtection="0">
      <alignment vertical="center"/>
    </xf>
    <xf numFmtId="0" fontId="12" fillId="0" borderId="0" applyNumberFormat="0" applyFont="0" applyAlignment="0" applyProtection="0">
      <alignment vertical="center"/>
    </xf>
    <xf numFmtId="0" fontId="33" fillId="0" borderId="0" applyNumberForma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40" fillId="0" borderId="0"/>
  </cellStyleXfs>
  <cellXfs count="96">
    <xf numFmtId="0" fontId="0" fillId="0" borderId="0" xfId="0"/>
    <xf numFmtId="0" fontId="4" fillId="0" borderId="0" xfId="3" applyFont="1"/>
    <xf numFmtId="0" fontId="4" fillId="0" borderId="0" xfId="3" applyFont="1" applyAlignment="1">
      <alignment horizontal="left"/>
    </xf>
    <xf numFmtId="164" fontId="4" fillId="0" borderId="0" xfId="1" applyNumberFormat="1" applyFont="1"/>
    <xf numFmtId="165" fontId="4" fillId="0" borderId="0" xfId="1" applyNumberFormat="1" applyFont="1"/>
    <xf numFmtId="9" fontId="4" fillId="0" borderId="0" xfId="2" applyFont="1"/>
    <xf numFmtId="0" fontId="4" fillId="0" borderId="0" xfId="3" applyFont="1" applyFill="1"/>
    <xf numFmtId="0" fontId="3" fillId="0" borderId="0" xfId="3" applyFont="1"/>
    <xf numFmtId="165" fontId="34" fillId="0" borderId="0" xfId="1" applyNumberFormat="1" applyFont="1" applyFill="1"/>
    <xf numFmtId="0" fontId="35" fillId="0" borderId="9" xfId="3" applyFont="1" applyFill="1" applyBorder="1" applyAlignment="1">
      <alignment horizontal="left"/>
    </xf>
    <xf numFmtId="0" fontId="36" fillId="39" borderId="0" xfId="3" applyFont="1" applyFill="1"/>
    <xf numFmtId="0" fontId="36" fillId="39" borderId="0" xfId="0" applyFont="1" applyFill="1"/>
    <xf numFmtId="0" fontId="0" fillId="0" borderId="0" xfId="0" applyFont="1"/>
    <xf numFmtId="0" fontId="0" fillId="0" borderId="0" xfId="0" applyFill="1" applyAlignment="1">
      <alignment horizontal="left"/>
    </xf>
    <xf numFmtId="0" fontId="0" fillId="0" borderId="0" xfId="0" applyFont="1" applyFill="1" applyAlignment="1">
      <alignment horizontal="left"/>
    </xf>
    <xf numFmtId="0" fontId="37" fillId="0" borderId="0" xfId="0" applyFont="1"/>
    <xf numFmtId="0" fontId="37" fillId="0" borderId="0" xfId="0" applyFont="1" applyAlignment="1">
      <alignment wrapText="1"/>
    </xf>
    <xf numFmtId="0" fontId="0" fillId="0" borderId="0" xfId="0" applyFont="1" applyAlignment="1">
      <alignment horizontal="left"/>
    </xf>
    <xf numFmtId="187" fontId="0" fillId="0" borderId="0" xfId="0" applyNumberFormat="1" applyFont="1"/>
    <xf numFmtId="0" fontId="0" fillId="0" borderId="16" xfId="0" applyFont="1" applyFill="1" applyBorder="1" applyAlignment="1">
      <alignment horizontal="left"/>
    </xf>
    <xf numFmtId="0" fontId="37" fillId="0" borderId="0" xfId="0" applyFont="1" applyFill="1" applyAlignment="1">
      <alignment horizontal="left" indent="1"/>
    </xf>
    <xf numFmtId="0" fontId="35" fillId="0" borderId="0" xfId="0" applyFont="1"/>
    <xf numFmtId="187" fontId="35" fillId="0" borderId="0" xfId="0" applyNumberFormat="1" applyFont="1"/>
    <xf numFmtId="0" fontId="0" fillId="0" borderId="0" xfId="0" applyFont="1" applyAlignment="1">
      <alignment horizontal="left" indent="1"/>
    </xf>
    <xf numFmtId="0" fontId="4" fillId="0" borderId="0" xfId="0" applyFont="1" applyAlignment="1">
      <alignment horizontal="left" indent="1"/>
    </xf>
    <xf numFmtId="0" fontId="37" fillId="0" borderId="16" xfId="0" applyFont="1" applyBorder="1" applyAlignment="1">
      <alignment horizontal="left"/>
    </xf>
    <xf numFmtId="187" fontId="37" fillId="0" borderId="16" xfId="0" applyNumberFormat="1" applyFont="1" applyBorder="1"/>
    <xf numFmtId="187" fontId="0" fillId="0" borderId="0" xfId="0" applyNumberFormat="1" applyFont="1" applyBorder="1"/>
    <xf numFmtId="0" fontId="5" fillId="0" borderId="0" xfId="86" applyFont="1"/>
    <xf numFmtId="9" fontId="0" fillId="0" borderId="0" xfId="126" applyFont="1"/>
    <xf numFmtId="164" fontId="0" fillId="0" borderId="0" xfId="127" applyNumberFormat="1" applyFont="1"/>
    <xf numFmtId="188" fontId="5" fillId="0" borderId="0" xfId="86" applyNumberFormat="1" applyFont="1"/>
    <xf numFmtId="0" fontId="32" fillId="0" borderId="0" xfId="86" applyFont="1"/>
    <xf numFmtId="0" fontId="5" fillId="0" borderId="0" xfId="86" applyAlignment="1"/>
    <xf numFmtId="0" fontId="5" fillId="0" borderId="0" xfId="86"/>
    <xf numFmtId="0" fontId="38" fillId="39" borderId="0" xfId="86" applyFont="1" applyFill="1"/>
    <xf numFmtId="0" fontId="38" fillId="39" borderId="0" xfId="0" applyFont="1" applyFill="1"/>
    <xf numFmtId="0" fontId="5" fillId="0" borderId="0" xfId="0" applyFont="1" applyAlignment="1"/>
    <xf numFmtId="0" fontId="3" fillId="0" borderId="0" xfId="0" applyFont="1" applyFill="1"/>
    <xf numFmtId="165" fontId="1" fillId="0" borderId="0" xfId="1" applyNumberFormat="1" applyFont="1"/>
    <xf numFmtId="164" fontId="1" fillId="0" borderId="0" xfId="1" applyNumberFormat="1" applyFont="1" applyBorder="1"/>
    <xf numFmtId="165" fontId="1" fillId="0" borderId="0" xfId="1" applyNumberFormat="1" applyFont="1" applyBorder="1"/>
    <xf numFmtId="1" fontId="0" fillId="0" borderId="0" xfId="0" applyNumberFormat="1"/>
    <xf numFmtId="165" fontId="0" fillId="0" borderId="0" xfId="0" applyNumberFormat="1"/>
    <xf numFmtId="189" fontId="1" fillId="0" borderId="0" xfId="2" applyNumberFormat="1" applyFont="1"/>
    <xf numFmtId="0" fontId="37" fillId="25" borderId="17" xfId="0" applyFont="1" applyFill="1" applyBorder="1" applyAlignment="1">
      <alignment horizontal="center"/>
    </xf>
    <xf numFmtId="0" fontId="37" fillId="25" borderId="17" xfId="0" applyFont="1" applyFill="1" applyBorder="1" applyAlignment="1">
      <alignment horizontal="left"/>
    </xf>
    <xf numFmtId="0" fontId="37" fillId="25" borderId="17" xfId="0" applyFont="1" applyFill="1" applyBorder="1" applyAlignment="1">
      <alignment horizontal="left" vertical="center"/>
    </xf>
    <xf numFmtId="0" fontId="37" fillId="25" borderId="17" xfId="0" applyFont="1" applyFill="1" applyBorder="1" applyAlignment="1">
      <alignment horizontal="center" vertical="center"/>
    </xf>
    <xf numFmtId="0" fontId="0" fillId="0" borderId="18" xfId="0" applyBorder="1" applyAlignment="1">
      <alignment horizontal="center"/>
    </xf>
    <xf numFmtId="0" fontId="0" fillId="0" borderId="18" xfId="0" applyBorder="1"/>
    <xf numFmtId="1" fontId="0" fillId="0" borderId="18" xfId="0" applyNumberFormat="1" applyBorder="1" applyAlignment="1">
      <alignment horizontal="center"/>
    </xf>
    <xf numFmtId="1" fontId="0" fillId="0" borderId="18" xfId="0" applyNumberFormat="1" applyBorder="1" applyAlignment="1">
      <alignment horizontal="center" vertical="center"/>
    </xf>
    <xf numFmtId="0" fontId="0" fillId="0" borderId="18" xfId="0" applyBorder="1" applyAlignment="1">
      <alignment horizontal="left"/>
    </xf>
    <xf numFmtId="0" fontId="0" fillId="0" borderId="19" xfId="0" applyBorder="1" applyAlignment="1">
      <alignment horizontal="center"/>
    </xf>
    <xf numFmtId="0" fontId="0" fillId="0" borderId="19" xfId="0" applyBorder="1"/>
    <xf numFmtId="1" fontId="0" fillId="0" borderId="19" xfId="0" applyNumberFormat="1" applyBorder="1" applyAlignment="1">
      <alignment horizontal="center"/>
    </xf>
    <xf numFmtId="1" fontId="0" fillId="0" borderId="19" xfId="0" applyNumberFormat="1" applyBorder="1" applyAlignment="1">
      <alignment horizontal="center" vertical="center"/>
    </xf>
    <xf numFmtId="187" fontId="0" fillId="0" borderId="19" xfId="0" applyNumberFormat="1" applyBorder="1" applyAlignment="1">
      <alignment horizontal="center"/>
    </xf>
    <xf numFmtId="0" fontId="0" fillId="0" borderId="19" xfId="0" applyBorder="1" applyAlignment="1">
      <alignment horizontal="left"/>
    </xf>
    <xf numFmtId="0" fontId="0" fillId="0" borderId="0" xfId="0" applyBorder="1"/>
    <xf numFmtId="0" fontId="37" fillId="25" borderId="0" xfId="0" applyFont="1" applyFill="1" applyBorder="1" applyAlignment="1">
      <alignment horizontal="center"/>
    </xf>
    <xf numFmtId="0" fontId="37" fillId="25" borderId="0" xfId="0" applyFont="1" applyFill="1" applyBorder="1" applyAlignment="1">
      <alignment horizontal="left"/>
    </xf>
    <xf numFmtId="0" fontId="37" fillId="25" borderId="0" xfId="0" applyFont="1" applyFill="1" applyBorder="1" applyAlignment="1">
      <alignment horizontal="left" vertical="center"/>
    </xf>
    <xf numFmtId="0" fontId="37" fillId="25" borderId="0" xfId="0" applyFont="1" applyFill="1" applyBorder="1" applyAlignment="1">
      <alignment horizontal="center" vertical="center"/>
    </xf>
    <xf numFmtId="0" fontId="0" fillId="0" borderId="17" xfId="0" applyBorder="1" applyAlignment="1">
      <alignment horizontal="center"/>
    </xf>
    <xf numFmtId="0" fontId="0" fillId="0" borderId="17" xfId="0" applyBorder="1"/>
    <xf numFmtId="1" fontId="0" fillId="0" borderId="17" xfId="0" applyNumberFormat="1" applyBorder="1" applyAlignment="1">
      <alignment horizontal="center"/>
    </xf>
    <xf numFmtId="187" fontId="0" fillId="0" borderId="18" xfId="0" applyNumberFormat="1" applyBorder="1" applyAlignment="1">
      <alignment horizontal="center"/>
    </xf>
    <xf numFmtId="0" fontId="0" fillId="0" borderId="0" xfId="0" applyNumberFormat="1" applyBorder="1"/>
    <xf numFmtId="0" fontId="36" fillId="39" borderId="0" xfId="128" applyFont="1" applyFill="1"/>
    <xf numFmtId="0" fontId="4" fillId="0" borderId="0" xfId="128" applyFont="1"/>
    <xf numFmtId="0" fontId="34" fillId="0" borderId="0" xfId="128" applyFont="1"/>
    <xf numFmtId="0" fontId="3" fillId="0" borderId="0" xfId="128" applyFont="1"/>
    <xf numFmtId="0" fontId="4" fillId="0" borderId="0" xfId="128" applyFont="1" applyAlignment="1">
      <alignment horizontal="left"/>
    </xf>
    <xf numFmtId="165" fontId="4" fillId="0" borderId="0" xfId="36" applyNumberFormat="1" applyFont="1"/>
    <xf numFmtId="1" fontId="4" fillId="0" borderId="0" xfId="128" applyNumberFormat="1" applyFont="1"/>
    <xf numFmtId="189" fontId="4" fillId="0" borderId="0" xfId="2" applyNumberFormat="1" applyFont="1"/>
    <xf numFmtId="165" fontId="4" fillId="0" borderId="0" xfId="128" applyNumberFormat="1" applyFont="1"/>
    <xf numFmtId="43" fontId="4" fillId="0" borderId="0" xfId="128" applyNumberFormat="1" applyFont="1"/>
    <xf numFmtId="0" fontId="34" fillId="0" borderId="0" xfId="128" applyFont="1" applyAlignment="1">
      <alignment horizontal="left"/>
    </xf>
    <xf numFmtId="164" fontId="34" fillId="0" borderId="0" xfId="128" applyNumberFormat="1" applyFont="1"/>
    <xf numFmtId="0" fontId="3" fillId="0" borderId="0" xfId="128" applyFont="1" applyAlignment="1">
      <alignment wrapText="1"/>
    </xf>
    <xf numFmtId="0" fontId="4" fillId="0" borderId="0" xfId="128" applyFont="1" applyAlignment="1">
      <alignment wrapText="1"/>
    </xf>
    <xf numFmtId="2" fontId="4" fillId="0" borderId="0" xfId="128" applyNumberFormat="1" applyFont="1"/>
    <xf numFmtId="0" fontId="36" fillId="39" borderId="0" xfId="0" applyFont="1" applyFill="1" applyAlignment="1">
      <alignment vertical="top"/>
    </xf>
    <xf numFmtId="0" fontId="36" fillId="39"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35" fillId="0" borderId="0" xfId="0" applyFont="1" applyAlignment="1">
      <alignment vertical="top" wrapText="1"/>
    </xf>
    <xf numFmtId="0" fontId="37" fillId="0" borderId="0" xfId="0" applyFont="1" applyAlignment="1">
      <alignment vertical="top" wrapText="1"/>
    </xf>
    <xf numFmtId="187" fontId="0" fillId="0" borderId="0" xfId="0" applyNumberFormat="1" applyAlignment="1">
      <alignment vertical="top" wrapText="1"/>
    </xf>
    <xf numFmtId="187" fontId="35" fillId="0" borderId="0" xfId="0" applyNumberFormat="1" applyFont="1" applyAlignment="1">
      <alignment vertical="top" wrapText="1"/>
    </xf>
    <xf numFmtId="0" fontId="0" fillId="0" borderId="0" xfId="0" applyAlignment="1"/>
    <xf numFmtId="0" fontId="0" fillId="0" borderId="0" xfId="0" applyAlignment="1">
      <alignment wrapText="1"/>
    </xf>
    <xf numFmtId="187" fontId="0" fillId="0" borderId="0" xfId="0" applyNumberFormat="1"/>
  </cellXfs>
  <cellStyles count="129">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Calculation 2" xfId="29"/>
    <cellStyle name="Check Cell 2" xfId="30"/>
    <cellStyle name="Checksum" xfId="31"/>
    <cellStyle name="Column label" xfId="32"/>
    <cellStyle name="Column label (left aligned)" xfId="33"/>
    <cellStyle name="Column label (no wrap)" xfId="34"/>
    <cellStyle name="Column label (not bold)" xfId="35"/>
    <cellStyle name="Comma" xfId="1" builtinId="3"/>
    <cellStyle name="Comma 2" xfId="36"/>
    <cellStyle name="Comma 3" xfId="37"/>
    <cellStyle name="Comma 4" xfId="38"/>
    <cellStyle name="Comma 5" xfId="127"/>
    <cellStyle name="Currency (2dp)" xfId="39"/>
    <cellStyle name="Currency Dollar" xfId="40"/>
    <cellStyle name="Currency Dollar (2dp)" xfId="41"/>
    <cellStyle name="Currency EUR" xfId="42"/>
    <cellStyle name="Currency EUR (2dp)" xfId="43"/>
    <cellStyle name="Currency Euro" xfId="44"/>
    <cellStyle name="Currency Euro (2dp)" xfId="45"/>
    <cellStyle name="Currency GBP" xfId="46"/>
    <cellStyle name="Currency GBP (2dp)" xfId="47"/>
    <cellStyle name="Currency Pound" xfId="48"/>
    <cellStyle name="Currency Pound (2dp)" xfId="49"/>
    <cellStyle name="Currency USD" xfId="50"/>
    <cellStyle name="Currency USD (2dp)" xfId="51"/>
    <cellStyle name="Date" xfId="52"/>
    <cellStyle name="Date (Month)" xfId="53"/>
    <cellStyle name="Date (Year)" xfId="54"/>
    <cellStyle name="Explanatory Text 2" xfId="55"/>
    <cellStyle name="Good 2" xfId="56"/>
    <cellStyle name="H0" xfId="57"/>
    <cellStyle name="H1" xfId="58"/>
    <cellStyle name="H2" xfId="59"/>
    <cellStyle name="H3" xfId="60"/>
    <cellStyle name="H4" xfId="61"/>
    <cellStyle name="Heading 1 2" xfId="62"/>
    <cellStyle name="Heading 2 2" xfId="63"/>
    <cellStyle name="Heading 3 2" xfId="64"/>
    <cellStyle name="Heading 4 2" xfId="65"/>
    <cellStyle name="Highlight" xfId="66"/>
    <cellStyle name="Hyperlink 2" xfId="67"/>
    <cellStyle name="Hyperlink 2 2" xfId="68"/>
    <cellStyle name="Hyperlink 3" xfId="69"/>
    <cellStyle name="Input 2" xfId="70"/>
    <cellStyle name="Input calculation" xfId="71"/>
    <cellStyle name="Input data" xfId="72"/>
    <cellStyle name="Input estimate" xfId="73"/>
    <cellStyle name="Input link" xfId="74"/>
    <cellStyle name="Input link (different workbook)" xfId="75"/>
    <cellStyle name="Input parameter" xfId="76"/>
    <cellStyle name="Linked Cell 2" xfId="77"/>
    <cellStyle name="Name" xfId="78"/>
    <cellStyle name="Neutral 2" xfId="79"/>
    <cellStyle name="Normal" xfId="0" builtinId="0"/>
    <cellStyle name="Normal 10" xfId="3"/>
    <cellStyle name="Normal 10 2" xfId="80"/>
    <cellStyle name="Normal 11" xfId="81"/>
    <cellStyle name="Normal 12" xfId="128"/>
    <cellStyle name="Normal 2" xfId="82"/>
    <cellStyle name="Normal 2 2" xfId="83"/>
    <cellStyle name="Normal 2 2 2" xfId="84"/>
    <cellStyle name="Normal 2 3" xfId="85"/>
    <cellStyle name="Normal 2 3 2" xfId="86"/>
    <cellStyle name="Normal 2 3 2 2" xfId="87"/>
    <cellStyle name="Normal 2 4" xfId="88"/>
    <cellStyle name="Normal 2 4 2" xfId="89"/>
    <cellStyle name="Normal 3" xfId="90"/>
    <cellStyle name="Normal 3 2" xfId="91"/>
    <cellStyle name="Normal 3 3" xfId="92"/>
    <cellStyle name="Normal 4" xfId="93"/>
    <cellStyle name="Normal 4 2" xfId="94"/>
    <cellStyle name="Normal 5" xfId="95"/>
    <cellStyle name="Normal 5 2" xfId="96"/>
    <cellStyle name="Normal 6" xfId="97"/>
    <cellStyle name="Normal 6 2" xfId="98"/>
    <cellStyle name="Normal 6 3" xfId="99"/>
    <cellStyle name="Normal 7" xfId="100"/>
    <cellStyle name="Normal 7 2" xfId="101"/>
    <cellStyle name="Normal 8" xfId="102"/>
    <cellStyle name="Normal 9" xfId="103"/>
    <cellStyle name="Note 2" xfId="104"/>
    <cellStyle name="Number" xfId="105"/>
    <cellStyle name="Number (2dp)" xfId="106"/>
    <cellStyle name="Output 2" xfId="107"/>
    <cellStyle name="Percent" xfId="2" builtinId="5"/>
    <cellStyle name="Percent 2" xfId="108"/>
    <cellStyle name="Percent 3" xfId="126"/>
    <cellStyle name="Percentage" xfId="109"/>
    <cellStyle name="Percentage (2dp)" xfId="110"/>
    <cellStyle name="Row label" xfId="111"/>
    <cellStyle name="Row label (indent)" xfId="112"/>
    <cellStyle name="Style 1" xfId="113"/>
    <cellStyle name="Sub-total row" xfId="114"/>
    <cellStyle name="Table finish row" xfId="115"/>
    <cellStyle name="Table shading" xfId="116"/>
    <cellStyle name="Table unfinish row" xfId="117"/>
    <cellStyle name="Table unshading" xfId="118"/>
    <cellStyle name="Text" xfId="119"/>
    <cellStyle name="Title 2" xfId="120"/>
    <cellStyle name="Total 2" xfId="121"/>
    <cellStyle name="Total row" xfId="122"/>
    <cellStyle name="Unhighlight" xfId="123"/>
    <cellStyle name="Untotal row" xfId="124"/>
    <cellStyle name="Warning Text 2" xfId="12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bar"/>
        <c:grouping val="percentStacked"/>
        <c:ser>
          <c:idx val="1"/>
          <c:order val="0"/>
          <c:tx>
            <c:strRef>
              <c:f>'Fig 6.1'!$A$6</c:f>
              <c:strCache>
                <c:ptCount val="1"/>
                <c:pt idx="0">
                  <c:v>Material relief assistance and services</c:v>
                </c:pt>
              </c:strCache>
            </c:strRef>
          </c:tx>
          <c:cat>
            <c:numRef>
              <c:f>'Fig 6.1'!$B$5:$F$5</c:f>
              <c:numCache>
                <c:formatCode>General</c:formatCode>
                <c:ptCount val="5"/>
                <c:pt idx="0">
                  <c:v>2008</c:v>
                </c:pt>
                <c:pt idx="1">
                  <c:v>2009</c:v>
                </c:pt>
                <c:pt idx="2">
                  <c:v>2010</c:v>
                </c:pt>
                <c:pt idx="3">
                  <c:v>2011</c:v>
                </c:pt>
                <c:pt idx="4">
                  <c:v>2012</c:v>
                </c:pt>
              </c:numCache>
            </c:numRef>
          </c:cat>
          <c:val>
            <c:numRef>
              <c:f>'Fig 6.1'!$B$6:$F$6</c:f>
              <c:numCache>
                <c:formatCode>_-* #,##0.0_-;\-* #,##0.0_-;_-* "-"??_-;_-@_-</c:formatCode>
                <c:ptCount val="5"/>
                <c:pt idx="0">
                  <c:v>5.480734623</c:v>
                </c:pt>
                <c:pt idx="1">
                  <c:v>5.6088071080000006</c:v>
                </c:pt>
                <c:pt idx="2">
                  <c:v>6.5985413709999996</c:v>
                </c:pt>
                <c:pt idx="3">
                  <c:v>6.4246092040000002</c:v>
                </c:pt>
                <c:pt idx="4">
                  <c:v>5.8980720960000008</c:v>
                </c:pt>
              </c:numCache>
            </c:numRef>
          </c:val>
        </c:ser>
        <c:ser>
          <c:idx val="2"/>
          <c:order val="1"/>
          <c:tx>
            <c:strRef>
              <c:f>'Fig 6.1'!$A$7</c:f>
              <c:strCache>
                <c:ptCount val="1"/>
                <c:pt idx="0">
                  <c:v>Emergency food aid</c:v>
                </c:pt>
              </c:strCache>
            </c:strRef>
          </c:tx>
          <c:cat>
            <c:numRef>
              <c:f>'Fig 6.1'!$B$5:$F$5</c:f>
              <c:numCache>
                <c:formatCode>General</c:formatCode>
                <c:ptCount val="5"/>
                <c:pt idx="0">
                  <c:v>2008</c:v>
                </c:pt>
                <c:pt idx="1">
                  <c:v>2009</c:v>
                </c:pt>
                <c:pt idx="2">
                  <c:v>2010</c:v>
                </c:pt>
                <c:pt idx="3">
                  <c:v>2011</c:v>
                </c:pt>
                <c:pt idx="4">
                  <c:v>2012</c:v>
                </c:pt>
              </c:numCache>
            </c:numRef>
          </c:cat>
          <c:val>
            <c:numRef>
              <c:f>'Fig 6.1'!$B$7:$F$7</c:f>
              <c:numCache>
                <c:formatCode>_-* #,##0.0_-;\-* #,##0.0_-;_-* "-"??_-;_-@_-</c:formatCode>
                <c:ptCount val="5"/>
                <c:pt idx="0">
                  <c:v>3.7052106610000002</c:v>
                </c:pt>
                <c:pt idx="1">
                  <c:v>3.3652350630000001</c:v>
                </c:pt>
                <c:pt idx="2">
                  <c:v>2.8334065590000002</c:v>
                </c:pt>
                <c:pt idx="3">
                  <c:v>2.7496058140000001</c:v>
                </c:pt>
                <c:pt idx="4">
                  <c:v>2.4217982119999997</c:v>
                </c:pt>
              </c:numCache>
            </c:numRef>
          </c:val>
        </c:ser>
        <c:ser>
          <c:idx val="3"/>
          <c:order val="2"/>
          <c:tx>
            <c:strRef>
              <c:f>'Fig 6.1'!$A$8</c:f>
              <c:strCache>
                <c:ptCount val="1"/>
                <c:pt idx="0">
                  <c:v>Reconstruction relief and rehabilitation</c:v>
                </c:pt>
              </c:strCache>
            </c:strRef>
          </c:tx>
          <c:cat>
            <c:numRef>
              <c:f>'Fig 6.1'!$B$5:$F$5</c:f>
              <c:numCache>
                <c:formatCode>General</c:formatCode>
                <c:ptCount val="5"/>
                <c:pt idx="0">
                  <c:v>2008</c:v>
                </c:pt>
                <c:pt idx="1">
                  <c:v>2009</c:v>
                </c:pt>
                <c:pt idx="2">
                  <c:v>2010</c:v>
                </c:pt>
                <c:pt idx="3">
                  <c:v>2011</c:v>
                </c:pt>
                <c:pt idx="4">
                  <c:v>2012</c:v>
                </c:pt>
              </c:numCache>
            </c:numRef>
          </c:cat>
          <c:val>
            <c:numRef>
              <c:f>'Fig 6.1'!$B$8:$F$8</c:f>
              <c:numCache>
                <c:formatCode>_-* #,##0.0_-;\-* #,##0.0_-;_-* "-"??_-;_-@_-</c:formatCode>
                <c:ptCount val="5"/>
                <c:pt idx="0">
                  <c:v>1.2969702999999999</c:v>
                </c:pt>
                <c:pt idx="1">
                  <c:v>0.98452181099999991</c:v>
                </c:pt>
                <c:pt idx="2">
                  <c:v>0.99272133499999993</c:v>
                </c:pt>
                <c:pt idx="3">
                  <c:v>0.92145223999999981</c:v>
                </c:pt>
                <c:pt idx="4">
                  <c:v>0.59211649199999994</c:v>
                </c:pt>
              </c:numCache>
            </c:numRef>
          </c:val>
        </c:ser>
        <c:ser>
          <c:idx val="4"/>
          <c:order val="3"/>
          <c:tx>
            <c:strRef>
              <c:f>'Fig 6.1'!$A$9</c:f>
              <c:strCache>
                <c:ptCount val="1"/>
                <c:pt idx="0">
                  <c:v>Relief co-ordination; protection and support services</c:v>
                </c:pt>
              </c:strCache>
            </c:strRef>
          </c:tx>
          <c:cat>
            <c:numRef>
              <c:f>'Fig 6.1'!$B$5:$F$5</c:f>
              <c:numCache>
                <c:formatCode>General</c:formatCode>
                <c:ptCount val="5"/>
                <c:pt idx="0">
                  <c:v>2008</c:v>
                </c:pt>
                <c:pt idx="1">
                  <c:v>2009</c:v>
                </c:pt>
                <c:pt idx="2">
                  <c:v>2010</c:v>
                </c:pt>
                <c:pt idx="3">
                  <c:v>2011</c:v>
                </c:pt>
                <c:pt idx="4">
                  <c:v>2012</c:v>
                </c:pt>
              </c:numCache>
            </c:numRef>
          </c:cat>
          <c:val>
            <c:numRef>
              <c:f>'Fig 6.1'!$B$9:$F$9</c:f>
              <c:numCache>
                <c:formatCode>_-* #,##0.0_-;\-* #,##0.0_-;_-* "-"??_-;_-@_-</c:formatCode>
                <c:ptCount val="5"/>
                <c:pt idx="0">
                  <c:v>0.46714590100000009</c:v>
                </c:pt>
                <c:pt idx="1">
                  <c:v>0.58158070799999995</c:v>
                </c:pt>
                <c:pt idx="2">
                  <c:v>0.64983779399999997</c:v>
                </c:pt>
                <c:pt idx="3">
                  <c:v>0.58076001699999991</c:v>
                </c:pt>
                <c:pt idx="4">
                  <c:v>0.63672133900000005</c:v>
                </c:pt>
              </c:numCache>
            </c:numRef>
          </c:val>
        </c:ser>
        <c:ser>
          <c:idx val="5"/>
          <c:order val="4"/>
          <c:tx>
            <c:strRef>
              <c:f>'Fig 6.1'!$A$10</c:f>
              <c:strCache>
                <c:ptCount val="1"/>
                <c:pt idx="0">
                  <c:v>Disaster prevention and preparedness</c:v>
                </c:pt>
              </c:strCache>
            </c:strRef>
          </c:tx>
          <c:cat>
            <c:numRef>
              <c:f>'Fig 6.1'!$B$5:$F$5</c:f>
              <c:numCache>
                <c:formatCode>General</c:formatCode>
                <c:ptCount val="5"/>
                <c:pt idx="0">
                  <c:v>2008</c:v>
                </c:pt>
                <c:pt idx="1">
                  <c:v>2009</c:v>
                </c:pt>
                <c:pt idx="2">
                  <c:v>2010</c:v>
                </c:pt>
                <c:pt idx="3">
                  <c:v>2011</c:v>
                </c:pt>
                <c:pt idx="4">
                  <c:v>2012</c:v>
                </c:pt>
              </c:numCache>
            </c:numRef>
          </c:cat>
          <c:val>
            <c:numRef>
              <c:f>'Fig 6.1'!$B$10:$F$10</c:f>
              <c:numCache>
                <c:formatCode>_-* #,##0.0_-;\-* #,##0.0_-;_-* "-"??_-;_-@_-</c:formatCode>
                <c:ptCount val="5"/>
                <c:pt idx="0">
                  <c:v>0.33023801299999994</c:v>
                </c:pt>
                <c:pt idx="1">
                  <c:v>0.41623297400000003</c:v>
                </c:pt>
                <c:pt idx="2">
                  <c:v>0.41298070900000006</c:v>
                </c:pt>
                <c:pt idx="3">
                  <c:v>0.519893736</c:v>
                </c:pt>
                <c:pt idx="4">
                  <c:v>0.62962303600000002</c:v>
                </c:pt>
              </c:numCache>
            </c:numRef>
          </c:val>
        </c:ser>
        <c:dLbls>
          <c:showVal val="1"/>
        </c:dLbls>
        <c:overlap val="100"/>
        <c:axId val="52418432"/>
        <c:axId val="52419968"/>
      </c:barChart>
      <c:catAx>
        <c:axId val="52418432"/>
        <c:scaling>
          <c:orientation val="minMax"/>
        </c:scaling>
        <c:axPos val="l"/>
        <c:numFmt formatCode="General" sourceLinked="1"/>
        <c:tickLblPos val="nextTo"/>
        <c:crossAx val="52419968"/>
        <c:crosses val="autoZero"/>
        <c:auto val="1"/>
        <c:lblAlgn val="ctr"/>
        <c:lblOffset val="100"/>
      </c:catAx>
      <c:valAx>
        <c:axId val="52419968"/>
        <c:scaling>
          <c:orientation val="minMax"/>
        </c:scaling>
        <c:axPos val="b"/>
        <c:majorGridlines/>
        <c:numFmt formatCode="0%" sourceLinked="1"/>
        <c:tickLblPos val="nextTo"/>
        <c:crossAx val="52418432"/>
        <c:crosses val="autoZero"/>
        <c:crossBetween val="between"/>
      </c:valAx>
    </c:plotArea>
    <c:legend>
      <c:legendPos val="r"/>
      <c:layout>
        <c:manualLayout>
          <c:xMode val="edge"/>
          <c:yMode val="edge"/>
          <c:x val="0.653907377280324"/>
          <c:y val="0.14018390027979175"/>
          <c:w val="0.31964634172794887"/>
          <c:h val="0.82964320054053431"/>
        </c:manualLayout>
      </c:layout>
    </c:legend>
    <c:plotVisOnly val="1"/>
  </c:chart>
  <c:spPr>
    <a:ln>
      <a:noFill/>
    </a:ln>
  </c:spPr>
  <c:printSettings>
    <c:headerFooter/>
    <c:pageMargins b="0.75000000000000711" l="0.70000000000000062" r="0.70000000000000062" t="0.75000000000000711"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x>
            <c:strRef>
              <c:f>'Fig 6.8'!$A$6</c:f>
              <c:strCache>
                <c:ptCount val="1"/>
                <c:pt idx="0">
                  <c:v>Disaster prevention and preparedness</c:v>
                </c:pt>
              </c:strCache>
            </c:strRef>
          </c:tx>
          <c:cat>
            <c:numRef>
              <c:f>'Fig 6.8'!$B$5:$F$5</c:f>
              <c:numCache>
                <c:formatCode>General</c:formatCode>
                <c:ptCount val="5"/>
                <c:pt idx="0">
                  <c:v>2008</c:v>
                </c:pt>
                <c:pt idx="1">
                  <c:v>2009</c:v>
                </c:pt>
                <c:pt idx="2">
                  <c:v>2010</c:v>
                </c:pt>
                <c:pt idx="3">
                  <c:v>2011</c:v>
                </c:pt>
                <c:pt idx="4">
                  <c:v>2012</c:v>
                </c:pt>
              </c:numCache>
            </c:numRef>
          </c:cat>
          <c:val>
            <c:numRef>
              <c:f>'Fig 6.8'!$B$6:$F$6</c:f>
              <c:numCache>
                <c:formatCode>_-* #,##0_-;\-* #,##0_-;_-* "-"??_-;_-@_-</c:formatCode>
                <c:ptCount val="5"/>
                <c:pt idx="0">
                  <c:v>330.23801299999997</c:v>
                </c:pt>
                <c:pt idx="1">
                  <c:v>416.23297400000007</c:v>
                </c:pt>
                <c:pt idx="2">
                  <c:v>412.9807090000001</c:v>
                </c:pt>
                <c:pt idx="3">
                  <c:v>519.8937360000001</c:v>
                </c:pt>
                <c:pt idx="4">
                  <c:v>629.62303600000007</c:v>
                </c:pt>
              </c:numCache>
            </c:numRef>
          </c:val>
        </c:ser>
        <c:axId val="112554368"/>
        <c:axId val="112555904"/>
      </c:barChart>
      <c:lineChart>
        <c:grouping val="standard"/>
        <c:ser>
          <c:idx val="1"/>
          <c:order val="1"/>
          <c:tx>
            <c:strRef>
              <c:f>'Fig 6.8'!$A$7</c:f>
              <c:strCache>
                <c:ptCount val="1"/>
                <c:pt idx="0">
                  <c:v>Disaster prevention and preparedness as a share of humanitarian assistance</c:v>
                </c:pt>
              </c:strCache>
            </c:strRef>
          </c:tx>
          <c:marker>
            <c:symbol val="none"/>
          </c:marker>
          <c:dLbls>
            <c:dLblPos val="t"/>
            <c:showVal val="1"/>
          </c:dLbls>
          <c:cat>
            <c:numRef>
              <c:f>'Fig 6.8'!$B$5:$F$5</c:f>
              <c:numCache>
                <c:formatCode>General</c:formatCode>
                <c:ptCount val="5"/>
                <c:pt idx="0">
                  <c:v>2008</c:v>
                </c:pt>
                <c:pt idx="1">
                  <c:v>2009</c:v>
                </c:pt>
                <c:pt idx="2">
                  <c:v>2010</c:v>
                </c:pt>
                <c:pt idx="3">
                  <c:v>2011</c:v>
                </c:pt>
                <c:pt idx="4">
                  <c:v>2012</c:v>
                </c:pt>
              </c:numCache>
            </c:numRef>
          </c:cat>
          <c:val>
            <c:numRef>
              <c:f>'Fig 6.8'!$B$7:$F$7</c:f>
              <c:numCache>
                <c:formatCode>0.0%</c:formatCode>
                <c:ptCount val="5"/>
                <c:pt idx="0">
                  <c:v>2.927564228756083E-2</c:v>
                </c:pt>
                <c:pt idx="1">
                  <c:v>3.799001702612357E-2</c:v>
                </c:pt>
                <c:pt idx="2">
                  <c:v>3.5950480848424976E-2</c:v>
                </c:pt>
                <c:pt idx="3">
                  <c:v>4.6434336376138405E-2</c:v>
                </c:pt>
                <c:pt idx="4">
                  <c:v>6.1859161897431604E-2</c:v>
                </c:pt>
              </c:numCache>
            </c:numRef>
          </c:val>
        </c:ser>
        <c:marker val="1"/>
        <c:axId val="112559616"/>
        <c:axId val="112558080"/>
      </c:lineChart>
      <c:catAx>
        <c:axId val="112554368"/>
        <c:scaling>
          <c:orientation val="minMax"/>
        </c:scaling>
        <c:axPos val="b"/>
        <c:numFmt formatCode="General" sourceLinked="1"/>
        <c:tickLblPos val="nextTo"/>
        <c:crossAx val="112555904"/>
        <c:crosses val="autoZero"/>
        <c:auto val="1"/>
        <c:lblAlgn val="ctr"/>
        <c:lblOffset val="100"/>
      </c:catAx>
      <c:valAx>
        <c:axId val="112555904"/>
        <c:scaling>
          <c:orientation val="minMax"/>
        </c:scaling>
        <c:axPos val="l"/>
        <c:majorGridlines/>
        <c:title>
          <c:tx>
            <c:rich>
              <a:bodyPr rot="-5400000" vert="horz"/>
              <a:lstStyle/>
              <a:p>
                <a:pPr>
                  <a:defRPr/>
                </a:pPr>
                <a:r>
                  <a:rPr lang="en-GB"/>
                  <a:t>US$</a:t>
                </a:r>
                <a:r>
                  <a:rPr lang="en-GB" baseline="0"/>
                  <a:t> millions</a:t>
                </a:r>
                <a:endParaRPr lang="en-GB"/>
              </a:p>
            </c:rich>
          </c:tx>
          <c:layout/>
        </c:title>
        <c:numFmt formatCode="_-* #,##0_-;\-* #,##0_-;_-* &quot;-&quot;??_-;_-@_-" sourceLinked="1"/>
        <c:tickLblPos val="nextTo"/>
        <c:crossAx val="112554368"/>
        <c:crosses val="autoZero"/>
        <c:crossBetween val="between"/>
      </c:valAx>
      <c:valAx>
        <c:axId val="112558080"/>
        <c:scaling>
          <c:orientation val="minMax"/>
          <c:max val="0.25"/>
        </c:scaling>
        <c:axPos val="r"/>
        <c:numFmt formatCode="0%" sourceLinked="0"/>
        <c:tickLblPos val="nextTo"/>
        <c:crossAx val="112559616"/>
        <c:crosses val="max"/>
        <c:crossBetween val="between"/>
      </c:valAx>
      <c:catAx>
        <c:axId val="112559616"/>
        <c:scaling>
          <c:orientation val="minMax"/>
        </c:scaling>
        <c:delete val="1"/>
        <c:axPos val="b"/>
        <c:numFmt formatCode="General" sourceLinked="1"/>
        <c:tickLblPos val="none"/>
        <c:crossAx val="112558080"/>
        <c:crosses val="autoZero"/>
        <c:auto val="1"/>
        <c:lblAlgn val="ctr"/>
        <c:lblOffset val="100"/>
      </c:catAx>
    </c:plotArea>
    <c:legend>
      <c:legendPos val="r"/>
      <c:layout>
        <c:manualLayout>
          <c:xMode val="edge"/>
          <c:yMode val="edge"/>
          <c:x val="0.70889618140313881"/>
          <c:y val="4.0603185091373957E-2"/>
          <c:w val="0.27904109242074526"/>
          <c:h val="0.53077305223118521"/>
        </c:manualLayout>
      </c:layout>
      <c:txPr>
        <a:bodyPr/>
        <a:lstStyle/>
        <a:p>
          <a:pPr>
            <a:defRPr sz="1050"/>
          </a:pPr>
          <a:endParaRPr lang="en-US"/>
        </a:p>
      </c:txPr>
    </c:legend>
    <c:plotVisOnly val="1"/>
    <c:dispBlanksAs val="gap"/>
  </c:chart>
  <c:spPr>
    <a:ln>
      <a:noFill/>
    </a:ln>
  </c:spPr>
  <c:printSettings>
    <c:headerFooter/>
    <c:pageMargins b="0.75000000000000255" l="0.70000000000000062" r="0.70000000000000062" t="0.7500000000000025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x>
            <c:strRef>
              <c:f>'Fig 6.8'!$B$4</c:f>
              <c:strCache>
                <c:ptCount val="1"/>
              </c:strCache>
            </c:strRef>
          </c:tx>
          <c:cat>
            <c:strRef>
              <c:f>'Fig 6.8'!$A$5:$A$14</c:f>
              <c:strCache>
                <c:ptCount val="4"/>
                <c:pt idx="1">
                  <c:v>Disaster prevention and preparedness</c:v>
                </c:pt>
                <c:pt idx="2">
                  <c:v>Disaster prevention and preparedness as a share of humanitarian assistance</c:v>
                </c:pt>
                <c:pt idx="3">
                  <c:v>Total</c:v>
                </c:pt>
              </c:strCache>
            </c:strRef>
          </c:cat>
          <c:val>
            <c:numRef>
              <c:f>'Fig 6.8'!$B$5:$B$14</c:f>
              <c:numCache>
                <c:formatCode>_-* #,##0_-;\-* #,##0_-;_-* "-"??_-;_-@_-</c:formatCode>
                <c:ptCount val="10"/>
                <c:pt idx="0" formatCode="General">
                  <c:v>2008</c:v>
                </c:pt>
                <c:pt idx="1">
                  <c:v>330.23801299999997</c:v>
                </c:pt>
                <c:pt idx="2" formatCode="0.0%">
                  <c:v>2.927564228756083E-2</c:v>
                </c:pt>
                <c:pt idx="3" formatCode="_-* #,##0.0_-;\-* #,##0.0_-;_-* &quot;-&quot;??_-;_-@_-">
                  <c:v>11280.299497999998</c:v>
                </c:pt>
              </c:numCache>
            </c:numRef>
          </c:val>
        </c:ser>
        <c:axId val="112563328"/>
        <c:axId val="112564864"/>
      </c:barChart>
      <c:lineChart>
        <c:grouping val="standard"/>
        <c:ser>
          <c:idx val="1"/>
          <c:order val="1"/>
          <c:tx>
            <c:strRef>
              <c:f>'Fig 6.8'!$H$4</c:f>
              <c:strCache>
                <c:ptCount val="1"/>
              </c:strCache>
            </c:strRef>
          </c:tx>
          <c:spPr>
            <a:ln>
              <a:noFill/>
            </a:ln>
          </c:spPr>
          <c:marker>
            <c:symbol val="diamond"/>
            <c:size val="6"/>
            <c:spPr>
              <a:solidFill>
                <a:schemeClr val="tx1"/>
              </a:solidFill>
              <a:ln>
                <a:noFill/>
              </a:ln>
            </c:spPr>
          </c:marker>
          <c:dLbls>
            <c:dLblPos val="t"/>
            <c:showVal val="1"/>
          </c:dLbls>
          <c:cat>
            <c:strRef>
              <c:f>'Fig 6.8'!$A$5:$A$14</c:f>
              <c:strCache>
                <c:ptCount val="4"/>
                <c:pt idx="1">
                  <c:v>Disaster prevention and preparedness</c:v>
                </c:pt>
                <c:pt idx="2">
                  <c:v>Disaster prevention and preparedness as a share of humanitarian assistance</c:v>
                </c:pt>
                <c:pt idx="3">
                  <c:v>Total</c:v>
                </c:pt>
              </c:strCache>
            </c:strRef>
          </c:cat>
          <c:val>
            <c:numRef>
              <c:f>'Fig 6.8'!$H$5:$H$14</c:f>
              <c:numCache>
                <c:formatCode>0%</c:formatCode>
                <c:ptCount val="10"/>
              </c:numCache>
            </c:numRef>
          </c:val>
        </c:ser>
        <c:marker val="1"/>
        <c:axId val="125585664"/>
        <c:axId val="125584128"/>
      </c:lineChart>
      <c:catAx>
        <c:axId val="112563328"/>
        <c:scaling>
          <c:orientation val="minMax"/>
        </c:scaling>
        <c:axPos val="b"/>
        <c:tickLblPos val="nextTo"/>
        <c:crossAx val="112564864"/>
        <c:crosses val="autoZero"/>
        <c:auto val="1"/>
        <c:lblAlgn val="ctr"/>
        <c:lblOffset val="100"/>
      </c:catAx>
      <c:valAx>
        <c:axId val="112564864"/>
        <c:scaling>
          <c:orientation val="minMax"/>
        </c:scaling>
        <c:axPos val="l"/>
        <c:majorGridlines/>
        <c:title>
          <c:tx>
            <c:rich>
              <a:bodyPr rot="-5400000" vert="horz"/>
              <a:lstStyle/>
              <a:p>
                <a:pPr>
                  <a:defRPr/>
                </a:pPr>
                <a:r>
                  <a:rPr lang="en-GB"/>
                  <a:t>US$ millions</a:t>
                </a:r>
              </a:p>
            </c:rich>
          </c:tx>
          <c:layout/>
        </c:title>
        <c:numFmt formatCode="General" sourceLinked="1"/>
        <c:tickLblPos val="nextTo"/>
        <c:crossAx val="112563328"/>
        <c:crosses val="autoZero"/>
        <c:crossBetween val="between"/>
      </c:valAx>
      <c:valAx>
        <c:axId val="125584128"/>
        <c:scaling>
          <c:orientation val="minMax"/>
        </c:scaling>
        <c:axPos val="r"/>
        <c:numFmt formatCode="General" sourceLinked="1"/>
        <c:tickLblPos val="nextTo"/>
        <c:crossAx val="125585664"/>
        <c:crosses val="max"/>
        <c:crossBetween val="between"/>
      </c:valAx>
      <c:catAx>
        <c:axId val="125585664"/>
        <c:scaling>
          <c:orientation val="minMax"/>
        </c:scaling>
        <c:delete val="1"/>
        <c:axPos val="b"/>
        <c:tickLblPos val="none"/>
        <c:crossAx val="125584128"/>
        <c:crosses val="autoZero"/>
        <c:auto val="1"/>
        <c:lblAlgn val="ctr"/>
        <c:lblOffset val="100"/>
      </c:catAx>
    </c:plotArea>
    <c:legend>
      <c:legendPos val="r"/>
      <c:layout/>
    </c:legend>
    <c:plotVisOnly val="1"/>
    <c:dispBlanksAs val="gap"/>
  </c:chart>
  <c:spPr>
    <a:ln>
      <a:noFill/>
    </a:ln>
  </c:spPr>
  <c:printSettings>
    <c:headerFooter/>
    <c:pageMargins b="0.75000000000000044" l="0.7000000000000004" r="0.7000000000000004" t="0.75000000000000044" header="0.30000000000000021" footer="0.3000000000000002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1"/>
          <c:order val="0"/>
          <c:tx>
            <c:strRef>
              <c:f>'Fig 6.10'!$A$7</c:f>
              <c:strCache>
                <c:ptCount val="1"/>
                <c:pt idx="0">
                  <c:v>0 - Gender blind</c:v>
                </c:pt>
              </c:strCache>
            </c:strRef>
          </c:tx>
          <c:cat>
            <c:numRef>
              <c:f>'Fig 6.10'!$B$6:$D$6</c:f>
              <c:numCache>
                <c:formatCode>General</c:formatCode>
                <c:ptCount val="3"/>
                <c:pt idx="0">
                  <c:v>2011</c:v>
                </c:pt>
                <c:pt idx="1">
                  <c:v>2012</c:v>
                </c:pt>
                <c:pt idx="2">
                  <c:v>2013</c:v>
                </c:pt>
              </c:numCache>
            </c:numRef>
          </c:cat>
          <c:val>
            <c:numRef>
              <c:f>'Fig 6.10'!$B$7:$D$7</c:f>
              <c:numCache>
                <c:formatCode>0.0</c:formatCode>
                <c:ptCount val="3"/>
                <c:pt idx="0">
                  <c:v>0.36420180252229961</c:v>
                </c:pt>
                <c:pt idx="1">
                  <c:v>0.223</c:v>
                </c:pt>
                <c:pt idx="2">
                  <c:v>0.56643744544018748</c:v>
                </c:pt>
              </c:numCache>
            </c:numRef>
          </c:val>
        </c:ser>
        <c:ser>
          <c:idx val="2"/>
          <c:order val="1"/>
          <c:tx>
            <c:strRef>
              <c:f>'Fig 6.10'!$A$8</c:f>
              <c:strCache>
                <c:ptCount val="1"/>
                <c:pt idx="0">
                  <c:v>1 - Limited gender equality element in project</c:v>
                </c:pt>
              </c:strCache>
            </c:strRef>
          </c:tx>
          <c:cat>
            <c:numRef>
              <c:f>'Fig 6.10'!$B$6:$D$6</c:f>
              <c:numCache>
                <c:formatCode>General</c:formatCode>
                <c:ptCount val="3"/>
                <c:pt idx="0">
                  <c:v>2011</c:v>
                </c:pt>
                <c:pt idx="1">
                  <c:v>2012</c:v>
                </c:pt>
                <c:pt idx="2">
                  <c:v>2013</c:v>
                </c:pt>
              </c:numCache>
            </c:numRef>
          </c:cat>
          <c:val>
            <c:numRef>
              <c:f>'Fig 6.10'!$B$8:$D$8</c:f>
              <c:numCache>
                <c:formatCode>0.0</c:formatCode>
                <c:ptCount val="3"/>
                <c:pt idx="0">
                  <c:v>0.94055522399804381</c:v>
                </c:pt>
                <c:pt idx="1">
                  <c:v>1.1439999999999999</c:v>
                </c:pt>
                <c:pt idx="2">
                  <c:v>1.3757241599976597</c:v>
                </c:pt>
              </c:numCache>
            </c:numRef>
          </c:val>
        </c:ser>
        <c:ser>
          <c:idx val="3"/>
          <c:order val="2"/>
          <c:tx>
            <c:strRef>
              <c:f>'Fig 6.10'!$A$9</c:f>
              <c:strCache>
                <c:ptCount val="1"/>
                <c:pt idx="0">
                  <c:v>2a - Significant gender equality element in project</c:v>
                </c:pt>
              </c:strCache>
            </c:strRef>
          </c:tx>
          <c:cat>
            <c:numRef>
              <c:f>'Fig 6.10'!$B$6:$D$6</c:f>
              <c:numCache>
                <c:formatCode>General</c:formatCode>
                <c:ptCount val="3"/>
                <c:pt idx="0">
                  <c:v>2011</c:v>
                </c:pt>
                <c:pt idx="1">
                  <c:v>2012</c:v>
                </c:pt>
                <c:pt idx="2">
                  <c:v>2013</c:v>
                </c:pt>
              </c:numCache>
            </c:numRef>
          </c:cat>
          <c:val>
            <c:numRef>
              <c:f>'Fig 6.10'!$B$9:$D$9</c:f>
              <c:numCache>
                <c:formatCode>0.0</c:formatCode>
                <c:ptCount val="3"/>
                <c:pt idx="0">
                  <c:v>2.0424466460953523</c:v>
                </c:pt>
                <c:pt idx="1">
                  <c:v>2.036</c:v>
                </c:pt>
                <c:pt idx="2">
                  <c:v>3.4777841246676702</c:v>
                </c:pt>
              </c:numCache>
            </c:numRef>
          </c:val>
        </c:ser>
        <c:ser>
          <c:idx val="4"/>
          <c:order val="3"/>
          <c:tx>
            <c:strRef>
              <c:f>'Fig 6.10'!$A$10</c:f>
              <c:strCache>
                <c:ptCount val="1"/>
                <c:pt idx="0">
                  <c:v>2b - Main purpose of project is to advance gender equality </c:v>
                </c:pt>
              </c:strCache>
            </c:strRef>
          </c:tx>
          <c:cat>
            <c:numRef>
              <c:f>'Fig 6.10'!$B$6:$D$6</c:f>
              <c:numCache>
                <c:formatCode>General</c:formatCode>
                <c:ptCount val="3"/>
                <c:pt idx="0">
                  <c:v>2011</c:v>
                </c:pt>
                <c:pt idx="1">
                  <c:v>2012</c:v>
                </c:pt>
                <c:pt idx="2">
                  <c:v>2013</c:v>
                </c:pt>
              </c:numCache>
            </c:numRef>
          </c:cat>
          <c:val>
            <c:numRef>
              <c:f>'Fig 6.10'!$B$10:$D$10</c:f>
              <c:numCache>
                <c:formatCode>0.0</c:formatCode>
                <c:ptCount val="3"/>
                <c:pt idx="0">
                  <c:v>0.14250040006938858</c:v>
                </c:pt>
                <c:pt idx="1">
                  <c:v>0.17799999999999999</c:v>
                </c:pt>
                <c:pt idx="2">
                  <c:v>0.14683314800173636</c:v>
                </c:pt>
              </c:numCache>
            </c:numRef>
          </c:val>
        </c:ser>
        <c:ser>
          <c:idx val="5"/>
          <c:order val="4"/>
          <c:tx>
            <c:strRef>
              <c:f>'Fig 6.10'!$A$11</c:f>
              <c:strCache>
                <c:ptCount val="1"/>
                <c:pt idx="0">
                  <c:v>3 - Not specified</c:v>
                </c:pt>
              </c:strCache>
            </c:strRef>
          </c:tx>
          <c:cat>
            <c:numRef>
              <c:f>'Fig 6.10'!$B$6:$D$6</c:f>
              <c:numCache>
                <c:formatCode>General</c:formatCode>
                <c:ptCount val="3"/>
                <c:pt idx="0">
                  <c:v>2011</c:v>
                </c:pt>
                <c:pt idx="1">
                  <c:v>2012</c:v>
                </c:pt>
                <c:pt idx="2">
                  <c:v>2013</c:v>
                </c:pt>
              </c:numCache>
            </c:numRef>
          </c:cat>
          <c:val>
            <c:numRef>
              <c:f>'Fig 6.10'!$B$11:$D$11</c:f>
              <c:numCache>
                <c:formatCode>0.0</c:formatCode>
                <c:ptCount val="3"/>
                <c:pt idx="0">
                  <c:v>0.3218348077132146</c:v>
                </c:pt>
                <c:pt idx="1">
                  <c:v>1.36</c:v>
                </c:pt>
                <c:pt idx="2">
                  <c:v>0.50692479672935675</c:v>
                </c:pt>
              </c:numCache>
            </c:numRef>
          </c:val>
        </c:ser>
        <c:ser>
          <c:idx val="6"/>
          <c:order val="5"/>
          <c:tx>
            <c:strRef>
              <c:f>'Fig 6.10'!$A$12</c:f>
              <c:strCache>
                <c:ptCount val="1"/>
                <c:pt idx="0">
                  <c:v>4 - Not applicable</c:v>
                </c:pt>
              </c:strCache>
            </c:strRef>
          </c:tx>
          <c:cat>
            <c:numRef>
              <c:f>'Fig 6.10'!$B$6:$D$6</c:f>
              <c:numCache>
                <c:formatCode>General</c:formatCode>
                <c:ptCount val="3"/>
                <c:pt idx="0">
                  <c:v>2011</c:v>
                </c:pt>
                <c:pt idx="1">
                  <c:v>2012</c:v>
                </c:pt>
                <c:pt idx="2">
                  <c:v>2013</c:v>
                </c:pt>
              </c:numCache>
            </c:numRef>
          </c:cat>
          <c:val>
            <c:numRef>
              <c:f>'Fig 6.10'!$B$12:$D$12</c:f>
              <c:numCache>
                <c:formatCode>0.0</c:formatCode>
                <c:ptCount val="3"/>
                <c:pt idx="0">
                  <c:v>0</c:v>
                </c:pt>
                <c:pt idx="1">
                  <c:v>7.0000000000000007E-2</c:v>
                </c:pt>
                <c:pt idx="2">
                  <c:v>0.19508960945908124</c:v>
                </c:pt>
              </c:numCache>
            </c:numRef>
          </c:val>
        </c:ser>
        <c:ser>
          <c:idx val="7"/>
          <c:order val="6"/>
          <c:tx>
            <c:strRef>
              <c:f>'Fig 6.10'!$A$13</c:f>
              <c:strCache>
                <c:ptCount val="1"/>
                <c:pt idx="0">
                  <c:v> Blank/undefined</c:v>
                </c:pt>
              </c:strCache>
            </c:strRef>
          </c:tx>
          <c:cat>
            <c:numRef>
              <c:f>'Fig 6.10'!$B$6:$D$6</c:f>
              <c:numCache>
                <c:formatCode>General</c:formatCode>
                <c:ptCount val="3"/>
                <c:pt idx="0">
                  <c:v>2011</c:v>
                </c:pt>
                <c:pt idx="1">
                  <c:v>2012</c:v>
                </c:pt>
                <c:pt idx="2">
                  <c:v>2013</c:v>
                </c:pt>
              </c:numCache>
            </c:numRef>
          </c:cat>
          <c:val>
            <c:numRef>
              <c:f>'Fig 6.10'!$B$13:$D$13</c:f>
              <c:numCache>
                <c:formatCode>0.0</c:formatCode>
                <c:ptCount val="3"/>
                <c:pt idx="0">
                  <c:v>9.2980427556430438</c:v>
                </c:pt>
                <c:pt idx="1">
                  <c:v>5.8310000000000004</c:v>
                </c:pt>
                <c:pt idx="2">
                  <c:v>7.9459382852797091</c:v>
                </c:pt>
              </c:numCache>
            </c:numRef>
          </c:val>
        </c:ser>
        <c:dLbls>
          <c:showVal val="1"/>
        </c:dLbls>
        <c:axId val="99002624"/>
        <c:axId val="99020800"/>
      </c:barChart>
      <c:catAx>
        <c:axId val="99002624"/>
        <c:scaling>
          <c:orientation val="minMax"/>
        </c:scaling>
        <c:axPos val="b"/>
        <c:numFmt formatCode="General" sourceLinked="1"/>
        <c:tickLblPos val="nextTo"/>
        <c:crossAx val="99020800"/>
        <c:crosses val="autoZero"/>
        <c:auto val="1"/>
        <c:lblAlgn val="ctr"/>
        <c:lblOffset val="100"/>
      </c:catAx>
      <c:valAx>
        <c:axId val="99020800"/>
        <c:scaling>
          <c:orientation val="minMax"/>
        </c:scaling>
        <c:axPos val="l"/>
        <c:majorGridlines/>
        <c:title>
          <c:tx>
            <c:rich>
              <a:bodyPr rot="-5400000" vert="horz"/>
              <a:lstStyle/>
              <a:p>
                <a:pPr>
                  <a:defRPr/>
                </a:pPr>
                <a:r>
                  <a:rPr lang="en-US"/>
                  <a:t>US$ billions</a:t>
                </a:r>
              </a:p>
            </c:rich>
          </c:tx>
          <c:layout/>
        </c:title>
        <c:numFmt formatCode="#,##0" sourceLinked="0"/>
        <c:tickLblPos val="nextTo"/>
        <c:crossAx val="99002624"/>
        <c:crosses val="autoZero"/>
        <c:crossBetween val="between"/>
      </c:valAx>
    </c:plotArea>
    <c:legend>
      <c:legendPos val="r"/>
      <c:layout/>
    </c:legend>
    <c:plotVisOnly val="1"/>
  </c:chart>
  <c:spPr>
    <a:ln>
      <a:noFill/>
    </a:ln>
  </c:spPr>
  <c:printSettings>
    <c:headerFooter/>
    <c:pageMargins b="0.75000000000000144" l="0.70000000000000062" r="0.70000000000000062" t="0.75000000000000144"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 6.11'!$B$6</c:f>
              <c:strCache>
                <c:ptCount val="1"/>
                <c:pt idx="0">
                  <c:v>ODA to SGBV projects</c:v>
                </c:pt>
              </c:strCache>
            </c:strRef>
          </c:tx>
          <c:cat>
            <c:strRef>
              <c:f>'Fig 6.11'!$A$7:$A$18</c:f>
              <c:strCache>
                <c:ptCount val="12"/>
                <c:pt idx="0">
                  <c:v>US</c:v>
                </c:pt>
                <c:pt idx="1">
                  <c:v>Sweden</c:v>
                </c:pt>
                <c:pt idx="2">
                  <c:v>Norway</c:v>
                </c:pt>
                <c:pt idx="3">
                  <c:v>Australia</c:v>
                </c:pt>
                <c:pt idx="4">
                  <c:v>Canada</c:v>
                </c:pt>
                <c:pt idx="5">
                  <c:v>Ireland</c:v>
                </c:pt>
                <c:pt idx="6">
                  <c:v>Germany</c:v>
                </c:pt>
                <c:pt idx="7">
                  <c:v>EU</c:v>
                </c:pt>
                <c:pt idx="8">
                  <c:v>UK</c:v>
                </c:pt>
                <c:pt idx="9">
                  <c:v>Denmark</c:v>
                </c:pt>
                <c:pt idx="10">
                  <c:v>Switzerland</c:v>
                </c:pt>
                <c:pt idx="11">
                  <c:v>Netherlands</c:v>
                </c:pt>
              </c:strCache>
            </c:strRef>
          </c:cat>
          <c:val>
            <c:numRef>
              <c:f>'Fig 6.11'!$B$7:$B$18</c:f>
              <c:numCache>
                <c:formatCode>0.0</c:formatCode>
                <c:ptCount val="12"/>
                <c:pt idx="0">
                  <c:v>102.01072069263016</c:v>
                </c:pt>
                <c:pt idx="1">
                  <c:v>17.994138087017518</c:v>
                </c:pt>
                <c:pt idx="2">
                  <c:v>32.621892642522582</c:v>
                </c:pt>
                <c:pt idx="3">
                  <c:v>25.932944139042704</c:v>
                </c:pt>
                <c:pt idx="4">
                  <c:v>14.931083010972936</c:v>
                </c:pt>
                <c:pt idx="5">
                  <c:v>14.51189978730142</c:v>
                </c:pt>
                <c:pt idx="6">
                  <c:v>13.048970259170524</c:v>
                </c:pt>
                <c:pt idx="7">
                  <c:v>7.618597519281872</c:v>
                </c:pt>
                <c:pt idx="8">
                  <c:v>12.499227252388485</c:v>
                </c:pt>
                <c:pt idx="9">
                  <c:v>4.4442956161330471</c:v>
                </c:pt>
                <c:pt idx="10">
                  <c:v>3.0319222899208462</c:v>
                </c:pt>
                <c:pt idx="11">
                  <c:v>3.3874540249169862</c:v>
                </c:pt>
              </c:numCache>
            </c:numRef>
          </c:val>
        </c:ser>
        <c:ser>
          <c:idx val="1"/>
          <c:order val="1"/>
          <c:tx>
            <c:strRef>
              <c:f>'Fig 6.11'!$C$6</c:f>
              <c:strCache>
                <c:ptCount val="1"/>
                <c:pt idx="0">
                  <c:v>Humanitarian assistance ODA to SGBV projects</c:v>
                </c:pt>
              </c:strCache>
            </c:strRef>
          </c:tx>
          <c:cat>
            <c:strRef>
              <c:f>'Fig 6.11'!$A$7:$A$18</c:f>
              <c:strCache>
                <c:ptCount val="12"/>
                <c:pt idx="0">
                  <c:v>US</c:v>
                </c:pt>
                <c:pt idx="1">
                  <c:v>Sweden</c:v>
                </c:pt>
                <c:pt idx="2">
                  <c:v>Norway</c:v>
                </c:pt>
                <c:pt idx="3">
                  <c:v>Australia</c:v>
                </c:pt>
                <c:pt idx="4">
                  <c:v>Canada</c:v>
                </c:pt>
                <c:pt idx="5">
                  <c:v>Ireland</c:v>
                </c:pt>
                <c:pt idx="6">
                  <c:v>Germany</c:v>
                </c:pt>
                <c:pt idx="7">
                  <c:v>EU</c:v>
                </c:pt>
                <c:pt idx="8">
                  <c:v>UK</c:v>
                </c:pt>
                <c:pt idx="9">
                  <c:v>Denmark</c:v>
                </c:pt>
                <c:pt idx="10">
                  <c:v>Switzerland</c:v>
                </c:pt>
                <c:pt idx="11">
                  <c:v>Netherlands</c:v>
                </c:pt>
              </c:strCache>
            </c:strRef>
          </c:cat>
          <c:val>
            <c:numRef>
              <c:f>'Fig 6.11'!$C$7:$C$18</c:f>
              <c:numCache>
                <c:formatCode>0.0</c:formatCode>
                <c:ptCount val="12"/>
                <c:pt idx="0">
                  <c:v>12.537312638568187</c:v>
                </c:pt>
                <c:pt idx="1">
                  <c:v>33.700436209697259</c:v>
                </c:pt>
                <c:pt idx="2">
                  <c:v>1.726671418777326</c:v>
                </c:pt>
                <c:pt idx="3">
                  <c:v>3.0316350810757502</c:v>
                </c:pt>
                <c:pt idx="4">
                  <c:v>2.8047453345632487</c:v>
                </c:pt>
                <c:pt idx="6">
                  <c:v>0.411571550214897</c:v>
                </c:pt>
                <c:pt idx="7">
                  <c:v>5.1587819879309365</c:v>
                </c:pt>
                <c:pt idx="8">
                  <c:v>5.2648602825669799E-3</c:v>
                </c:pt>
                <c:pt idx="10">
                  <c:v>1.2940288762032131</c:v>
                </c:pt>
              </c:numCache>
            </c:numRef>
          </c:val>
        </c:ser>
        <c:overlap val="100"/>
        <c:axId val="101988224"/>
        <c:axId val="101989760"/>
      </c:barChart>
      <c:catAx>
        <c:axId val="101988224"/>
        <c:scaling>
          <c:orientation val="minMax"/>
        </c:scaling>
        <c:axPos val="b"/>
        <c:numFmt formatCode="General" sourceLinked="1"/>
        <c:tickLblPos val="nextTo"/>
        <c:crossAx val="101989760"/>
        <c:crosses val="autoZero"/>
        <c:auto val="1"/>
        <c:lblAlgn val="ctr"/>
        <c:lblOffset val="100"/>
      </c:catAx>
      <c:valAx>
        <c:axId val="101989760"/>
        <c:scaling>
          <c:orientation val="minMax"/>
        </c:scaling>
        <c:axPos val="l"/>
        <c:majorGridlines/>
        <c:title>
          <c:tx>
            <c:rich>
              <a:bodyPr rot="-5400000" vert="horz"/>
              <a:lstStyle/>
              <a:p>
                <a:pPr>
                  <a:defRPr/>
                </a:pPr>
                <a:r>
                  <a:rPr lang="en-GB"/>
                  <a:t>US$ millions</a:t>
                </a:r>
              </a:p>
            </c:rich>
          </c:tx>
          <c:layout/>
        </c:title>
        <c:numFmt formatCode="0" sourceLinked="0"/>
        <c:tickLblPos val="nextTo"/>
        <c:crossAx val="101988224"/>
        <c:crosses val="autoZero"/>
        <c:crossBetween val="between"/>
      </c:valAx>
    </c:plotArea>
    <c:legend>
      <c:legendPos val="b"/>
      <c:layout/>
    </c:legend>
    <c:plotVisOnly val="1"/>
  </c:chart>
  <c:spPr>
    <a:ln>
      <a:noFill/>
    </a:ln>
  </c:sp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percentStacked"/>
        <c:ser>
          <c:idx val="0"/>
          <c:order val="0"/>
          <c:tx>
            <c:strRef>
              <c:f>'Fig 6.2'!$B$5</c:f>
              <c:strCache>
                <c:ptCount val="1"/>
                <c:pt idx="0">
                  <c:v>Disaster prevention and preparedness</c:v>
                </c:pt>
              </c:strCache>
            </c:strRef>
          </c:tx>
          <c:cat>
            <c:strRef>
              <c:f>'Fig 6.2'!$A$6:$A$15</c:f>
              <c:strCache>
                <c:ptCount val="10"/>
                <c:pt idx="0">
                  <c:v>Afghanistan</c:v>
                </c:pt>
                <c:pt idx="1">
                  <c:v>DRC</c:v>
                </c:pt>
                <c:pt idx="2">
                  <c:v>Ethiopia</c:v>
                </c:pt>
                <c:pt idx="3">
                  <c:v>Lebanon</c:v>
                </c:pt>
                <c:pt idx="4">
                  <c:v>Pakistan</c:v>
                </c:pt>
                <c:pt idx="5">
                  <c:v>Somalia</c:v>
                </c:pt>
                <c:pt idx="6">
                  <c:v>South Sudan</c:v>
                </c:pt>
                <c:pt idx="7">
                  <c:v>Sudan</c:v>
                </c:pt>
                <c:pt idx="8">
                  <c:v>Syria</c:v>
                </c:pt>
                <c:pt idx="9">
                  <c:v>West Bank &amp; Gaza Strip</c:v>
                </c:pt>
              </c:strCache>
            </c:strRef>
          </c:cat>
          <c:val>
            <c:numRef>
              <c:f>'Fig 6.2'!$B$6:$B$15</c:f>
              <c:numCache>
                <c:formatCode>0.0</c:formatCode>
                <c:ptCount val="10"/>
                <c:pt idx="0">
                  <c:v>8.001059999999999</c:v>
                </c:pt>
                <c:pt idx="1">
                  <c:v>1.169305</c:v>
                </c:pt>
                <c:pt idx="2">
                  <c:v>8.5708299999999991</c:v>
                </c:pt>
                <c:pt idx="3">
                  <c:v>0.77308200000000005</c:v>
                </c:pt>
                <c:pt idx="4">
                  <c:v>6.7219390000000008</c:v>
                </c:pt>
                <c:pt idx="5">
                  <c:v>2.0476190000000001</c:v>
                </c:pt>
                <c:pt idx="6">
                  <c:v>6.6473740000000001</c:v>
                </c:pt>
                <c:pt idx="7">
                  <c:v>0.79028899999999991</c:v>
                </c:pt>
                <c:pt idx="8">
                  <c:v>4.6754619999999996</c:v>
                </c:pt>
                <c:pt idx="9">
                  <c:v>1.5495479999999999</c:v>
                </c:pt>
              </c:numCache>
            </c:numRef>
          </c:val>
        </c:ser>
        <c:ser>
          <c:idx val="1"/>
          <c:order val="1"/>
          <c:tx>
            <c:strRef>
              <c:f>'Fig 6.2'!$C$5</c:f>
              <c:strCache>
                <c:ptCount val="1"/>
                <c:pt idx="0">
                  <c:v>Emergency food aid</c:v>
                </c:pt>
              </c:strCache>
            </c:strRef>
          </c:tx>
          <c:cat>
            <c:strRef>
              <c:f>'Fig 6.2'!$A$6:$A$15</c:f>
              <c:strCache>
                <c:ptCount val="10"/>
                <c:pt idx="0">
                  <c:v>Afghanistan</c:v>
                </c:pt>
                <c:pt idx="1">
                  <c:v>DRC</c:v>
                </c:pt>
                <c:pt idx="2">
                  <c:v>Ethiopia</c:v>
                </c:pt>
                <c:pt idx="3">
                  <c:v>Lebanon</c:v>
                </c:pt>
                <c:pt idx="4">
                  <c:v>Pakistan</c:v>
                </c:pt>
                <c:pt idx="5">
                  <c:v>Somalia</c:v>
                </c:pt>
                <c:pt idx="6">
                  <c:v>South Sudan</c:v>
                </c:pt>
                <c:pt idx="7">
                  <c:v>Sudan</c:v>
                </c:pt>
                <c:pt idx="8">
                  <c:v>Syria</c:v>
                </c:pt>
                <c:pt idx="9">
                  <c:v>West Bank &amp; Gaza Strip</c:v>
                </c:pt>
              </c:strCache>
            </c:strRef>
          </c:cat>
          <c:val>
            <c:numRef>
              <c:f>'Fig 6.2'!$C$6:$C$15</c:f>
              <c:numCache>
                <c:formatCode>0.0</c:formatCode>
                <c:ptCount val="10"/>
                <c:pt idx="0">
                  <c:v>106.527412</c:v>
                </c:pt>
                <c:pt idx="1">
                  <c:v>63.448110999999997</c:v>
                </c:pt>
                <c:pt idx="2">
                  <c:v>245.62622999999999</c:v>
                </c:pt>
                <c:pt idx="3">
                  <c:v>1.904015</c:v>
                </c:pt>
                <c:pt idx="4">
                  <c:v>83.363591</c:v>
                </c:pt>
                <c:pt idx="5">
                  <c:v>102.431037</c:v>
                </c:pt>
                <c:pt idx="6">
                  <c:v>388.65509900000001</c:v>
                </c:pt>
                <c:pt idx="7">
                  <c:v>39.185547</c:v>
                </c:pt>
                <c:pt idx="8">
                  <c:v>41.447428000000002</c:v>
                </c:pt>
                <c:pt idx="9">
                  <c:v>65.696405999999996</c:v>
                </c:pt>
              </c:numCache>
            </c:numRef>
          </c:val>
        </c:ser>
        <c:ser>
          <c:idx val="2"/>
          <c:order val="2"/>
          <c:tx>
            <c:strRef>
              <c:f>'Fig 6.2'!$D$5</c:f>
              <c:strCache>
                <c:ptCount val="1"/>
                <c:pt idx="0">
                  <c:v>Material relief assistance and services</c:v>
                </c:pt>
              </c:strCache>
            </c:strRef>
          </c:tx>
          <c:cat>
            <c:strRef>
              <c:f>'Fig 6.2'!$A$6:$A$15</c:f>
              <c:strCache>
                <c:ptCount val="10"/>
                <c:pt idx="0">
                  <c:v>Afghanistan</c:v>
                </c:pt>
                <c:pt idx="1">
                  <c:v>DRC</c:v>
                </c:pt>
                <c:pt idx="2">
                  <c:v>Ethiopia</c:v>
                </c:pt>
                <c:pt idx="3">
                  <c:v>Lebanon</c:v>
                </c:pt>
                <c:pt idx="4">
                  <c:v>Pakistan</c:v>
                </c:pt>
                <c:pt idx="5">
                  <c:v>Somalia</c:v>
                </c:pt>
                <c:pt idx="6">
                  <c:v>South Sudan</c:v>
                </c:pt>
                <c:pt idx="7">
                  <c:v>Sudan</c:v>
                </c:pt>
                <c:pt idx="8">
                  <c:v>Syria</c:v>
                </c:pt>
                <c:pt idx="9">
                  <c:v>West Bank &amp; Gaza Strip</c:v>
                </c:pt>
              </c:strCache>
            </c:strRef>
          </c:cat>
          <c:val>
            <c:numRef>
              <c:f>'Fig 6.2'!$D$6:$D$15</c:f>
              <c:numCache>
                <c:formatCode>0.0</c:formatCode>
                <c:ptCount val="10"/>
                <c:pt idx="0">
                  <c:v>140.23335900000001</c:v>
                </c:pt>
                <c:pt idx="1">
                  <c:v>203.69060200000001</c:v>
                </c:pt>
                <c:pt idx="2">
                  <c:v>84.861052000000001</c:v>
                </c:pt>
                <c:pt idx="3">
                  <c:v>262.4733690000001</c:v>
                </c:pt>
                <c:pt idx="4">
                  <c:v>191.832953</c:v>
                </c:pt>
                <c:pt idx="5">
                  <c:v>259.67343699999998</c:v>
                </c:pt>
                <c:pt idx="6">
                  <c:v>320.39040899999998</c:v>
                </c:pt>
                <c:pt idx="7">
                  <c:v>187.00475700000001</c:v>
                </c:pt>
                <c:pt idx="8">
                  <c:v>340.80470900000012</c:v>
                </c:pt>
                <c:pt idx="9">
                  <c:v>70.546376999999993</c:v>
                </c:pt>
              </c:numCache>
            </c:numRef>
          </c:val>
        </c:ser>
        <c:ser>
          <c:idx val="3"/>
          <c:order val="3"/>
          <c:tx>
            <c:strRef>
              <c:f>'Fig 6.2'!$E$5</c:f>
              <c:strCache>
                <c:ptCount val="1"/>
                <c:pt idx="0">
                  <c:v>Reconstruction relief and rehabilitation</c:v>
                </c:pt>
              </c:strCache>
            </c:strRef>
          </c:tx>
          <c:cat>
            <c:strRef>
              <c:f>'Fig 6.2'!$A$6:$A$15</c:f>
              <c:strCache>
                <c:ptCount val="10"/>
                <c:pt idx="0">
                  <c:v>Afghanistan</c:v>
                </c:pt>
                <c:pt idx="1">
                  <c:v>DRC</c:v>
                </c:pt>
                <c:pt idx="2">
                  <c:v>Ethiopia</c:v>
                </c:pt>
                <c:pt idx="3">
                  <c:v>Lebanon</c:v>
                </c:pt>
                <c:pt idx="4">
                  <c:v>Pakistan</c:v>
                </c:pt>
                <c:pt idx="5">
                  <c:v>Somalia</c:v>
                </c:pt>
                <c:pt idx="6">
                  <c:v>South Sudan</c:v>
                </c:pt>
                <c:pt idx="7">
                  <c:v>Sudan</c:v>
                </c:pt>
                <c:pt idx="8">
                  <c:v>Syria</c:v>
                </c:pt>
                <c:pt idx="9">
                  <c:v>West Bank &amp; Gaza Strip</c:v>
                </c:pt>
              </c:strCache>
            </c:strRef>
          </c:cat>
          <c:val>
            <c:numRef>
              <c:f>'Fig 6.2'!$E$6:$E$15</c:f>
              <c:numCache>
                <c:formatCode>0.0</c:formatCode>
                <c:ptCount val="10"/>
                <c:pt idx="0">
                  <c:v>80.709733</c:v>
                </c:pt>
                <c:pt idx="1">
                  <c:v>8.1629000000000005</c:v>
                </c:pt>
                <c:pt idx="2">
                  <c:v>3.6831580000000002</c:v>
                </c:pt>
                <c:pt idx="3">
                  <c:v>5.5263429999999998</c:v>
                </c:pt>
                <c:pt idx="4">
                  <c:v>72.192504000000014</c:v>
                </c:pt>
                <c:pt idx="5">
                  <c:v>7.7200420000000012</c:v>
                </c:pt>
                <c:pt idx="6">
                  <c:v>11.307765</c:v>
                </c:pt>
                <c:pt idx="7">
                  <c:v>6.4470450000000001</c:v>
                </c:pt>
                <c:pt idx="8">
                  <c:v>0.49050100000000002</c:v>
                </c:pt>
                <c:pt idx="9">
                  <c:v>35.622659000000013</c:v>
                </c:pt>
              </c:numCache>
            </c:numRef>
          </c:val>
        </c:ser>
        <c:ser>
          <c:idx val="4"/>
          <c:order val="4"/>
          <c:tx>
            <c:strRef>
              <c:f>'Fig 6.2'!$F$5</c:f>
              <c:strCache>
                <c:ptCount val="1"/>
                <c:pt idx="0">
                  <c:v>Relief co-ordination; protection and support services</c:v>
                </c:pt>
              </c:strCache>
            </c:strRef>
          </c:tx>
          <c:cat>
            <c:strRef>
              <c:f>'Fig 6.2'!$A$6:$A$15</c:f>
              <c:strCache>
                <c:ptCount val="10"/>
                <c:pt idx="0">
                  <c:v>Afghanistan</c:v>
                </c:pt>
                <c:pt idx="1">
                  <c:v>DRC</c:v>
                </c:pt>
                <c:pt idx="2">
                  <c:v>Ethiopia</c:v>
                </c:pt>
                <c:pt idx="3">
                  <c:v>Lebanon</c:v>
                </c:pt>
                <c:pt idx="4">
                  <c:v>Pakistan</c:v>
                </c:pt>
                <c:pt idx="5">
                  <c:v>Somalia</c:v>
                </c:pt>
                <c:pt idx="6">
                  <c:v>South Sudan</c:v>
                </c:pt>
                <c:pt idx="7">
                  <c:v>Sudan</c:v>
                </c:pt>
                <c:pt idx="8">
                  <c:v>Syria</c:v>
                </c:pt>
                <c:pt idx="9">
                  <c:v>West Bank &amp; Gaza Strip</c:v>
                </c:pt>
              </c:strCache>
            </c:strRef>
          </c:cat>
          <c:val>
            <c:numRef>
              <c:f>'Fig 6.2'!$F$6:$F$15</c:f>
              <c:numCache>
                <c:formatCode>0.0</c:formatCode>
                <c:ptCount val="10"/>
                <c:pt idx="0">
                  <c:v>78.610216000000008</c:v>
                </c:pt>
                <c:pt idx="1">
                  <c:v>43.408300999999987</c:v>
                </c:pt>
                <c:pt idx="2">
                  <c:v>18.251618000000001</c:v>
                </c:pt>
                <c:pt idx="3">
                  <c:v>0.58233199999999996</c:v>
                </c:pt>
                <c:pt idx="4">
                  <c:v>13.791791</c:v>
                </c:pt>
                <c:pt idx="5">
                  <c:v>49.368301000000002</c:v>
                </c:pt>
                <c:pt idx="6">
                  <c:v>24.045584999999999</c:v>
                </c:pt>
                <c:pt idx="7">
                  <c:v>29.203316999999998</c:v>
                </c:pt>
                <c:pt idx="8">
                  <c:v>23.876076000000001</c:v>
                </c:pt>
                <c:pt idx="9">
                  <c:v>27.415928000000001</c:v>
                </c:pt>
              </c:numCache>
            </c:numRef>
          </c:val>
        </c:ser>
        <c:overlap val="100"/>
        <c:axId val="107224064"/>
        <c:axId val="107229952"/>
      </c:barChart>
      <c:catAx>
        <c:axId val="107224064"/>
        <c:scaling>
          <c:orientation val="minMax"/>
        </c:scaling>
        <c:axPos val="b"/>
        <c:numFmt formatCode="General" sourceLinked="1"/>
        <c:tickLblPos val="nextTo"/>
        <c:crossAx val="107229952"/>
        <c:crosses val="autoZero"/>
        <c:auto val="1"/>
        <c:lblAlgn val="ctr"/>
        <c:lblOffset val="100"/>
      </c:catAx>
      <c:valAx>
        <c:axId val="107229952"/>
        <c:scaling>
          <c:orientation val="minMax"/>
        </c:scaling>
        <c:axPos val="l"/>
        <c:majorGridlines/>
        <c:numFmt formatCode="0%" sourceLinked="1"/>
        <c:tickLblPos val="nextTo"/>
        <c:crossAx val="107224064"/>
        <c:crosses val="autoZero"/>
        <c:crossBetween val="between"/>
      </c:valAx>
    </c:plotArea>
    <c:legend>
      <c:legendPos val="r"/>
      <c:layout/>
    </c:legend>
    <c:plotVisOnly val="1"/>
  </c:chart>
  <c:spPr>
    <a:ln>
      <a:noFill/>
    </a:ln>
  </c:spPr>
  <c:printSettings>
    <c:headerFooter/>
    <c:pageMargins b="0.75000000000000633" l="0.70000000000000062" r="0.70000000000000062" t="0.750000000000006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Pakistan</a:t>
            </a:r>
          </a:p>
        </c:rich>
      </c:tx>
      <c:layout>
        <c:manualLayout>
          <c:xMode val="edge"/>
          <c:yMode val="edge"/>
          <c:x val="0.38004578556120888"/>
          <c:y val="0"/>
        </c:manualLayout>
      </c:layout>
    </c:title>
    <c:plotArea>
      <c:layout>
        <c:manualLayout>
          <c:layoutTarget val="inner"/>
          <c:xMode val="edge"/>
          <c:yMode val="edge"/>
          <c:x val="0.10953653729063774"/>
          <c:y val="0.16019221399720243"/>
          <c:w val="0.5362049927245337"/>
          <c:h val="0.72477957470885668"/>
        </c:manualLayout>
      </c:layout>
      <c:barChart>
        <c:barDir val="col"/>
        <c:grouping val="percentStacked"/>
        <c:ser>
          <c:idx val="1"/>
          <c:order val="0"/>
          <c:tx>
            <c:strRef>
              <c:f>'Fig 6.3'!$A$8</c:f>
              <c:strCache>
                <c:ptCount val="1"/>
                <c:pt idx="0">
                  <c:v>Emergency food aid</c:v>
                </c:pt>
              </c:strCache>
            </c:strRef>
          </c:tx>
          <c:cat>
            <c:numRef>
              <c:f>'Fig 6.3'!$B$5:$F$5</c:f>
              <c:numCache>
                <c:formatCode>General</c:formatCode>
                <c:ptCount val="5"/>
                <c:pt idx="0">
                  <c:v>2008</c:v>
                </c:pt>
                <c:pt idx="1">
                  <c:v>2009</c:v>
                </c:pt>
                <c:pt idx="2">
                  <c:v>2010</c:v>
                </c:pt>
                <c:pt idx="3">
                  <c:v>2011</c:v>
                </c:pt>
                <c:pt idx="4">
                  <c:v>2012</c:v>
                </c:pt>
              </c:numCache>
            </c:numRef>
          </c:cat>
          <c:val>
            <c:numRef>
              <c:f>'Fig 6.3'!$B$8:$F$8</c:f>
              <c:numCache>
                <c:formatCode>0.0</c:formatCode>
                <c:ptCount val="5"/>
                <c:pt idx="0">
                  <c:v>5.7371590000000001</c:v>
                </c:pt>
                <c:pt idx="1">
                  <c:v>115.281204</c:v>
                </c:pt>
                <c:pt idx="2">
                  <c:v>214.65434400000001</c:v>
                </c:pt>
                <c:pt idx="3">
                  <c:v>231.31419299999999</c:v>
                </c:pt>
                <c:pt idx="4">
                  <c:v>83.363591</c:v>
                </c:pt>
              </c:numCache>
            </c:numRef>
          </c:val>
        </c:ser>
        <c:ser>
          <c:idx val="2"/>
          <c:order val="1"/>
          <c:tx>
            <c:strRef>
              <c:f>'Fig 6.3'!$A$9</c:f>
              <c:strCache>
                <c:ptCount val="1"/>
                <c:pt idx="0">
                  <c:v>Material relief assistance and services</c:v>
                </c:pt>
              </c:strCache>
            </c:strRef>
          </c:tx>
          <c:cat>
            <c:numRef>
              <c:f>'Fig 6.3'!$B$5:$F$5</c:f>
              <c:numCache>
                <c:formatCode>General</c:formatCode>
                <c:ptCount val="5"/>
                <c:pt idx="0">
                  <c:v>2008</c:v>
                </c:pt>
                <c:pt idx="1">
                  <c:v>2009</c:v>
                </c:pt>
                <c:pt idx="2">
                  <c:v>2010</c:v>
                </c:pt>
                <c:pt idx="3">
                  <c:v>2011</c:v>
                </c:pt>
                <c:pt idx="4">
                  <c:v>2012</c:v>
                </c:pt>
              </c:numCache>
            </c:numRef>
          </c:cat>
          <c:val>
            <c:numRef>
              <c:f>'Fig 6.3'!$B$9:$F$9</c:f>
              <c:numCache>
                <c:formatCode>0.0</c:formatCode>
                <c:ptCount val="5"/>
                <c:pt idx="0">
                  <c:v>70.019531000000001</c:v>
                </c:pt>
                <c:pt idx="1">
                  <c:v>232.75916900000001</c:v>
                </c:pt>
                <c:pt idx="2">
                  <c:v>783.46697700000004</c:v>
                </c:pt>
                <c:pt idx="3">
                  <c:v>602.46021699999994</c:v>
                </c:pt>
                <c:pt idx="4">
                  <c:v>191.832953</c:v>
                </c:pt>
              </c:numCache>
            </c:numRef>
          </c:val>
        </c:ser>
        <c:ser>
          <c:idx val="3"/>
          <c:order val="2"/>
          <c:tx>
            <c:strRef>
              <c:f>'Fig 6.3'!$A$10</c:f>
              <c:strCache>
                <c:ptCount val="1"/>
                <c:pt idx="0">
                  <c:v>Reconstruction relief and rehabilitation</c:v>
                </c:pt>
              </c:strCache>
            </c:strRef>
          </c:tx>
          <c:cat>
            <c:numRef>
              <c:f>'Fig 6.3'!$B$5:$F$5</c:f>
              <c:numCache>
                <c:formatCode>General</c:formatCode>
                <c:ptCount val="5"/>
                <c:pt idx="0">
                  <c:v>2008</c:v>
                </c:pt>
                <c:pt idx="1">
                  <c:v>2009</c:v>
                </c:pt>
                <c:pt idx="2">
                  <c:v>2010</c:v>
                </c:pt>
                <c:pt idx="3">
                  <c:v>2011</c:v>
                </c:pt>
                <c:pt idx="4">
                  <c:v>2012</c:v>
                </c:pt>
              </c:numCache>
            </c:numRef>
          </c:cat>
          <c:val>
            <c:numRef>
              <c:f>'Fig 6.3'!$B$10:$F$10</c:f>
              <c:numCache>
                <c:formatCode>0.0</c:formatCode>
                <c:ptCount val="5"/>
                <c:pt idx="0">
                  <c:v>45.372500000000002</c:v>
                </c:pt>
                <c:pt idx="1">
                  <c:v>33.011572000000001</c:v>
                </c:pt>
                <c:pt idx="2">
                  <c:v>115.04330400000001</c:v>
                </c:pt>
                <c:pt idx="3">
                  <c:v>266.11932100000001</c:v>
                </c:pt>
                <c:pt idx="4">
                  <c:v>72.192504000000014</c:v>
                </c:pt>
              </c:numCache>
            </c:numRef>
          </c:val>
        </c:ser>
        <c:ser>
          <c:idx val="4"/>
          <c:order val="3"/>
          <c:tx>
            <c:strRef>
              <c:f>'Fig 6.3'!$A$11</c:f>
              <c:strCache>
                <c:ptCount val="1"/>
                <c:pt idx="0">
                  <c:v>Relief co-ordination; protection and support services</c:v>
                </c:pt>
              </c:strCache>
            </c:strRef>
          </c:tx>
          <c:cat>
            <c:numRef>
              <c:f>'Fig 6.3'!$B$5:$F$5</c:f>
              <c:numCache>
                <c:formatCode>General</c:formatCode>
                <c:ptCount val="5"/>
                <c:pt idx="0">
                  <c:v>2008</c:v>
                </c:pt>
                <c:pt idx="1">
                  <c:v>2009</c:v>
                </c:pt>
                <c:pt idx="2">
                  <c:v>2010</c:v>
                </c:pt>
                <c:pt idx="3">
                  <c:v>2011</c:v>
                </c:pt>
                <c:pt idx="4">
                  <c:v>2012</c:v>
                </c:pt>
              </c:numCache>
            </c:numRef>
          </c:cat>
          <c:val>
            <c:numRef>
              <c:f>'Fig 6.3'!$B$11:$F$11</c:f>
              <c:numCache>
                <c:formatCode>0.0</c:formatCode>
                <c:ptCount val="5"/>
                <c:pt idx="0">
                  <c:v>3.826171</c:v>
                </c:pt>
                <c:pt idx="1">
                  <c:v>17.109417000000001</c:v>
                </c:pt>
                <c:pt idx="2">
                  <c:v>42.491134000000002</c:v>
                </c:pt>
                <c:pt idx="3">
                  <c:v>24.353670000000001</c:v>
                </c:pt>
                <c:pt idx="4">
                  <c:v>13.791791</c:v>
                </c:pt>
              </c:numCache>
            </c:numRef>
          </c:val>
        </c:ser>
        <c:ser>
          <c:idx val="0"/>
          <c:order val="4"/>
          <c:tx>
            <c:strRef>
              <c:f>'Fig 6.3'!$A$7</c:f>
              <c:strCache>
                <c:ptCount val="1"/>
                <c:pt idx="0">
                  <c:v>Disaster prevention and preparedness</c:v>
                </c:pt>
              </c:strCache>
            </c:strRef>
          </c:tx>
          <c:cat>
            <c:numRef>
              <c:f>'Fig 6.3'!$B$5:$F$5</c:f>
              <c:numCache>
                <c:formatCode>General</c:formatCode>
                <c:ptCount val="5"/>
                <c:pt idx="0">
                  <c:v>2008</c:v>
                </c:pt>
                <c:pt idx="1">
                  <c:v>2009</c:v>
                </c:pt>
                <c:pt idx="2">
                  <c:v>2010</c:v>
                </c:pt>
                <c:pt idx="3">
                  <c:v>2011</c:v>
                </c:pt>
                <c:pt idx="4">
                  <c:v>2012</c:v>
                </c:pt>
              </c:numCache>
            </c:numRef>
          </c:cat>
          <c:val>
            <c:numRef>
              <c:f>'Fig 6.3'!$B$7:$F$7</c:f>
              <c:numCache>
                <c:formatCode>0.0</c:formatCode>
                <c:ptCount val="5"/>
                <c:pt idx="0">
                  <c:v>1.300549</c:v>
                </c:pt>
                <c:pt idx="1">
                  <c:v>4.1445290000000004</c:v>
                </c:pt>
                <c:pt idx="2">
                  <c:v>3.4325260000000002</c:v>
                </c:pt>
                <c:pt idx="3">
                  <c:v>6.1769700000000007</c:v>
                </c:pt>
                <c:pt idx="4">
                  <c:v>6.7219390000000008</c:v>
                </c:pt>
              </c:numCache>
            </c:numRef>
          </c:val>
        </c:ser>
        <c:overlap val="100"/>
        <c:axId val="112903680"/>
        <c:axId val="112905216"/>
      </c:barChart>
      <c:catAx>
        <c:axId val="112903680"/>
        <c:scaling>
          <c:orientation val="minMax"/>
        </c:scaling>
        <c:axPos val="b"/>
        <c:numFmt formatCode="General" sourceLinked="1"/>
        <c:tickLblPos val="nextTo"/>
        <c:crossAx val="112905216"/>
        <c:crosses val="autoZero"/>
        <c:auto val="1"/>
        <c:lblAlgn val="ctr"/>
        <c:lblOffset val="100"/>
      </c:catAx>
      <c:valAx>
        <c:axId val="112905216"/>
        <c:scaling>
          <c:orientation val="minMax"/>
        </c:scaling>
        <c:axPos val="l"/>
        <c:majorGridlines/>
        <c:numFmt formatCode="0%" sourceLinked="0"/>
        <c:tickLblPos val="nextTo"/>
        <c:crossAx val="112903680"/>
        <c:crosses val="autoZero"/>
        <c:crossBetween val="between"/>
      </c:valAx>
    </c:plotArea>
    <c:legend>
      <c:legendPos val="r"/>
      <c:layout/>
    </c:legend>
    <c:plotVisOnly val="1"/>
  </c:chart>
  <c:spPr>
    <a:ln>
      <a:noFill/>
    </a:ln>
  </c:spPr>
  <c:printSettings>
    <c:headerFooter/>
    <c:pageMargins b="0.75000000000000588" l="0.70000000000000062" r="0.70000000000000062" t="0.750000000000005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Ethiopia</a:t>
            </a:r>
          </a:p>
        </c:rich>
      </c:tx>
      <c:layout>
        <c:manualLayout>
          <c:xMode val="edge"/>
          <c:yMode val="edge"/>
          <c:x val="0.29652996009934446"/>
          <c:y val="3.4042553191489362E-2"/>
        </c:manualLayout>
      </c:layout>
    </c:title>
    <c:plotArea>
      <c:layout/>
      <c:barChart>
        <c:barDir val="col"/>
        <c:grouping val="percentStacked"/>
        <c:ser>
          <c:idx val="0"/>
          <c:order val="0"/>
          <c:tx>
            <c:strRef>
              <c:f>'Fig 6.3'!$A$17</c:f>
              <c:strCache>
                <c:ptCount val="1"/>
                <c:pt idx="0">
                  <c:v>Disaster prevention and preparedness</c:v>
                </c:pt>
              </c:strCache>
            </c:strRef>
          </c:tx>
          <c:cat>
            <c:numRef>
              <c:f>'Fig 6.3'!$B$15:$F$15</c:f>
              <c:numCache>
                <c:formatCode>General</c:formatCode>
                <c:ptCount val="5"/>
                <c:pt idx="0">
                  <c:v>2008</c:v>
                </c:pt>
                <c:pt idx="1">
                  <c:v>2009</c:v>
                </c:pt>
                <c:pt idx="2">
                  <c:v>2010</c:v>
                </c:pt>
                <c:pt idx="3">
                  <c:v>2011</c:v>
                </c:pt>
                <c:pt idx="4">
                  <c:v>2012</c:v>
                </c:pt>
              </c:numCache>
            </c:numRef>
          </c:cat>
          <c:val>
            <c:numRef>
              <c:f>'Fig 6.3'!$B$17:$F$17</c:f>
              <c:numCache>
                <c:formatCode>0.0</c:formatCode>
                <c:ptCount val="5"/>
                <c:pt idx="0">
                  <c:v>0.92682799999999999</c:v>
                </c:pt>
                <c:pt idx="1">
                  <c:v>1.6517569999999999</c:v>
                </c:pt>
                <c:pt idx="2">
                  <c:v>5.9164110000000001</c:v>
                </c:pt>
                <c:pt idx="3">
                  <c:v>7.3941119999999998</c:v>
                </c:pt>
                <c:pt idx="4">
                  <c:v>8.5708299999999991</c:v>
                </c:pt>
              </c:numCache>
            </c:numRef>
          </c:val>
        </c:ser>
        <c:ser>
          <c:idx val="1"/>
          <c:order val="1"/>
          <c:tx>
            <c:strRef>
              <c:f>'Fig 6.3'!$A$18</c:f>
              <c:strCache>
                <c:ptCount val="1"/>
                <c:pt idx="0">
                  <c:v>Emergency food aid</c:v>
                </c:pt>
              </c:strCache>
            </c:strRef>
          </c:tx>
          <c:cat>
            <c:numRef>
              <c:f>'Fig 6.3'!$B$15:$F$15</c:f>
              <c:numCache>
                <c:formatCode>General</c:formatCode>
                <c:ptCount val="5"/>
                <c:pt idx="0">
                  <c:v>2008</c:v>
                </c:pt>
                <c:pt idx="1">
                  <c:v>2009</c:v>
                </c:pt>
                <c:pt idx="2">
                  <c:v>2010</c:v>
                </c:pt>
                <c:pt idx="3">
                  <c:v>2011</c:v>
                </c:pt>
                <c:pt idx="4">
                  <c:v>2012</c:v>
                </c:pt>
              </c:numCache>
            </c:numRef>
          </c:cat>
          <c:val>
            <c:numRef>
              <c:f>'Fig 6.3'!$B$18:$F$18</c:f>
              <c:numCache>
                <c:formatCode>0.0</c:formatCode>
                <c:ptCount val="5"/>
                <c:pt idx="0">
                  <c:v>630.09561099999996</c:v>
                </c:pt>
                <c:pt idx="1">
                  <c:v>503.74861499999997</c:v>
                </c:pt>
                <c:pt idx="2">
                  <c:v>488.43133599999999</c:v>
                </c:pt>
                <c:pt idx="3">
                  <c:v>361.68032299999999</c:v>
                </c:pt>
                <c:pt idx="4">
                  <c:v>245.62622999999999</c:v>
                </c:pt>
              </c:numCache>
            </c:numRef>
          </c:val>
        </c:ser>
        <c:ser>
          <c:idx val="2"/>
          <c:order val="2"/>
          <c:tx>
            <c:strRef>
              <c:f>'Fig 6.3'!$A$19</c:f>
              <c:strCache>
                <c:ptCount val="1"/>
                <c:pt idx="0">
                  <c:v>Material relief assistance and services</c:v>
                </c:pt>
              </c:strCache>
            </c:strRef>
          </c:tx>
          <c:cat>
            <c:numRef>
              <c:f>'Fig 6.3'!$B$15:$F$15</c:f>
              <c:numCache>
                <c:formatCode>General</c:formatCode>
                <c:ptCount val="5"/>
                <c:pt idx="0">
                  <c:v>2008</c:v>
                </c:pt>
                <c:pt idx="1">
                  <c:v>2009</c:v>
                </c:pt>
                <c:pt idx="2">
                  <c:v>2010</c:v>
                </c:pt>
                <c:pt idx="3">
                  <c:v>2011</c:v>
                </c:pt>
                <c:pt idx="4">
                  <c:v>2012</c:v>
                </c:pt>
              </c:numCache>
            </c:numRef>
          </c:cat>
          <c:val>
            <c:numRef>
              <c:f>'Fig 6.3'!$B$19:$F$19</c:f>
              <c:numCache>
                <c:formatCode>0.0</c:formatCode>
                <c:ptCount val="5"/>
                <c:pt idx="0">
                  <c:v>114.11806799999999</c:v>
                </c:pt>
                <c:pt idx="1">
                  <c:v>119.893916</c:v>
                </c:pt>
                <c:pt idx="2">
                  <c:v>74.694117000000006</c:v>
                </c:pt>
                <c:pt idx="3">
                  <c:v>108.595975</c:v>
                </c:pt>
                <c:pt idx="4">
                  <c:v>84.861052000000001</c:v>
                </c:pt>
              </c:numCache>
            </c:numRef>
          </c:val>
        </c:ser>
        <c:ser>
          <c:idx val="3"/>
          <c:order val="3"/>
          <c:tx>
            <c:strRef>
              <c:f>'Fig 6.3'!$A$20</c:f>
              <c:strCache>
                <c:ptCount val="1"/>
                <c:pt idx="0">
                  <c:v>Reconstruction relief and rehabilitation</c:v>
                </c:pt>
              </c:strCache>
            </c:strRef>
          </c:tx>
          <c:cat>
            <c:numRef>
              <c:f>'Fig 6.3'!$B$15:$F$15</c:f>
              <c:numCache>
                <c:formatCode>General</c:formatCode>
                <c:ptCount val="5"/>
                <c:pt idx="0">
                  <c:v>2008</c:v>
                </c:pt>
                <c:pt idx="1">
                  <c:v>2009</c:v>
                </c:pt>
                <c:pt idx="2">
                  <c:v>2010</c:v>
                </c:pt>
                <c:pt idx="3">
                  <c:v>2011</c:v>
                </c:pt>
                <c:pt idx="4">
                  <c:v>2012</c:v>
                </c:pt>
              </c:numCache>
            </c:numRef>
          </c:cat>
          <c:val>
            <c:numRef>
              <c:f>'Fig 6.3'!$B$20:$F$20</c:f>
              <c:numCache>
                <c:formatCode>0.0</c:formatCode>
                <c:ptCount val="5"/>
                <c:pt idx="0">
                  <c:v>0</c:v>
                </c:pt>
                <c:pt idx="1">
                  <c:v>0.62612999999999996</c:v>
                </c:pt>
                <c:pt idx="2">
                  <c:v>0.115648</c:v>
                </c:pt>
                <c:pt idx="3">
                  <c:v>1.7499830000000001</c:v>
                </c:pt>
                <c:pt idx="4">
                  <c:v>3.6831580000000002</c:v>
                </c:pt>
              </c:numCache>
            </c:numRef>
          </c:val>
        </c:ser>
        <c:ser>
          <c:idx val="4"/>
          <c:order val="4"/>
          <c:tx>
            <c:strRef>
              <c:f>'Fig 6.3'!$A$21</c:f>
              <c:strCache>
                <c:ptCount val="1"/>
                <c:pt idx="0">
                  <c:v>Relief co-ordination; protection and support services</c:v>
                </c:pt>
              </c:strCache>
            </c:strRef>
          </c:tx>
          <c:cat>
            <c:numRef>
              <c:f>'Fig 6.3'!$B$15:$F$15</c:f>
              <c:numCache>
                <c:formatCode>General</c:formatCode>
                <c:ptCount val="5"/>
                <c:pt idx="0">
                  <c:v>2008</c:v>
                </c:pt>
                <c:pt idx="1">
                  <c:v>2009</c:v>
                </c:pt>
                <c:pt idx="2">
                  <c:v>2010</c:v>
                </c:pt>
                <c:pt idx="3">
                  <c:v>2011</c:v>
                </c:pt>
                <c:pt idx="4">
                  <c:v>2012</c:v>
                </c:pt>
              </c:numCache>
            </c:numRef>
          </c:cat>
          <c:val>
            <c:numRef>
              <c:f>'Fig 6.3'!$B$21:$F$21</c:f>
              <c:numCache>
                <c:formatCode>0.0</c:formatCode>
                <c:ptCount val="5"/>
                <c:pt idx="0">
                  <c:v>6.997617</c:v>
                </c:pt>
                <c:pt idx="1">
                  <c:v>13.641854</c:v>
                </c:pt>
                <c:pt idx="2">
                  <c:v>9.3865659999999984</c:v>
                </c:pt>
                <c:pt idx="3">
                  <c:v>17.746494999999999</c:v>
                </c:pt>
                <c:pt idx="4">
                  <c:v>18.251618000000001</c:v>
                </c:pt>
              </c:numCache>
            </c:numRef>
          </c:val>
        </c:ser>
        <c:overlap val="100"/>
        <c:axId val="112641920"/>
        <c:axId val="112643456"/>
      </c:barChart>
      <c:catAx>
        <c:axId val="112641920"/>
        <c:scaling>
          <c:orientation val="minMax"/>
        </c:scaling>
        <c:axPos val="b"/>
        <c:numFmt formatCode="General" sourceLinked="1"/>
        <c:tickLblPos val="nextTo"/>
        <c:crossAx val="112643456"/>
        <c:crosses val="autoZero"/>
        <c:auto val="1"/>
        <c:lblAlgn val="ctr"/>
        <c:lblOffset val="100"/>
      </c:catAx>
      <c:valAx>
        <c:axId val="112643456"/>
        <c:scaling>
          <c:orientation val="minMax"/>
        </c:scaling>
        <c:axPos val="l"/>
        <c:majorGridlines/>
        <c:numFmt formatCode="0%" sourceLinked="1"/>
        <c:tickLblPos val="nextTo"/>
        <c:crossAx val="112641920"/>
        <c:crosses val="autoZero"/>
        <c:crossBetween val="between"/>
      </c:valAx>
    </c:plotArea>
    <c:legend>
      <c:legendPos val="r"/>
      <c:layout/>
    </c:legend>
    <c:plotVisOnly val="1"/>
  </c:chart>
  <c:spPr>
    <a:ln>
      <a:noFill/>
    </a:ln>
  </c:spPr>
  <c:printSettings>
    <c:headerFooter/>
    <c:pageMargins b="0.75000000000000588" l="0.70000000000000062" r="0.70000000000000062" t="0.7500000000000058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Lebanon</a:t>
            </a:r>
          </a:p>
        </c:rich>
      </c:tx>
      <c:layout>
        <c:manualLayout>
          <c:xMode val="edge"/>
          <c:yMode val="edge"/>
          <c:x val="0.2747842286812115"/>
          <c:y val="2.0898641588296792E-2"/>
        </c:manualLayout>
      </c:layout>
    </c:title>
    <c:plotArea>
      <c:layout/>
      <c:barChart>
        <c:barDir val="col"/>
        <c:grouping val="percentStacked"/>
        <c:ser>
          <c:idx val="0"/>
          <c:order val="0"/>
          <c:tx>
            <c:strRef>
              <c:f>'Fig 6.3'!$A$27</c:f>
              <c:strCache>
                <c:ptCount val="1"/>
                <c:pt idx="0">
                  <c:v>Disaster prevention and preparedness</c:v>
                </c:pt>
              </c:strCache>
            </c:strRef>
          </c:tx>
          <c:cat>
            <c:numRef>
              <c:f>'Fig 6.3'!$B$25:$F$25</c:f>
              <c:numCache>
                <c:formatCode>General</c:formatCode>
                <c:ptCount val="5"/>
                <c:pt idx="0">
                  <c:v>2008</c:v>
                </c:pt>
                <c:pt idx="1">
                  <c:v>2009</c:v>
                </c:pt>
                <c:pt idx="2">
                  <c:v>2010</c:v>
                </c:pt>
                <c:pt idx="3">
                  <c:v>2011</c:v>
                </c:pt>
                <c:pt idx="4">
                  <c:v>2012</c:v>
                </c:pt>
              </c:numCache>
            </c:numRef>
          </c:cat>
          <c:val>
            <c:numRef>
              <c:f>'Fig 6.3'!$B$27:$F$27</c:f>
              <c:numCache>
                <c:formatCode>0.0</c:formatCode>
                <c:ptCount val="5"/>
                <c:pt idx="0">
                  <c:v>0</c:v>
                </c:pt>
                <c:pt idx="1">
                  <c:v>0.58942800000000006</c:v>
                </c:pt>
                <c:pt idx="2">
                  <c:v>0.25306499999999998</c:v>
                </c:pt>
                <c:pt idx="3">
                  <c:v>1.2658499999999999</c:v>
                </c:pt>
                <c:pt idx="4">
                  <c:v>0.77308200000000005</c:v>
                </c:pt>
              </c:numCache>
            </c:numRef>
          </c:val>
        </c:ser>
        <c:ser>
          <c:idx val="1"/>
          <c:order val="1"/>
          <c:tx>
            <c:strRef>
              <c:f>'Fig 6.3'!$A$28</c:f>
              <c:strCache>
                <c:ptCount val="1"/>
                <c:pt idx="0">
                  <c:v>Emergency food aid</c:v>
                </c:pt>
              </c:strCache>
            </c:strRef>
          </c:tx>
          <c:cat>
            <c:numRef>
              <c:f>'Fig 6.3'!$B$25:$F$25</c:f>
              <c:numCache>
                <c:formatCode>General</c:formatCode>
                <c:ptCount val="5"/>
                <c:pt idx="0">
                  <c:v>2008</c:v>
                </c:pt>
                <c:pt idx="1">
                  <c:v>2009</c:v>
                </c:pt>
                <c:pt idx="2">
                  <c:v>2010</c:v>
                </c:pt>
                <c:pt idx="3">
                  <c:v>2011</c:v>
                </c:pt>
                <c:pt idx="4">
                  <c:v>2012</c:v>
                </c:pt>
              </c:numCache>
            </c:numRef>
          </c:cat>
          <c:val>
            <c:numRef>
              <c:f>'Fig 6.3'!$B$28:$F$28</c:f>
              <c:numCache>
                <c:formatCode>0.0</c:formatCode>
                <c:ptCount val="5"/>
                <c:pt idx="0">
                  <c:v>-0.1650390000000001</c:v>
                </c:pt>
                <c:pt idx="1">
                  <c:v>0.83124100000000001</c:v>
                </c:pt>
                <c:pt idx="2">
                  <c:v>0.79366800000000004</c:v>
                </c:pt>
                <c:pt idx="3">
                  <c:v>4.1966999999999997E-2</c:v>
                </c:pt>
                <c:pt idx="4">
                  <c:v>1.904015</c:v>
                </c:pt>
              </c:numCache>
            </c:numRef>
          </c:val>
        </c:ser>
        <c:ser>
          <c:idx val="2"/>
          <c:order val="2"/>
          <c:tx>
            <c:strRef>
              <c:f>'Fig 6.3'!$A$29</c:f>
              <c:strCache>
                <c:ptCount val="1"/>
                <c:pt idx="0">
                  <c:v>Material relief assistance and services</c:v>
                </c:pt>
              </c:strCache>
            </c:strRef>
          </c:tx>
          <c:cat>
            <c:numRef>
              <c:f>'Fig 6.3'!$B$25:$F$25</c:f>
              <c:numCache>
                <c:formatCode>General</c:formatCode>
                <c:ptCount val="5"/>
                <c:pt idx="0">
                  <c:v>2008</c:v>
                </c:pt>
                <c:pt idx="1">
                  <c:v>2009</c:v>
                </c:pt>
                <c:pt idx="2">
                  <c:v>2010</c:v>
                </c:pt>
                <c:pt idx="3">
                  <c:v>2011</c:v>
                </c:pt>
                <c:pt idx="4">
                  <c:v>2012</c:v>
                </c:pt>
              </c:numCache>
            </c:numRef>
          </c:cat>
          <c:val>
            <c:numRef>
              <c:f>'Fig 6.3'!$B$29:$F$29</c:f>
              <c:numCache>
                <c:formatCode>0.0</c:formatCode>
                <c:ptCount val="5"/>
                <c:pt idx="0">
                  <c:v>44.18938</c:v>
                </c:pt>
                <c:pt idx="1">
                  <c:v>21.388645</c:v>
                </c:pt>
                <c:pt idx="2">
                  <c:v>19.184006</c:v>
                </c:pt>
                <c:pt idx="3">
                  <c:v>17.176397000000001</c:v>
                </c:pt>
                <c:pt idx="4">
                  <c:v>262.4733690000001</c:v>
                </c:pt>
              </c:numCache>
            </c:numRef>
          </c:val>
        </c:ser>
        <c:ser>
          <c:idx val="3"/>
          <c:order val="3"/>
          <c:tx>
            <c:strRef>
              <c:f>'Fig 6.3'!$A$30</c:f>
              <c:strCache>
                <c:ptCount val="1"/>
                <c:pt idx="0">
                  <c:v>Reconstruction relief and rehabilitation</c:v>
                </c:pt>
              </c:strCache>
            </c:strRef>
          </c:tx>
          <c:cat>
            <c:numRef>
              <c:f>'Fig 6.3'!$B$25:$F$25</c:f>
              <c:numCache>
                <c:formatCode>General</c:formatCode>
                <c:ptCount val="5"/>
                <c:pt idx="0">
                  <c:v>2008</c:v>
                </c:pt>
                <c:pt idx="1">
                  <c:v>2009</c:v>
                </c:pt>
                <c:pt idx="2">
                  <c:v>2010</c:v>
                </c:pt>
                <c:pt idx="3">
                  <c:v>2011</c:v>
                </c:pt>
                <c:pt idx="4">
                  <c:v>2012</c:v>
                </c:pt>
              </c:numCache>
            </c:numRef>
          </c:cat>
          <c:val>
            <c:numRef>
              <c:f>'Fig 6.3'!$B$30:$F$30</c:f>
              <c:numCache>
                <c:formatCode>0.0</c:formatCode>
                <c:ptCount val="5"/>
                <c:pt idx="0">
                  <c:v>50.253683000000009</c:v>
                </c:pt>
                <c:pt idx="1">
                  <c:v>14.770806</c:v>
                </c:pt>
                <c:pt idx="2">
                  <c:v>8.5993510000000004</c:v>
                </c:pt>
                <c:pt idx="3">
                  <c:v>6.6603659999999998</c:v>
                </c:pt>
                <c:pt idx="4">
                  <c:v>5.5263429999999998</c:v>
                </c:pt>
              </c:numCache>
            </c:numRef>
          </c:val>
        </c:ser>
        <c:ser>
          <c:idx val="4"/>
          <c:order val="4"/>
          <c:tx>
            <c:strRef>
              <c:f>'Fig 6.3'!$A$31</c:f>
              <c:strCache>
                <c:ptCount val="1"/>
                <c:pt idx="0">
                  <c:v>Relief co-ordination; protection and support services</c:v>
                </c:pt>
              </c:strCache>
            </c:strRef>
          </c:tx>
          <c:cat>
            <c:numRef>
              <c:f>'Fig 6.3'!$B$25:$F$25</c:f>
              <c:numCache>
                <c:formatCode>General</c:formatCode>
                <c:ptCount val="5"/>
                <c:pt idx="0">
                  <c:v>2008</c:v>
                </c:pt>
                <c:pt idx="1">
                  <c:v>2009</c:v>
                </c:pt>
                <c:pt idx="2">
                  <c:v>2010</c:v>
                </c:pt>
                <c:pt idx="3">
                  <c:v>2011</c:v>
                </c:pt>
                <c:pt idx="4">
                  <c:v>2012</c:v>
                </c:pt>
              </c:numCache>
            </c:numRef>
          </c:cat>
          <c:val>
            <c:numRef>
              <c:f>'Fig 6.3'!$B$31:$F$31</c:f>
              <c:numCache>
                <c:formatCode>0.0</c:formatCode>
                <c:ptCount val="5"/>
                <c:pt idx="0">
                  <c:v>0.34274199999999999</c:v>
                </c:pt>
                <c:pt idx="1">
                  <c:v>2.2854369999999999</c:v>
                </c:pt>
                <c:pt idx="2">
                  <c:v>1.9379090000000001</c:v>
                </c:pt>
                <c:pt idx="3">
                  <c:v>0.46196199999999998</c:v>
                </c:pt>
                <c:pt idx="4">
                  <c:v>0.58233199999999996</c:v>
                </c:pt>
              </c:numCache>
            </c:numRef>
          </c:val>
        </c:ser>
        <c:overlap val="100"/>
        <c:axId val="124160256"/>
        <c:axId val="124170240"/>
      </c:barChart>
      <c:catAx>
        <c:axId val="124160256"/>
        <c:scaling>
          <c:orientation val="minMax"/>
        </c:scaling>
        <c:axPos val="b"/>
        <c:numFmt formatCode="General" sourceLinked="1"/>
        <c:tickLblPos val="nextTo"/>
        <c:crossAx val="124170240"/>
        <c:crosses val="autoZero"/>
        <c:auto val="1"/>
        <c:lblAlgn val="ctr"/>
        <c:lblOffset val="100"/>
      </c:catAx>
      <c:valAx>
        <c:axId val="124170240"/>
        <c:scaling>
          <c:orientation val="minMax"/>
        </c:scaling>
        <c:axPos val="l"/>
        <c:majorGridlines/>
        <c:numFmt formatCode="0%" sourceLinked="1"/>
        <c:tickLblPos val="nextTo"/>
        <c:crossAx val="124160256"/>
        <c:crosses val="autoZero"/>
        <c:crossBetween val="between"/>
      </c:valAx>
    </c:plotArea>
    <c:legend>
      <c:legendPos val="r"/>
      <c:layout>
        <c:manualLayout>
          <c:xMode val="edge"/>
          <c:yMode val="edge"/>
          <c:x val="0.63894023413433021"/>
          <c:y val="6.6950937559137433E-2"/>
          <c:w val="0.34257547751078282"/>
          <c:h val="0.91298965764076345"/>
        </c:manualLayout>
      </c:layout>
    </c:legend>
    <c:plotVisOnly val="1"/>
  </c:chart>
  <c:spPr>
    <a:ln>
      <a:noFill/>
    </a:ln>
  </c:spPr>
  <c:printSettings>
    <c:headerFooter/>
    <c:pageMargins b="0.75000000000000588" l="0.70000000000000062" r="0.70000000000000062" t="0.7500000000000058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plotArea>
      <c:layout/>
      <c:barChart>
        <c:barDir val="bar"/>
        <c:grouping val="percentStacked"/>
        <c:ser>
          <c:idx val="0"/>
          <c:order val="0"/>
          <c:tx>
            <c:strRef>
              <c:f>'Fig 6.4'!$B$6</c:f>
              <c:strCache>
                <c:ptCount val="1"/>
                <c:pt idx="0">
                  <c:v>Funding</c:v>
                </c:pt>
              </c:strCache>
            </c:strRef>
          </c:tx>
          <c:cat>
            <c:strRef>
              <c:f>'Fig 6.4'!$A$7:$A$18</c:f>
              <c:strCache>
                <c:ptCount val="12"/>
                <c:pt idx="0">
                  <c:v>Food</c:v>
                </c:pt>
                <c:pt idx="1">
                  <c:v>Coordination and support services</c:v>
                </c:pt>
                <c:pt idx="2">
                  <c:v>Multi- sector</c:v>
                </c:pt>
                <c:pt idx="3">
                  <c:v>Mine action</c:v>
                </c:pt>
                <c:pt idx="4">
                  <c:v>Health</c:v>
                </c:pt>
                <c:pt idx="5">
                  <c:v>Shelter and non-food items</c:v>
                </c:pt>
                <c:pt idx="6">
                  <c:v>Water and sanitation</c:v>
                </c:pt>
                <c:pt idx="7">
                  <c:v>Agriculture</c:v>
                </c:pt>
                <c:pt idx="8">
                  <c:v>Education</c:v>
                </c:pt>
                <c:pt idx="9">
                  <c:v>Economic recovery and infrastructure</c:v>
                </c:pt>
                <c:pt idx="10">
                  <c:v>Protection</c:v>
                </c:pt>
                <c:pt idx="11">
                  <c:v>Safety and security</c:v>
                </c:pt>
              </c:strCache>
            </c:strRef>
          </c:cat>
          <c:val>
            <c:numRef>
              <c:f>'Fig 6.4'!$B$7:$B$18</c:f>
              <c:numCache>
                <c:formatCode>#,##0.0</c:formatCode>
                <c:ptCount val="12"/>
                <c:pt idx="0">
                  <c:v>14.484041786000001</c:v>
                </c:pt>
                <c:pt idx="1">
                  <c:v>2.0547247720000001</c:v>
                </c:pt>
                <c:pt idx="2">
                  <c:v>4.4474438789999997</c:v>
                </c:pt>
                <c:pt idx="3">
                  <c:v>0.408163791</c:v>
                </c:pt>
                <c:pt idx="4">
                  <c:v>3.9519509240000001</c:v>
                </c:pt>
                <c:pt idx="5">
                  <c:v>1.594139065</c:v>
                </c:pt>
                <c:pt idx="6">
                  <c:v>1.8246141220000001</c:v>
                </c:pt>
                <c:pt idx="7">
                  <c:v>1.757877278</c:v>
                </c:pt>
                <c:pt idx="8">
                  <c:v>0.81234864100000004</c:v>
                </c:pt>
                <c:pt idx="9">
                  <c:v>0.95545228500000001</c:v>
                </c:pt>
                <c:pt idx="10">
                  <c:v>0.99211649499999999</c:v>
                </c:pt>
                <c:pt idx="11">
                  <c:v>2.7881678999999999E-2</c:v>
                </c:pt>
              </c:numCache>
            </c:numRef>
          </c:val>
        </c:ser>
        <c:ser>
          <c:idx val="1"/>
          <c:order val="1"/>
          <c:tx>
            <c:strRef>
              <c:f>'Fig 6.4'!$C$6</c:f>
              <c:strCache>
                <c:ptCount val="1"/>
                <c:pt idx="0">
                  <c:v>Unmet requirements</c:v>
                </c:pt>
              </c:strCache>
            </c:strRef>
          </c:tx>
          <c:cat>
            <c:strRef>
              <c:f>'Fig 6.4'!$A$7:$A$18</c:f>
              <c:strCache>
                <c:ptCount val="12"/>
                <c:pt idx="0">
                  <c:v>Food</c:v>
                </c:pt>
                <c:pt idx="1">
                  <c:v>Coordination and support services</c:v>
                </c:pt>
                <c:pt idx="2">
                  <c:v>Multi- sector</c:v>
                </c:pt>
                <c:pt idx="3">
                  <c:v>Mine action</c:v>
                </c:pt>
                <c:pt idx="4">
                  <c:v>Health</c:v>
                </c:pt>
                <c:pt idx="5">
                  <c:v>Shelter and non-food items</c:v>
                </c:pt>
                <c:pt idx="6">
                  <c:v>Water and sanitation</c:v>
                </c:pt>
                <c:pt idx="7">
                  <c:v>Agriculture</c:v>
                </c:pt>
                <c:pt idx="8">
                  <c:v>Education</c:v>
                </c:pt>
                <c:pt idx="9">
                  <c:v>Economic recovery and infrastructure</c:v>
                </c:pt>
                <c:pt idx="10">
                  <c:v>Protection</c:v>
                </c:pt>
                <c:pt idx="11">
                  <c:v>Safety and security</c:v>
                </c:pt>
              </c:strCache>
            </c:strRef>
          </c:cat>
          <c:val>
            <c:numRef>
              <c:f>'Fig 6.4'!$C$7:$C$18</c:f>
              <c:numCache>
                <c:formatCode>#,##0.0</c:formatCode>
                <c:ptCount val="12"/>
                <c:pt idx="0">
                  <c:v>2.8407687739999998</c:v>
                </c:pt>
                <c:pt idx="1">
                  <c:v>0.755551211</c:v>
                </c:pt>
                <c:pt idx="2">
                  <c:v>3.1690615809999998</c:v>
                </c:pt>
                <c:pt idx="3">
                  <c:v>0.29010668099999998</c:v>
                </c:pt>
                <c:pt idx="4">
                  <c:v>3.3391670879999999</c:v>
                </c:pt>
                <c:pt idx="5">
                  <c:v>1.9912068810000001</c:v>
                </c:pt>
                <c:pt idx="6">
                  <c:v>2.247549357</c:v>
                </c:pt>
                <c:pt idx="7">
                  <c:v>2.5483919720000001</c:v>
                </c:pt>
                <c:pt idx="8">
                  <c:v>1.323740337</c:v>
                </c:pt>
                <c:pt idx="9">
                  <c:v>1.596101878</c:v>
                </c:pt>
                <c:pt idx="10">
                  <c:v>2.0804056809999998</c:v>
                </c:pt>
                <c:pt idx="11">
                  <c:v>5.8484784999999997E-2</c:v>
                </c:pt>
              </c:numCache>
            </c:numRef>
          </c:val>
        </c:ser>
        <c:overlap val="100"/>
        <c:axId val="129652224"/>
        <c:axId val="129653760"/>
      </c:barChart>
      <c:catAx>
        <c:axId val="129652224"/>
        <c:scaling>
          <c:orientation val="minMax"/>
        </c:scaling>
        <c:axPos val="l"/>
        <c:numFmt formatCode="General" sourceLinked="1"/>
        <c:tickLblPos val="nextTo"/>
        <c:crossAx val="129653760"/>
        <c:crosses val="autoZero"/>
        <c:auto val="1"/>
        <c:lblAlgn val="ctr"/>
        <c:lblOffset val="100"/>
      </c:catAx>
      <c:valAx>
        <c:axId val="129653760"/>
        <c:scaling>
          <c:orientation val="minMax"/>
        </c:scaling>
        <c:axPos val="b"/>
        <c:majorGridlines/>
        <c:numFmt formatCode="0%" sourceLinked="1"/>
        <c:tickLblPos val="nextTo"/>
        <c:crossAx val="129652224"/>
        <c:crosses val="autoZero"/>
        <c:crossBetween val="between"/>
      </c:valAx>
    </c:plotArea>
    <c:legend>
      <c:legendPos val="r"/>
      <c:layout/>
    </c:legend>
    <c:plotVisOnly val="1"/>
  </c:chart>
  <c:spPr>
    <a:ln>
      <a:noFill/>
    </a:ln>
  </c:spPr>
  <c:printSettings>
    <c:headerFooter/>
    <c:pageMargins b="0.75000000000000178" l="0.70000000000000062" r="0.70000000000000062" t="0.750000000000001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1804677525357202"/>
          <c:y val="3.4749661811723086E-2"/>
          <c:w val="0.5994297424457693"/>
          <c:h val="0.85162145297875624"/>
        </c:manualLayout>
      </c:layout>
      <c:barChart>
        <c:barDir val="col"/>
        <c:grouping val="stacked"/>
        <c:ser>
          <c:idx val="0"/>
          <c:order val="0"/>
          <c:tx>
            <c:strRef>
              <c:f>'Fig 6.5'!$A$6</c:f>
              <c:strCache>
                <c:ptCount val="1"/>
                <c:pt idx="0">
                  <c:v>Cash/food for work</c:v>
                </c:pt>
              </c:strCache>
            </c:strRef>
          </c:tx>
          <c:spPr>
            <a:solidFill>
              <a:srgbClr val="FFC000"/>
            </a:solidFill>
          </c:spPr>
          <c:cat>
            <c:numRef>
              <c:f>'Fig 6.5'!$B$5:$F$5</c:f>
              <c:numCache>
                <c:formatCode>General</c:formatCode>
                <c:ptCount val="5"/>
                <c:pt idx="0">
                  <c:v>2009</c:v>
                </c:pt>
                <c:pt idx="1">
                  <c:v>2010</c:v>
                </c:pt>
                <c:pt idx="2">
                  <c:v>2011</c:v>
                </c:pt>
                <c:pt idx="3">
                  <c:v>2012</c:v>
                </c:pt>
                <c:pt idx="4">
                  <c:v>2013</c:v>
                </c:pt>
              </c:numCache>
            </c:numRef>
          </c:cat>
          <c:val>
            <c:numRef>
              <c:f>'Fig 6.5'!$B$6:$F$6</c:f>
              <c:numCache>
                <c:formatCode>_-* #,##0_-;\-* #,##0_-;_-* "-"??_-;_-@_-</c:formatCode>
                <c:ptCount val="5"/>
                <c:pt idx="0">
                  <c:v>126.47020966457843</c:v>
                </c:pt>
                <c:pt idx="1">
                  <c:v>125.6386108041257</c:v>
                </c:pt>
                <c:pt idx="2">
                  <c:v>61.914223684214726</c:v>
                </c:pt>
                <c:pt idx="3">
                  <c:v>61.060942000000004</c:v>
                </c:pt>
                <c:pt idx="4">
                  <c:v>40.845877187715111</c:v>
                </c:pt>
              </c:numCache>
            </c:numRef>
          </c:val>
        </c:ser>
        <c:ser>
          <c:idx val="1"/>
          <c:order val="1"/>
          <c:tx>
            <c:strRef>
              <c:f>'Fig 6.5'!$A$7</c:f>
              <c:strCache>
                <c:ptCount val="1"/>
                <c:pt idx="0">
                  <c:v>Cash transfer</c:v>
                </c:pt>
              </c:strCache>
            </c:strRef>
          </c:tx>
          <c:spPr>
            <a:solidFill>
              <a:schemeClr val="tx2">
                <a:lumMod val="40000"/>
                <a:lumOff val="60000"/>
              </a:schemeClr>
            </a:solidFill>
          </c:spPr>
          <c:cat>
            <c:numRef>
              <c:f>'Fig 6.5'!$B$5:$F$5</c:f>
              <c:numCache>
                <c:formatCode>General</c:formatCode>
                <c:ptCount val="5"/>
                <c:pt idx="0">
                  <c:v>2009</c:v>
                </c:pt>
                <c:pt idx="1">
                  <c:v>2010</c:v>
                </c:pt>
                <c:pt idx="2">
                  <c:v>2011</c:v>
                </c:pt>
                <c:pt idx="3">
                  <c:v>2012</c:v>
                </c:pt>
                <c:pt idx="4">
                  <c:v>2013</c:v>
                </c:pt>
              </c:numCache>
            </c:numRef>
          </c:cat>
          <c:val>
            <c:numRef>
              <c:f>'Fig 6.5'!$B$7:$F$7</c:f>
              <c:numCache>
                <c:formatCode>_-* #,##0_-;\-* #,##0_-;_-* "-"??_-;_-@_-</c:formatCode>
                <c:ptCount val="5"/>
                <c:pt idx="0">
                  <c:v>2.1752243047844599</c:v>
                </c:pt>
                <c:pt idx="1">
                  <c:v>12.609913659883583</c:v>
                </c:pt>
                <c:pt idx="2">
                  <c:v>6.8117415349695101</c:v>
                </c:pt>
                <c:pt idx="3">
                  <c:v>12.653147000000001</c:v>
                </c:pt>
                <c:pt idx="4">
                  <c:v>12.689033297782702</c:v>
                </c:pt>
              </c:numCache>
            </c:numRef>
          </c:val>
        </c:ser>
        <c:ser>
          <c:idx val="2"/>
          <c:order val="2"/>
          <c:tx>
            <c:strRef>
              <c:f>'Fig 6.5'!$A$8</c:f>
              <c:strCache>
                <c:ptCount val="1"/>
                <c:pt idx="0">
                  <c:v>Cash grant</c:v>
                </c:pt>
              </c:strCache>
            </c:strRef>
          </c:tx>
          <c:cat>
            <c:numRef>
              <c:f>'Fig 6.5'!$B$5:$F$5</c:f>
              <c:numCache>
                <c:formatCode>General</c:formatCode>
                <c:ptCount val="5"/>
                <c:pt idx="0">
                  <c:v>2009</c:v>
                </c:pt>
                <c:pt idx="1">
                  <c:v>2010</c:v>
                </c:pt>
                <c:pt idx="2">
                  <c:v>2011</c:v>
                </c:pt>
                <c:pt idx="3">
                  <c:v>2012</c:v>
                </c:pt>
                <c:pt idx="4">
                  <c:v>2013</c:v>
                </c:pt>
              </c:numCache>
            </c:numRef>
          </c:cat>
          <c:val>
            <c:numRef>
              <c:f>'Fig 6.5'!$B$8:$F$8</c:f>
              <c:numCache>
                <c:formatCode>_-* #,##0_-;\-* #,##0_-;_-* "-"??_-;_-@_-</c:formatCode>
                <c:ptCount val="5"/>
                <c:pt idx="0">
                  <c:v>0</c:v>
                </c:pt>
                <c:pt idx="1">
                  <c:v>0.58349943837824891</c:v>
                </c:pt>
                <c:pt idx="2">
                  <c:v>0.39039029219191596</c:v>
                </c:pt>
                <c:pt idx="3">
                  <c:v>6.1428999999999997E-2</c:v>
                </c:pt>
                <c:pt idx="4">
                  <c:v>5.8562012493925586</c:v>
                </c:pt>
              </c:numCache>
            </c:numRef>
          </c:val>
        </c:ser>
        <c:ser>
          <c:idx val="3"/>
          <c:order val="3"/>
          <c:tx>
            <c:strRef>
              <c:f>'Fig 6.5'!$A$9</c:f>
              <c:strCache>
                <c:ptCount val="1"/>
                <c:pt idx="0">
                  <c:v>Combined</c:v>
                </c:pt>
              </c:strCache>
            </c:strRef>
          </c:tx>
          <c:spPr>
            <a:solidFill>
              <a:schemeClr val="accent6"/>
            </a:solidFill>
          </c:spPr>
          <c:cat>
            <c:numRef>
              <c:f>'Fig 6.5'!$B$5:$F$5</c:f>
              <c:numCache>
                <c:formatCode>General</c:formatCode>
                <c:ptCount val="5"/>
                <c:pt idx="0">
                  <c:v>2009</c:v>
                </c:pt>
                <c:pt idx="1">
                  <c:v>2010</c:v>
                </c:pt>
                <c:pt idx="2">
                  <c:v>2011</c:v>
                </c:pt>
                <c:pt idx="3">
                  <c:v>2012</c:v>
                </c:pt>
                <c:pt idx="4">
                  <c:v>2013</c:v>
                </c:pt>
              </c:numCache>
            </c:numRef>
          </c:cat>
          <c:val>
            <c:numRef>
              <c:f>'Fig 6.5'!$B$9:$F$9</c:f>
              <c:numCache>
                <c:formatCode>_-* #,##0_-;\-* #,##0_-;_-* "-"??_-;_-@_-</c:formatCode>
                <c:ptCount val="5"/>
                <c:pt idx="0">
                  <c:v>0.97007932401769026</c:v>
                </c:pt>
                <c:pt idx="1">
                  <c:v>8.6998369336726089</c:v>
                </c:pt>
                <c:pt idx="2">
                  <c:v>1.1679304655781542</c:v>
                </c:pt>
                <c:pt idx="3">
                  <c:v>24.492623999999996</c:v>
                </c:pt>
                <c:pt idx="4">
                  <c:v>10.548991343823378</c:v>
                </c:pt>
              </c:numCache>
            </c:numRef>
          </c:val>
        </c:ser>
        <c:ser>
          <c:idx val="4"/>
          <c:order val="4"/>
          <c:tx>
            <c:strRef>
              <c:f>'Fig 6.5'!$A$10</c:f>
              <c:strCache>
                <c:ptCount val="1"/>
                <c:pt idx="0">
                  <c:v>Voucher</c:v>
                </c:pt>
              </c:strCache>
            </c:strRef>
          </c:tx>
          <c:spPr>
            <a:solidFill>
              <a:schemeClr val="bg1">
                <a:lumMod val="65000"/>
              </a:schemeClr>
            </a:solidFill>
          </c:spPr>
          <c:cat>
            <c:numRef>
              <c:f>'Fig 6.5'!$B$5:$F$5</c:f>
              <c:numCache>
                <c:formatCode>General</c:formatCode>
                <c:ptCount val="5"/>
                <c:pt idx="0">
                  <c:v>2009</c:v>
                </c:pt>
                <c:pt idx="1">
                  <c:v>2010</c:v>
                </c:pt>
                <c:pt idx="2">
                  <c:v>2011</c:v>
                </c:pt>
                <c:pt idx="3">
                  <c:v>2012</c:v>
                </c:pt>
                <c:pt idx="4">
                  <c:v>2013</c:v>
                </c:pt>
              </c:numCache>
            </c:numRef>
          </c:cat>
          <c:val>
            <c:numRef>
              <c:f>'Fig 6.5'!$B$10:$F$10</c:f>
              <c:numCache>
                <c:formatCode>_-* #,##0_-;\-* #,##0_-;_-* "-"??_-;_-@_-</c:formatCode>
                <c:ptCount val="5"/>
                <c:pt idx="0">
                  <c:v>9.7883501829916533</c:v>
                </c:pt>
                <c:pt idx="1">
                  <c:v>88.299453969276954</c:v>
                </c:pt>
                <c:pt idx="2">
                  <c:v>15.319210200852572</c:v>
                </c:pt>
                <c:pt idx="3">
                  <c:v>22.222089999999998</c:v>
                </c:pt>
                <c:pt idx="4">
                  <c:v>40.246689365087825</c:v>
                </c:pt>
              </c:numCache>
            </c:numRef>
          </c:val>
        </c:ser>
        <c:overlap val="100"/>
        <c:axId val="129406848"/>
        <c:axId val="129408384"/>
      </c:barChart>
      <c:lineChart>
        <c:grouping val="standard"/>
        <c:ser>
          <c:idx val="5"/>
          <c:order val="5"/>
          <c:tx>
            <c:strRef>
              <c:f>'Fig 6.5'!$A$11</c:f>
              <c:strCache>
                <c:ptCount val="1"/>
                <c:pt idx="0">
                  <c:v>Total</c:v>
                </c:pt>
              </c:strCache>
            </c:strRef>
          </c:tx>
          <c:spPr>
            <a:ln>
              <a:solidFill>
                <a:schemeClr val="accent2"/>
              </a:solidFill>
            </a:ln>
          </c:spPr>
          <c:marker>
            <c:symbol val="none"/>
          </c:marker>
          <c:dLbls>
            <c:dLbl>
              <c:idx val="0"/>
              <c:layout>
                <c:manualLayout>
                  <c:x val="-4.4870824536477685E-2"/>
                  <c:y val="-5.8301054986511155E-2"/>
                </c:manualLayout>
              </c:layout>
              <c:tx>
                <c:rich>
                  <a:bodyPr/>
                  <a:lstStyle/>
                  <a:p>
                    <a:r>
                      <a:rPr lang="en-GB"/>
                      <a:t>139</a:t>
                    </a:r>
                  </a:p>
                </c:rich>
              </c:tx>
              <c:dLblPos val="r"/>
            </c:dLbl>
            <c:dLbl>
              <c:idx val="1"/>
              <c:layout>
                <c:manualLayout>
                  <c:x val="-3.4708125599132639E-2"/>
                  <c:y val="-2.8566429196350392E-2"/>
                </c:manualLayout>
              </c:layout>
              <c:tx>
                <c:rich>
                  <a:bodyPr/>
                  <a:lstStyle/>
                  <a:p>
                    <a:r>
                      <a:rPr lang="en-GB"/>
                      <a:t>236</a:t>
                    </a:r>
                  </a:p>
                </c:rich>
              </c:tx>
              <c:dLblPos val="r"/>
            </c:dLbl>
            <c:dLbl>
              <c:idx val="2"/>
              <c:layout>
                <c:manualLayout>
                  <c:x val="-1.9605458255323515E-2"/>
                  <c:y val="-5.3208167920514117E-2"/>
                </c:manualLayout>
              </c:layout>
              <c:tx>
                <c:rich>
                  <a:bodyPr/>
                  <a:lstStyle/>
                  <a:p>
                    <a:r>
                      <a:rPr lang="en-GB"/>
                      <a:t>86</a:t>
                    </a:r>
                  </a:p>
                </c:rich>
              </c:tx>
              <c:dLblPos val="r"/>
            </c:dLbl>
            <c:dLbl>
              <c:idx val="3"/>
              <c:layout>
                <c:manualLayout>
                  <c:x val="-3.5312061540368166E-2"/>
                  <c:y val="-3.755868956491859E-2"/>
                </c:manualLayout>
              </c:layout>
              <c:tx>
                <c:rich>
                  <a:bodyPr/>
                  <a:lstStyle/>
                  <a:p>
                    <a:r>
                      <a:rPr lang="en-GB"/>
                      <a:t>120</a:t>
                    </a:r>
                  </a:p>
                </c:rich>
              </c:tx>
              <c:dLblPos val="r"/>
            </c:dLbl>
            <c:dLbl>
              <c:idx val="4"/>
              <c:layout>
                <c:manualLayout>
                  <c:x val="-3.507411489246804E-2"/>
                  <c:y val="-3.6366693717602844E-2"/>
                </c:manualLayout>
              </c:layout>
              <c:tx>
                <c:rich>
                  <a:bodyPr/>
                  <a:lstStyle/>
                  <a:p>
                    <a:r>
                      <a:rPr lang="en-GB"/>
                      <a:t>110</a:t>
                    </a:r>
                  </a:p>
                </c:rich>
              </c:tx>
              <c:dLblPos val="r"/>
            </c:dLbl>
            <c:txPr>
              <a:bodyPr/>
              <a:lstStyle/>
              <a:p>
                <a:pPr>
                  <a:defRPr sz="1000" b="0" i="0" u="none" strike="noStrike" baseline="0">
                    <a:solidFill>
                      <a:srgbClr val="000000"/>
                    </a:solidFill>
                    <a:latin typeface="Calibri"/>
                    <a:ea typeface="Calibri"/>
                    <a:cs typeface="Calibri"/>
                  </a:defRPr>
                </a:pPr>
                <a:endParaRPr lang="en-US"/>
              </a:p>
            </c:txPr>
            <c:showVal val="1"/>
          </c:dLbls>
          <c:cat>
            <c:numRef>
              <c:f>'Fig 6.5'!$B$5:$F$5</c:f>
              <c:numCache>
                <c:formatCode>General</c:formatCode>
                <c:ptCount val="5"/>
                <c:pt idx="0">
                  <c:v>2009</c:v>
                </c:pt>
                <c:pt idx="1">
                  <c:v>2010</c:v>
                </c:pt>
                <c:pt idx="2">
                  <c:v>2011</c:v>
                </c:pt>
                <c:pt idx="3">
                  <c:v>2012</c:v>
                </c:pt>
                <c:pt idx="4">
                  <c:v>2013</c:v>
                </c:pt>
              </c:numCache>
            </c:numRef>
          </c:cat>
          <c:val>
            <c:numRef>
              <c:f>'Fig 6.5'!$B$11:$F$11</c:f>
              <c:numCache>
                <c:formatCode>_-* #,##0_-;\-* #,##0_-;_-* "-"??_-;_-@_-</c:formatCode>
                <c:ptCount val="5"/>
                <c:pt idx="0">
                  <c:v>139.40386347637224</c:v>
                </c:pt>
                <c:pt idx="1">
                  <c:v>235.83131480533709</c:v>
                </c:pt>
                <c:pt idx="2">
                  <c:v>85.603496177806875</c:v>
                </c:pt>
                <c:pt idx="3">
                  <c:v>120.49023199999999</c:v>
                </c:pt>
                <c:pt idx="4">
                  <c:v>110.18679244380158</c:v>
                </c:pt>
              </c:numCache>
            </c:numRef>
          </c:val>
        </c:ser>
        <c:marker val="1"/>
        <c:axId val="129426560"/>
        <c:axId val="129428096"/>
      </c:lineChart>
      <c:catAx>
        <c:axId val="129406848"/>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29408384"/>
        <c:crosses val="autoZero"/>
        <c:auto val="1"/>
        <c:lblAlgn val="ctr"/>
        <c:lblOffset val="100"/>
      </c:catAx>
      <c:valAx>
        <c:axId val="129408384"/>
        <c:scaling>
          <c:orientation val="minMax"/>
          <c:max val="300"/>
        </c:scaling>
        <c:axPos val="l"/>
        <c:majorGridlines/>
        <c:numFmt formatCode="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29406848"/>
        <c:crosses val="autoZero"/>
        <c:crossBetween val="between"/>
      </c:valAx>
      <c:catAx>
        <c:axId val="129426560"/>
        <c:scaling>
          <c:orientation val="minMax"/>
        </c:scaling>
        <c:delete val="1"/>
        <c:axPos val="b"/>
        <c:numFmt formatCode="General" sourceLinked="1"/>
        <c:tickLblPos val="none"/>
        <c:crossAx val="129428096"/>
        <c:crosses val="autoZero"/>
        <c:auto val="1"/>
        <c:lblAlgn val="ctr"/>
        <c:lblOffset val="100"/>
      </c:catAx>
      <c:valAx>
        <c:axId val="129428096"/>
        <c:scaling>
          <c:orientation val="minMax"/>
        </c:scaling>
        <c:delete val="1"/>
        <c:axPos val="r"/>
        <c:numFmt formatCode="_-* #,##0_-;\-* #,##0_-;_-* &quot;-&quot;??_-;_-@_-" sourceLinked="1"/>
        <c:tickLblPos val="none"/>
        <c:crossAx val="129426560"/>
        <c:crosses val="max"/>
        <c:crossBetween val="between"/>
      </c:valAx>
    </c:plotArea>
    <c:legend>
      <c:legendPos val="r"/>
      <c:layout>
        <c:manualLayout>
          <c:xMode val="edge"/>
          <c:yMode val="edge"/>
          <c:x val="0.73707692103411193"/>
          <c:y val="0.1678287746926371"/>
          <c:w val="0.24943235383941287"/>
          <c:h val="0.61609683657963921"/>
        </c:manualLayout>
      </c:layout>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89" l="0.70000000000000062" r="0.70000000000000062" t="0.75000000000000089" header="0.30000000000000032" footer="0.30000000000000032"/>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x>
            <c:strRef>
              <c:f>'Fig 6.5'!$A$32</c:f>
              <c:strCache>
                <c:ptCount val="1"/>
                <c:pt idx="0">
                  <c:v>Full cash transfer programmes</c:v>
                </c:pt>
              </c:strCache>
            </c:strRef>
          </c:tx>
          <c:dLbls>
            <c:txPr>
              <a:bodyPr/>
              <a:lstStyle/>
              <a:p>
                <a:pPr>
                  <a:defRPr sz="1000" b="0" i="0" u="none" strike="noStrike" baseline="0">
                    <a:solidFill>
                      <a:srgbClr val="000000"/>
                    </a:solidFill>
                    <a:latin typeface="Calibri"/>
                    <a:ea typeface="Calibri"/>
                    <a:cs typeface="Calibri"/>
                  </a:defRPr>
                </a:pPr>
                <a:endParaRPr lang="en-US"/>
              </a:p>
            </c:txPr>
            <c:showVal val="1"/>
          </c:dLbls>
          <c:cat>
            <c:numRef>
              <c:f>'Fig 6.5'!$B$31:$F$31</c:f>
              <c:numCache>
                <c:formatCode>General</c:formatCode>
                <c:ptCount val="5"/>
                <c:pt idx="0">
                  <c:v>2009</c:v>
                </c:pt>
                <c:pt idx="1">
                  <c:v>2010</c:v>
                </c:pt>
                <c:pt idx="2">
                  <c:v>2011</c:v>
                </c:pt>
                <c:pt idx="3">
                  <c:v>2012</c:v>
                </c:pt>
                <c:pt idx="4">
                  <c:v>2013</c:v>
                </c:pt>
              </c:numCache>
            </c:numRef>
          </c:cat>
          <c:val>
            <c:numRef>
              <c:f>'Fig 6.5'!$B$32:$F$32</c:f>
              <c:numCache>
                <c:formatCode>_-* #,##0_-;\-* #,##0_-;_-* "-"??_-;_-@_-</c:formatCode>
                <c:ptCount val="5"/>
                <c:pt idx="0">
                  <c:v>139.40386347637224</c:v>
                </c:pt>
                <c:pt idx="1">
                  <c:v>235.83131480533709</c:v>
                </c:pt>
                <c:pt idx="2">
                  <c:v>85.603496177806875</c:v>
                </c:pt>
                <c:pt idx="3">
                  <c:v>120.49023199999999</c:v>
                </c:pt>
                <c:pt idx="4">
                  <c:v>110.18679244380158</c:v>
                </c:pt>
              </c:numCache>
            </c:numRef>
          </c:val>
        </c:ser>
        <c:ser>
          <c:idx val="1"/>
          <c:order val="1"/>
          <c:tx>
            <c:strRef>
              <c:f>'Fig 6.5'!$A$33</c:f>
              <c:strCache>
                <c:ptCount val="1"/>
                <c:pt idx="0">
                  <c:v>Partial cash transfer programmes</c:v>
                </c:pt>
              </c:strCache>
            </c:strRef>
          </c:tx>
          <c:dLbls>
            <c:txPr>
              <a:bodyPr/>
              <a:lstStyle/>
              <a:p>
                <a:pPr>
                  <a:defRPr sz="1000" b="0" i="0" u="none" strike="noStrike" baseline="0">
                    <a:solidFill>
                      <a:srgbClr val="000000"/>
                    </a:solidFill>
                    <a:latin typeface="Calibri"/>
                    <a:ea typeface="Calibri"/>
                    <a:cs typeface="Calibri"/>
                  </a:defRPr>
                </a:pPr>
                <a:endParaRPr lang="en-US"/>
              </a:p>
            </c:txPr>
            <c:showVal val="1"/>
          </c:dLbls>
          <c:cat>
            <c:numRef>
              <c:f>'Fig 6.5'!$B$31:$F$31</c:f>
              <c:numCache>
                <c:formatCode>General</c:formatCode>
                <c:ptCount val="5"/>
                <c:pt idx="0">
                  <c:v>2009</c:v>
                </c:pt>
                <c:pt idx="1">
                  <c:v>2010</c:v>
                </c:pt>
                <c:pt idx="2">
                  <c:v>2011</c:v>
                </c:pt>
                <c:pt idx="3">
                  <c:v>2012</c:v>
                </c:pt>
                <c:pt idx="4">
                  <c:v>2013</c:v>
                </c:pt>
              </c:numCache>
            </c:numRef>
          </c:cat>
          <c:val>
            <c:numRef>
              <c:f>'Fig 6.5'!$B$33:$F$33</c:f>
              <c:numCache>
                <c:formatCode>_-* #,##0_-;\-* #,##0_-;_-* "-"??_-;_-@_-</c:formatCode>
                <c:ptCount val="5"/>
                <c:pt idx="0">
                  <c:v>22.6786285619701</c:v>
                </c:pt>
                <c:pt idx="1">
                  <c:v>38.824501139350588</c:v>
                </c:pt>
                <c:pt idx="2">
                  <c:v>241.8580557129788</c:v>
                </c:pt>
                <c:pt idx="3">
                  <c:v>45.335004000000005</c:v>
                </c:pt>
                <c:pt idx="4">
                  <c:v>39.717759091339659</c:v>
                </c:pt>
              </c:numCache>
            </c:numRef>
          </c:val>
        </c:ser>
        <c:axId val="129432960"/>
        <c:axId val="125748352"/>
      </c:barChart>
      <c:catAx>
        <c:axId val="129432960"/>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25748352"/>
        <c:crosses val="autoZero"/>
        <c:auto val="1"/>
        <c:lblAlgn val="ctr"/>
        <c:lblOffset val="100"/>
      </c:catAx>
      <c:valAx>
        <c:axId val="125748352"/>
        <c:scaling>
          <c:orientation val="minMax"/>
        </c:scaling>
        <c:axPos val="l"/>
        <c:majorGridlines/>
        <c:title>
          <c:tx>
            <c:rich>
              <a:bodyPr/>
              <a:lstStyle/>
              <a:p>
                <a:pPr>
                  <a:defRPr sz="1000" b="1" i="0" u="none" strike="noStrike" baseline="0">
                    <a:solidFill>
                      <a:srgbClr val="000000"/>
                    </a:solidFill>
                    <a:latin typeface="Calibri"/>
                    <a:ea typeface="Calibri"/>
                    <a:cs typeface="Calibri"/>
                  </a:defRPr>
                </a:pPr>
                <a:r>
                  <a:rPr lang="en-GB"/>
                  <a:t>US$ millions</a:t>
                </a:r>
              </a:p>
            </c:rich>
          </c:tx>
          <c:layout/>
        </c:title>
        <c:numFmt formatCode="_-* #,##0_-;\-* #,##0_-;_-* &quot;-&quot;??_-;_-@_-"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29432960"/>
        <c:crosses val="autoZero"/>
        <c:crossBetween val="between"/>
      </c:valAx>
    </c:plotArea>
    <c:legend>
      <c:legendPos val="b"/>
      <c:layout/>
      <c:txPr>
        <a:bodyPr/>
        <a:lstStyle/>
        <a:p>
          <a:pPr>
            <a:defRPr sz="845" b="0" i="0" u="none" strike="noStrike" baseline="0">
              <a:solidFill>
                <a:srgbClr val="000000"/>
              </a:solidFill>
              <a:latin typeface="Calibri"/>
              <a:ea typeface="Calibri"/>
              <a:cs typeface="Calibri"/>
            </a:defRPr>
          </a:pPr>
          <a:endParaRPr lang="en-US"/>
        </a:p>
      </c:txPr>
    </c:legend>
    <c:plotVisOnly val="1"/>
    <c:dispBlanksAs val="gap"/>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89" l="0.70000000000000062" r="0.70000000000000062" t="0.75000000000000089"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 6.5'!$A$19</c:f>
              <c:strCache>
                <c:ptCount val="1"/>
                <c:pt idx="0">
                  <c:v>Cash/food for work</c:v>
                </c:pt>
              </c:strCache>
            </c:strRef>
          </c:tx>
          <c:cat>
            <c:numRef>
              <c:f>'Fig 6.5'!$B$18:$F$18</c:f>
              <c:numCache>
                <c:formatCode>General</c:formatCode>
                <c:ptCount val="5"/>
                <c:pt idx="0">
                  <c:v>2009</c:v>
                </c:pt>
                <c:pt idx="1">
                  <c:v>2010</c:v>
                </c:pt>
                <c:pt idx="2">
                  <c:v>2011</c:v>
                </c:pt>
                <c:pt idx="3">
                  <c:v>2012</c:v>
                </c:pt>
                <c:pt idx="4">
                  <c:v>2013</c:v>
                </c:pt>
              </c:numCache>
            </c:numRef>
          </c:cat>
          <c:val>
            <c:numRef>
              <c:f>'Fig 6.5'!$B$19:$F$19</c:f>
              <c:numCache>
                <c:formatCode>_-* #,##0_-;\-* #,##0_-;_-* "-"??_-;_-@_-</c:formatCode>
                <c:ptCount val="5"/>
                <c:pt idx="0">
                  <c:v>15.017834980808898</c:v>
                </c:pt>
                <c:pt idx="1">
                  <c:v>27.508804346984714</c:v>
                </c:pt>
                <c:pt idx="2">
                  <c:v>4.6849000198603887</c:v>
                </c:pt>
                <c:pt idx="3">
                  <c:v>4.5717679999999996</c:v>
                </c:pt>
                <c:pt idx="4">
                  <c:v>1.6519451556980513</c:v>
                </c:pt>
              </c:numCache>
            </c:numRef>
          </c:val>
        </c:ser>
        <c:ser>
          <c:idx val="1"/>
          <c:order val="1"/>
          <c:tx>
            <c:strRef>
              <c:f>'Fig 6.5'!$A$20</c:f>
              <c:strCache>
                <c:ptCount val="1"/>
                <c:pt idx="0">
                  <c:v>Cash transfer</c:v>
                </c:pt>
              </c:strCache>
            </c:strRef>
          </c:tx>
          <c:cat>
            <c:numRef>
              <c:f>'Fig 6.5'!$B$18:$F$18</c:f>
              <c:numCache>
                <c:formatCode>General</c:formatCode>
                <c:ptCount val="5"/>
                <c:pt idx="0">
                  <c:v>2009</c:v>
                </c:pt>
                <c:pt idx="1">
                  <c:v>2010</c:v>
                </c:pt>
                <c:pt idx="2">
                  <c:v>2011</c:v>
                </c:pt>
                <c:pt idx="3">
                  <c:v>2012</c:v>
                </c:pt>
                <c:pt idx="4">
                  <c:v>2013</c:v>
                </c:pt>
              </c:numCache>
            </c:numRef>
          </c:cat>
          <c:val>
            <c:numRef>
              <c:f>'Fig 6.5'!$B$20:$F$20</c:f>
              <c:numCache>
                <c:formatCode>_-* #,##0_-;\-* #,##0_-;_-* "-"??_-;_-@_-</c:formatCode>
                <c:ptCount val="5"/>
                <c:pt idx="0">
                  <c:v>7.0316898306360693</c:v>
                </c:pt>
                <c:pt idx="1">
                  <c:v>2.3923730809013555</c:v>
                </c:pt>
                <c:pt idx="2">
                  <c:v>233.04221155416909</c:v>
                </c:pt>
                <c:pt idx="3">
                  <c:v>20.665104000000007</c:v>
                </c:pt>
                <c:pt idx="4">
                  <c:v>19.985510837792038</c:v>
                </c:pt>
              </c:numCache>
            </c:numRef>
          </c:val>
        </c:ser>
        <c:ser>
          <c:idx val="2"/>
          <c:order val="2"/>
          <c:tx>
            <c:strRef>
              <c:f>'Fig 6.5'!$A$21</c:f>
              <c:strCache>
                <c:ptCount val="1"/>
                <c:pt idx="0">
                  <c:v>Cash grant</c:v>
                </c:pt>
              </c:strCache>
            </c:strRef>
          </c:tx>
          <c:cat>
            <c:numRef>
              <c:f>'Fig 6.5'!$B$18:$F$18</c:f>
              <c:numCache>
                <c:formatCode>General</c:formatCode>
                <c:ptCount val="5"/>
                <c:pt idx="0">
                  <c:v>2009</c:v>
                </c:pt>
                <c:pt idx="1">
                  <c:v>2010</c:v>
                </c:pt>
                <c:pt idx="2">
                  <c:v>2011</c:v>
                </c:pt>
                <c:pt idx="3">
                  <c:v>2012</c:v>
                </c:pt>
                <c:pt idx="4">
                  <c:v>2013</c:v>
                </c:pt>
              </c:numCache>
            </c:numRef>
          </c:cat>
          <c:val>
            <c:numRef>
              <c:f>'Fig 6.5'!$B$21:$F$21</c:f>
              <c:numCache>
                <c:formatCode>_-* #,##0_-;\-* #,##0_-;_-* "-"??_-;_-@_-</c:formatCode>
                <c:ptCount val="5"/>
                <c:pt idx="0">
                  <c:v>0</c:v>
                </c:pt>
                <c:pt idx="1">
                  <c:v>0</c:v>
                </c:pt>
                <c:pt idx="2">
                  <c:v>0.76699603440875319</c:v>
                </c:pt>
                <c:pt idx="3">
                  <c:v>0.82372299999999998</c:v>
                </c:pt>
                <c:pt idx="4">
                  <c:v>0</c:v>
                </c:pt>
              </c:numCache>
            </c:numRef>
          </c:val>
        </c:ser>
        <c:ser>
          <c:idx val="3"/>
          <c:order val="3"/>
          <c:tx>
            <c:strRef>
              <c:f>'Fig 6.5'!$A$22</c:f>
              <c:strCache>
                <c:ptCount val="1"/>
                <c:pt idx="0">
                  <c:v>Combined</c:v>
                </c:pt>
              </c:strCache>
            </c:strRef>
          </c:tx>
          <c:cat>
            <c:numRef>
              <c:f>'Fig 6.5'!$B$18:$F$18</c:f>
              <c:numCache>
                <c:formatCode>General</c:formatCode>
                <c:ptCount val="5"/>
                <c:pt idx="0">
                  <c:v>2009</c:v>
                </c:pt>
                <c:pt idx="1">
                  <c:v>2010</c:v>
                </c:pt>
                <c:pt idx="2">
                  <c:v>2011</c:v>
                </c:pt>
                <c:pt idx="3">
                  <c:v>2012</c:v>
                </c:pt>
                <c:pt idx="4">
                  <c:v>2013</c:v>
                </c:pt>
              </c:numCache>
            </c:numRef>
          </c:cat>
          <c:val>
            <c:numRef>
              <c:f>'Fig 6.5'!$B$22:$F$22</c:f>
              <c:numCache>
                <c:formatCode>_-* #,##0_-;\-* #,##0_-;_-* "-"??_-;_-@_-</c:formatCode>
                <c:ptCount val="5"/>
                <c:pt idx="0">
                  <c:v>0</c:v>
                </c:pt>
                <c:pt idx="1">
                  <c:v>1.3447832891589129</c:v>
                </c:pt>
                <c:pt idx="2">
                  <c:v>0.13603266947533146</c:v>
                </c:pt>
                <c:pt idx="3">
                  <c:v>14.918094999999999</c:v>
                </c:pt>
                <c:pt idx="4">
                  <c:v>1.427528638717277</c:v>
                </c:pt>
              </c:numCache>
            </c:numRef>
          </c:val>
        </c:ser>
        <c:ser>
          <c:idx val="4"/>
          <c:order val="4"/>
          <c:tx>
            <c:strRef>
              <c:f>'Fig 6.5'!$A$23</c:f>
              <c:strCache>
                <c:ptCount val="1"/>
                <c:pt idx="0">
                  <c:v>Voucher</c:v>
                </c:pt>
              </c:strCache>
            </c:strRef>
          </c:tx>
          <c:cat>
            <c:numRef>
              <c:f>'Fig 6.5'!$B$18:$F$18</c:f>
              <c:numCache>
                <c:formatCode>General</c:formatCode>
                <c:ptCount val="5"/>
                <c:pt idx="0">
                  <c:v>2009</c:v>
                </c:pt>
                <c:pt idx="1">
                  <c:v>2010</c:v>
                </c:pt>
                <c:pt idx="2">
                  <c:v>2011</c:v>
                </c:pt>
                <c:pt idx="3">
                  <c:v>2012</c:v>
                </c:pt>
                <c:pt idx="4">
                  <c:v>2013</c:v>
                </c:pt>
              </c:numCache>
            </c:numRef>
          </c:cat>
          <c:val>
            <c:numRef>
              <c:f>'Fig 6.5'!$B$23:$F$23</c:f>
              <c:numCache>
                <c:formatCode>_-* #,##0_-;\-* #,##0_-;_-* "-"??_-;_-@_-</c:formatCode>
                <c:ptCount val="5"/>
                <c:pt idx="0">
                  <c:v>0.62910375052513079</c:v>
                </c:pt>
                <c:pt idx="1">
                  <c:v>7.5785404223056076</c:v>
                </c:pt>
                <c:pt idx="2">
                  <c:v>3.227915435065249</c:v>
                </c:pt>
                <c:pt idx="3">
                  <c:v>4.3563139999999994</c:v>
                </c:pt>
                <c:pt idx="4">
                  <c:v>16.652774459132296</c:v>
                </c:pt>
              </c:numCache>
            </c:numRef>
          </c:val>
        </c:ser>
        <c:overlap val="100"/>
        <c:axId val="88498560"/>
        <c:axId val="88500096"/>
      </c:barChart>
      <c:lineChart>
        <c:grouping val="standard"/>
        <c:ser>
          <c:idx val="5"/>
          <c:order val="5"/>
          <c:tx>
            <c:strRef>
              <c:f>'Fig 6.5'!$A$24</c:f>
              <c:strCache>
                <c:ptCount val="1"/>
                <c:pt idx="0">
                  <c:v>Total</c:v>
                </c:pt>
              </c:strCache>
            </c:strRef>
          </c:tx>
          <c:marker>
            <c:symbol val="none"/>
          </c:marker>
          <c:dLbls>
            <c:dLblPos val="t"/>
            <c:showVal val="1"/>
          </c:dLbls>
          <c:cat>
            <c:numRef>
              <c:f>'Fig 6.5'!$B$18:$F$18</c:f>
              <c:numCache>
                <c:formatCode>General</c:formatCode>
                <c:ptCount val="5"/>
                <c:pt idx="0">
                  <c:v>2009</c:v>
                </c:pt>
                <c:pt idx="1">
                  <c:v>2010</c:v>
                </c:pt>
                <c:pt idx="2">
                  <c:v>2011</c:v>
                </c:pt>
                <c:pt idx="3">
                  <c:v>2012</c:v>
                </c:pt>
                <c:pt idx="4">
                  <c:v>2013</c:v>
                </c:pt>
              </c:numCache>
            </c:numRef>
          </c:cat>
          <c:val>
            <c:numRef>
              <c:f>'Fig 6.5'!$B$24:$F$24</c:f>
              <c:numCache>
                <c:formatCode>_-* #,##0_-;\-* #,##0_-;_-* "-"??_-;_-@_-</c:formatCode>
                <c:ptCount val="5"/>
                <c:pt idx="0">
                  <c:v>22.6786285619701</c:v>
                </c:pt>
                <c:pt idx="1">
                  <c:v>38.824501139350588</c:v>
                </c:pt>
                <c:pt idx="2">
                  <c:v>241.8580557129788</c:v>
                </c:pt>
                <c:pt idx="3">
                  <c:v>45.335004000000005</c:v>
                </c:pt>
                <c:pt idx="4">
                  <c:v>39.717759091339659</c:v>
                </c:pt>
              </c:numCache>
            </c:numRef>
          </c:val>
        </c:ser>
        <c:marker val="1"/>
        <c:axId val="88498560"/>
        <c:axId val="88500096"/>
      </c:lineChart>
      <c:catAx>
        <c:axId val="88498560"/>
        <c:scaling>
          <c:orientation val="minMax"/>
        </c:scaling>
        <c:axPos val="b"/>
        <c:numFmt formatCode="General" sourceLinked="1"/>
        <c:tickLblPos val="nextTo"/>
        <c:crossAx val="88500096"/>
        <c:crosses val="autoZero"/>
        <c:auto val="1"/>
        <c:lblAlgn val="ctr"/>
        <c:lblOffset val="100"/>
      </c:catAx>
      <c:valAx>
        <c:axId val="88500096"/>
        <c:scaling>
          <c:orientation val="minMax"/>
        </c:scaling>
        <c:axPos val="l"/>
        <c:majorGridlines/>
        <c:title>
          <c:tx>
            <c:rich>
              <a:bodyPr rot="-5400000" vert="horz"/>
              <a:lstStyle/>
              <a:p>
                <a:pPr>
                  <a:defRPr/>
                </a:pPr>
                <a:r>
                  <a:rPr lang="en-GB"/>
                  <a:t>US$ millions</a:t>
                </a:r>
              </a:p>
            </c:rich>
          </c:tx>
          <c:layout/>
        </c:title>
        <c:numFmt formatCode="_-* #,##0_-;\-* #,##0_-;_-* &quot;-&quot;??_-;_-@_-" sourceLinked="1"/>
        <c:tickLblPos val="nextTo"/>
        <c:crossAx val="88498560"/>
        <c:crosses val="autoZero"/>
        <c:crossBetween val="between"/>
      </c:valAx>
    </c:plotArea>
    <c:legend>
      <c:legendPos val="r"/>
      <c:layout>
        <c:manualLayout>
          <c:xMode val="edge"/>
          <c:yMode val="edge"/>
          <c:x val="0.74234559063955474"/>
          <c:y val="0.18449165552419186"/>
          <c:w val="0.24418639589243299"/>
          <c:h val="0.5974737120124135"/>
        </c:manualLayout>
      </c:layout>
    </c:legend>
    <c:plotVisOnly val="1"/>
    <c:dispBlanksAs val="gap"/>
  </c:chart>
  <c:spPr>
    <a:ln>
      <a:noFill/>
    </a:ln>
  </c:sp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1969770</xdr:colOff>
      <xdr:row>12</xdr:row>
      <xdr:rowOff>123825</xdr:rowOff>
    </xdr:from>
    <xdr:to>
      <xdr:col>6</xdr:col>
      <xdr:colOff>687705</xdr:colOff>
      <xdr:row>25</xdr:row>
      <xdr:rowOff>55245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238125</xdr:colOff>
      <xdr:row>19</xdr:row>
      <xdr:rowOff>76200</xdr:rowOff>
    </xdr:from>
    <xdr:to>
      <xdr:col>6</xdr:col>
      <xdr:colOff>619125</xdr:colOff>
      <xdr:row>33</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207646</xdr:colOff>
      <xdr:row>15</xdr:row>
      <xdr:rowOff>114300</xdr:rowOff>
    </xdr:from>
    <xdr:to>
      <xdr:col>7</xdr:col>
      <xdr:colOff>581025</xdr:colOff>
      <xdr:row>34</xdr:row>
      <xdr:rowOff>142876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569595</xdr:colOff>
      <xdr:row>0</xdr:row>
      <xdr:rowOff>93347</xdr:rowOff>
    </xdr:from>
    <xdr:to>
      <xdr:col>23</xdr:col>
      <xdr:colOff>173355</xdr:colOff>
      <xdr:row>12</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603884</xdr:colOff>
      <xdr:row>12</xdr:row>
      <xdr:rowOff>133348</xdr:rowOff>
    </xdr:from>
    <xdr:to>
      <xdr:col>23</xdr:col>
      <xdr:colOff>171450</xdr:colOff>
      <xdr:row>25</xdr:row>
      <xdr:rowOff>171449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38099</xdr:colOff>
      <xdr:row>26</xdr:row>
      <xdr:rowOff>19051</xdr:rowOff>
    </xdr:from>
    <xdr:to>
      <xdr:col>23</xdr:col>
      <xdr:colOff>180974</xdr:colOff>
      <xdr:row>38</xdr:row>
      <xdr:rowOff>38101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215265</xdr:colOff>
      <xdr:row>19</xdr:row>
      <xdr:rowOff>76200</xdr:rowOff>
    </xdr:from>
    <xdr:to>
      <xdr:col>5</xdr:col>
      <xdr:colOff>0</xdr:colOff>
      <xdr:row>32</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152400</xdr:colOff>
      <xdr:row>3</xdr:row>
      <xdr:rowOff>171449</xdr:rowOff>
    </xdr:from>
    <xdr:to>
      <xdr:col>18</xdr:col>
      <xdr:colOff>314325</xdr:colOff>
      <xdr:row>16</xdr:row>
      <xdr:rowOff>28574</xdr:rowOff>
    </xdr:to>
    <xdr:graphicFrame macro="">
      <xdr:nvGraphicFramePr>
        <xdr:cNvPr id="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200025</xdr:colOff>
      <xdr:row>30</xdr:row>
      <xdr:rowOff>19050</xdr:rowOff>
    </xdr:from>
    <xdr:to>
      <xdr:col>18</xdr:col>
      <xdr:colOff>352425</xdr:colOff>
      <xdr:row>43</xdr:row>
      <xdr:rowOff>66675</xdr:rowOff>
    </xdr:to>
    <xdr:graphicFrame macro="">
      <xdr:nvGraphicFramePr>
        <xdr:cNvPr id="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180975</xdr:colOff>
      <xdr:row>17</xdr:row>
      <xdr:rowOff>28575</xdr:rowOff>
    </xdr:from>
    <xdr:to>
      <xdr:col>18</xdr:col>
      <xdr:colOff>352425</xdr:colOff>
      <xdr:row>29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0.00319</cdr:x>
      <cdr:y>0.30688</cdr:y>
    </cdr:from>
    <cdr:to>
      <cdr:x>0.05423</cdr:x>
      <cdr:y>0.62953</cdr:y>
    </cdr:to>
    <cdr:sp macro="" textlink="">
      <cdr:nvSpPr>
        <cdr:cNvPr id="2" name="TextBox 1"/>
        <cdr:cNvSpPr txBox="1"/>
      </cdr:nvSpPr>
      <cdr:spPr>
        <a:xfrm xmlns:a="http://schemas.openxmlformats.org/drawingml/2006/main">
          <a:off x="18018" y="1049368"/>
          <a:ext cx="288291" cy="1103282"/>
        </a:xfrm>
        <a:prstGeom xmlns:a="http://schemas.openxmlformats.org/drawingml/2006/main" prst="rect">
          <a:avLst/>
        </a:prstGeom>
      </cdr:spPr>
      <cdr:txBody>
        <a:bodyPr xmlns:a="http://schemas.openxmlformats.org/drawingml/2006/main" vertOverflow="clip" vert="vert270" wrap="none" rtlCol="0"/>
        <a:lstStyle xmlns:a="http://schemas.openxmlformats.org/drawingml/2006/main"/>
        <a:p xmlns:a="http://schemas.openxmlformats.org/drawingml/2006/main">
          <a:r>
            <a:rPr lang="en-GB" sz="1000" b="1"/>
            <a:t>US$ millions</a:t>
          </a:r>
        </a:p>
        <a:p xmlns:a="http://schemas.openxmlformats.org/drawingml/2006/main">
          <a:endParaRPr lang="en-GB" sz="1000"/>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1379220</xdr:colOff>
      <xdr:row>9</xdr:row>
      <xdr:rowOff>45720</xdr:rowOff>
    </xdr:from>
    <xdr:to>
      <xdr:col>6</xdr:col>
      <xdr:colOff>7620</xdr:colOff>
      <xdr:row>23</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466725</xdr:colOff>
      <xdr:row>15</xdr:row>
      <xdr:rowOff>123825</xdr:rowOff>
    </xdr:from>
    <xdr:to>
      <xdr:col>8</xdr:col>
      <xdr:colOff>342900</xdr:colOff>
      <xdr:row>32</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152398</xdr:colOff>
      <xdr:row>15</xdr:row>
      <xdr:rowOff>95249</xdr:rowOff>
    </xdr:from>
    <xdr:to>
      <xdr:col>10</xdr:col>
      <xdr:colOff>57149</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PR-DC01\Projects\Programme%20resources\Data\GHA%20calcs%20and%20analyses\April-2014\Official-HA\gha_2014_humanitarian%20sectors_OECD%20DAC_2008-20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gure%206.2%20Brexxarian%20assistance%20from%20DAC%20dono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gure%206.3%20OECD%20DAC%20donors'%20bilateral%20expenditure%20type%20-%20Pakistan,%20Ethiopia%20and%20Lebanon,%202008-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thod and notes"/>
      <sheetName val="Donor summary"/>
      <sheetName val="Disaster P and P DAC donors"/>
      <sheetName val="% trend over time DAC donors"/>
      <sheetName val="Donors data"/>
      <sheetName val="Donor channels DPP"/>
      <sheetName val="Top 10 recip sector HA"/>
      <sheetName val="Recipient comparisons 2008-2012"/>
      <sheetName val="Recipients DAC donors"/>
    </sheetNames>
    <sheetDataSet>
      <sheetData sheetId="0"/>
      <sheetData sheetId="1">
        <row r="6">
          <cell r="B6">
            <v>5480.7346230000003</v>
          </cell>
          <cell r="I6" t="str">
            <v>Material relief assistance and services</v>
          </cell>
        </row>
        <row r="7">
          <cell r="I7" t="str">
            <v>Emergency food aid</v>
          </cell>
        </row>
        <row r="8">
          <cell r="I8" t="str">
            <v>Reconstruction relief and rehabilitation</v>
          </cell>
        </row>
        <row r="9">
          <cell r="I9" t="str">
            <v>Relief co-ordination; protection and support services</v>
          </cell>
        </row>
        <row r="10">
          <cell r="I10" t="str">
            <v>Disaster prevention and preparedness</v>
          </cell>
        </row>
      </sheetData>
      <sheetData sheetId="2">
        <row r="2">
          <cell r="B2">
            <v>330.23801299999997</v>
          </cell>
        </row>
      </sheetData>
      <sheetData sheetId="3"/>
      <sheetData sheetId="4"/>
      <sheetData sheetId="5"/>
      <sheetData sheetId="6">
        <row r="2">
          <cell r="B2">
            <v>8.001059999999999</v>
          </cell>
        </row>
      </sheetData>
      <sheetData sheetId="7">
        <row r="14">
          <cell r="B14">
            <v>752.13812399999995</v>
          </cell>
        </row>
      </sheetData>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ig 6.2"/>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Fig 6.3"/>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N11"/>
  <sheetViews>
    <sheetView workbookViewId="0">
      <selection activeCell="I14" sqref="I14"/>
    </sheetView>
  </sheetViews>
  <sheetFormatPr defaultColWidth="8.85546875" defaultRowHeight="15"/>
  <cols>
    <col min="1" max="1" width="54.7109375" style="1" customWidth="1"/>
    <col min="2" max="6" width="9.5703125" style="1" bestFit="1" customWidth="1"/>
    <col min="7" max="7" width="10.5703125" style="1" bestFit="1" customWidth="1"/>
    <col min="8" max="8" width="8.85546875" style="1"/>
    <col min="9" max="9" width="35.42578125" style="1" customWidth="1"/>
    <col min="10" max="16384" width="8.85546875" style="1"/>
  </cols>
  <sheetData>
    <row r="1" spans="1:14">
      <c r="A1" s="10" t="s">
        <v>9</v>
      </c>
      <c r="B1" s="10"/>
      <c r="C1" s="10"/>
      <c r="D1" s="10"/>
      <c r="E1" s="10"/>
      <c r="F1" s="10"/>
    </row>
    <row r="2" spans="1:14">
      <c r="A2" s="6" t="s">
        <v>0</v>
      </c>
    </row>
    <row r="3" spans="1:14">
      <c r="A3" s="6" t="s">
        <v>8</v>
      </c>
    </row>
    <row r="5" spans="1:14">
      <c r="A5" s="7" t="s">
        <v>1</v>
      </c>
      <c r="B5" s="7">
        <v>2008</v>
      </c>
      <c r="C5" s="7">
        <v>2009</v>
      </c>
      <c r="D5" s="7">
        <v>2010</v>
      </c>
      <c r="E5" s="7">
        <v>2011</v>
      </c>
      <c r="F5" s="7">
        <v>2012</v>
      </c>
      <c r="G5" s="7" t="s">
        <v>2</v>
      </c>
      <c r="I5" s="7"/>
      <c r="J5" s="7">
        <v>2008</v>
      </c>
      <c r="K5" s="7">
        <v>2009</v>
      </c>
      <c r="L5" s="7">
        <v>2010</v>
      </c>
      <c r="M5" s="7">
        <v>2011</v>
      </c>
      <c r="N5" s="7">
        <v>2012</v>
      </c>
    </row>
    <row r="6" spans="1:14">
      <c r="A6" s="2" t="s">
        <v>3</v>
      </c>
      <c r="B6" s="3">
        <v>5.480734623</v>
      </c>
      <c r="C6" s="3">
        <v>5.6088071080000006</v>
      </c>
      <c r="D6" s="3">
        <v>6.5985413709999996</v>
      </c>
      <c r="E6" s="3">
        <v>6.4246092040000002</v>
      </c>
      <c r="F6" s="3">
        <v>5.8980720960000008</v>
      </c>
      <c r="G6" s="3">
        <v>30.010764402</v>
      </c>
      <c r="I6" s="4" t="str">
        <f>'[1]Donor summary'!I6</f>
        <v>Material relief assistance and services</v>
      </c>
      <c r="J6" s="5">
        <v>0.485867828595485</v>
      </c>
      <c r="K6" s="5">
        <v>0.51192166608396317</v>
      </c>
      <c r="L6" s="5">
        <v>0.57441117712274381</v>
      </c>
      <c r="M6" s="5">
        <v>0.57381430897596108</v>
      </c>
      <c r="N6" s="5">
        <v>0.57947339250336394</v>
      </c>
    </row>
    <row r="7" spans="1:14">
      <c r="A7" s="2" t="s">
        <v>4</v>
      </c>
      <c r="B7" s="3">
        <v>3.7052106610000002</v>
      </c>
      <c r="C7" s="3">
        <v>3.3652350630000001</v>
      </c>
      <c r="D7" s="3">
        <v>2.8334065590000002</v>
      </c>
      <c r="E7" s="3">
        <v>2.7496058140000001</v>
      </c>
      <c r="F7" s="3">
        <v>2.4217982119999997</v>
      </c>
      <c r="G7" s="3">
        <v>15.075256309</v>
      </c>
      <c r="I7" s="4" t="str">
        <f>'[1]Donor summary'!I7</f>
        <v>Emergency food aid</v>
      </c>
      <c r="J7" s="5">
        <v>0.32846740121190349</v>
      </c>
      <c r="K7" s="5">
        <v>0.30714850895085022</v>
      </c>
      <c r="L7" s="5">
        <v>0.2466515408958998</v>
      </c>
      <c r="M7" s="5">
        <v>0.24558118790079406</v>
      </c>
      <c r="N7" s="5">
        <v>0.23793666863074922</v>
      </c>
    </row>
    <row r="8" spans="1:14">
      <c r="A8" s="2" t="s">
        <v>5</v>
      </c>
      <c r="B8" s="3">
        <v>1.2969702999999999</v>
      </c>
      <c r="C8" s="3">
        <v>0.98452181099999991</v>
      </c>
      <c r="D8" s="3">
        <v>0.99272133499999993</v>
      </c>
      <c r="E8" s="3">
        <v>0.92145223999999981</v>
      </c>
      <c r="F8" s="3">
        <v>0.59211649199999994</v>
      </c>
      <c r="G8" s="3">
        <v>4.7877821779999996</v>
      </c>
      <c r="I8" s="4" t="str">
        <f>'[1]Donor summary'!I8</f>
        <v>Reconstruction relief and rehabilitation</v>
      </c>
      <c r="J8" s="5">
        <v>0.11497658375382257</v>
      </c>
      <c r="K8" s="5">
        <v>8.9858331028045857E-2</v>
      </c>
      <c r="L8" s="5">
        <v>8.6417618460092202E-2</v>
      </c>
      <c r="M8" s="5">
        <v>8.2299555282016712E-2</v>
      </c>
      <c r="N8" s="5">
        <v>5.8174221473000942E-2</v>
      </c>
    </row>
    <row r="9" spans="1:14">
      <c r="A9" s="2" t="s">
        <v>6</v>
      </c>
      <c r="B9" s="3">
        <v>0.46714590100000009</v>
      </c>
      <c r="C9" s="3">
        <v>0.58158070799999995</v>
      </c>
      <c r="D9" s="3">
        <v>0.64983779399999997</v>
      </c>
      <c r="E9" s="3">
        <v>0.58076001699999991</v>
      </c>
      <c r="F9" s="3">
        <v>0.63672133900000005</v>
      </c>
      <c r="G9" s="3">
        <v>2.9160457590000002</v>
      </c>
      <c r="I9" s="4" t="str">
        <f>'[1]Donor summary'!I9</f>
        <v>Relief co-ordination; protection and support services</v>
      </c>
      <c r="J9" s="5">
        <v>4.1412544151227998E-2</v>
      </c>
      <c r="K9" s="5">
        <v>5.3081476911017139E-2</v>
      </c>
      <c r="L9" s="5">
        <v>5.6569182672839391E-2</v>
      </c>
      <c r="M9" s="5">
        <v>5.1870611465089568E-2</v>
      </c>
      <c r="N9" s="5">
        <v>6.2556555495454289E-2</v>
      </c>
    </row>
    <row r="10" spans="1:14">
      <c r="A10" s="2" t="s">
        <v>7</v>
      </c>
      <c r="B10" s="3">
        <v>0.33023801299999994</v>
      </c>
      <c r="C10" s="3">
        <v>0.41623297400000003</v>
      </c>
      <c r="D10" s="3">
        <v>0.41298070900000006</v>
      </c>
      <c r="E10" s="3">
        <v>0.519893736</v>
      </c>
      <c r="F10" s="3">
        <v>0.62962303600000002</v>
      </c>
      <c r="G10" s="3">
        <v>2.3089684680000002</v>
      </c>
      <c r="I10" s="4" t="str">
        <f>'[1]Donor summary'!I10</f>
        <v>Disaster prevention and preparedness</v>
      </c>
      <c r="J10" s="5">
        <v>2.927564228756082E-2</v>
      </c>
      <c r="K10" s="5">
        <v>3.799001702612357E-2</v>
      </c>
      <c r="L10" s="5">
        <v>3.5950480848424976E-2</v>
      </c>
      <c r="M10" s="5">
        <v>4.6434336376138398E-2</v>
      </c>
      <c r="N10" s="5">
        <v>6.1859161897431576E-2</v>
      </c>
    </row>
    <row r="11" spans="1:14">
      <c r="A11" s="9" t="s">
        <v>2</v>
      </c>
      <c r="B11" s="8">
        <v>11280.299498000002</v>
      </c>
      <c r="C11" s="8">
        <v>10956.377664000001</v>
      </c>
      <c r="D11" s="8">
        <v>11487.487767999997</v>
      </c>
      <c r="E11" s="8">
        <v>11196.321011000002</v>
      </c>
      <c r="F11" s="8">
        <v>10178.331175000001</v>
      </c>
      <c r="G11" s="8">
        <v>0</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sheetPr codeName="Sheet10"/>
  <dimension ref="A1:D15"/>
  <sheetViews>
    <sheetView workbookViewId="0">
      <selection activeCell="C33" sqref="C33"/>
    </sheetView>
  </sheetViews>
  <sheetFormatPr defaultRowHeight="15"/>
  <cols>
    <col min="1" max="1" width="53.42578125" style="88" customWidth="1"/>
    <col min="2" max="2" width="9.140625" style="88" customWidth="1"/>
    <col min="3" max="4" width="9.140625" customWidth="1"/>
  </cols>
  <sheetData>
    <row r="1" spans="1:4">
      <c r="A1" s="85" t="s">
        <v>116</v>
      </c>
      <c r="B1" s="86"/>
    </row>
    <row r="2" spans="1:4">
      <c r="A2" s="87" t="s">
        <v>44</v>
      </c>
    </row>
    <row r="4" spans="1:4">
      <c r="A4" s="89" t="s">
        <v>42</v>
      </c>
    </row>
    <row r="6" spans="1:4">
      <c r="A6" s="90" t="s">
        <v>117</v>
      </c>
      <c r="B6" s="90">
        <v>2011</v>
      </c>
      <c r="C6" s="90">
        <v>2012</v>
      </c>
      <c r="D6" s="90">
        <v>2013</v>
      </c>
    </row>
    <row r="7" spans="1:4">
      <c r="A7" s="88" t="s">
        <v>118</v>
      </c>
      <c r="B7" s="91">
        <v>0.36420180252229961</v>
      </c>
      <c r="C7" s="91">
        <v>0.223</v>
      </c>
      <c r="D7" s="91">
        <v>0.56643744544018748</v>
      </c>
    </row>
    <row r="8" spans="1:4">
      <c r="A8" s="88" t="s">
        <v>119</v>
      </c>
      <c r="B8" s="91">
        <v>0.94055522399804381</v>
      </c>
      <c r="C8" s="91">
        <v>1.1439999999999999</v>
      </c>
      <c r="D8" s="91">
        <v>1.3757241599976597</v>
      </c>
    </row>
    <row r="9" spans="1:4">
      <c r="A9" s="88" t="s">
        <v>120</v>
      </c>
      <c r="B9" s="91">
        <v>2.0424466460953523</v>
      </c>
      <c r="C9" s="91">
        <v>2.036</v>
      </c>
      <c r="D9" s="91">
        <v>3.4777841246676702</v>
      </c>
    </row>
    <row r="10" spans="1:4" ht="30">
      <c r="A10" s="88" t="s">
        <v>121</v>
      </c>
      <c r="B10" s="91">
        <v>0.14250040006938858</v>
      </c>
      <c r="C10" s="91">
        <v>0.17799999999999999</v>
      </c>
      <c r="D10" s="91">
        <v>0.14683314800173636</v>
      </c>
    </row>
    <row r="11" spans="1:4">
      <c r="A11" s="88" t="s">
        <v>122</v>
      </c>
      <c r="B11" s="91">
        <v>0.3218348077132146</v>
      </c>
      <c r="C11" s="91">
        <v>1.36</v>
      </c>
      <c r="D11" s="91">
        <v>0.50692479672935675</v>
      </c>
    </row>
    <row r="12" spans="1:4">
      <c r="A12" s="88" t="s">
        <v>123</v>
      </c>
      <c r="B12" s="91">
        <v>0</v>
      </c>
      <c r="C12" s="91">
        <v>7.0000000000000007E-2</v>
      </c>
      <c r="D12" s="91">
        <v>0.19508960945908124</v>
      </c>
    </row>
    <row r="13" spans="1:4">
      <c r="A13" s="88" t="s">
        <v>124</v>
      </c>
      <c r="B13" s="91">
        <v>9.2980427556430438</v>
      </c>
      <c r="C13" s="91">
        <v>5.8310000000000004</v>
      </c>
      <c r="D13" s="91">
        <v>7.9459382852797091</v>
      </c>
    </row>
    <row r="14" spans="1:4">
      <c r="A14" s="89" t="s">
        <v>2</v>
      </c>
      <c r="B14" s="92">
        <v>13.109581636041343</v>
      </c>
      <c r="C14" s="92">
        <v>10.842000000000001</v>
      </c>
      <c r="D14" s="92">
        <v>14.214731569575401</v>
      </c>
    </row>
    <row r="15" spans="1:4">
      <c r="C15" s="88"/>
      <c r="D15" s="88"/>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A1:F18"/>
  <sheetViews>
    <sheetView tabSelected="1" workbookViewId="0">
      <selection activeCell="E11" sqref="E11"/>
    </sheetView>
  </sheetViews>
  <sheetFormatPr defaultRowHeight="15"/>
  <cols>
    <col min="1" max="1" width="12" bestFit="1" customWidth="1"/>
    <col min="2" max="2" width="20.42578125" bestFit="1" customWidth="1"/>
    <col min="3" max="3" width="25.28515625" customWidth="1"/>
    <col min="4" max="4" width="16.28515625" customWidth="1"/>
    <col min="6" max="6" width="15.42578125" customWidth="1"/>
    <col min="7" max="7" width="29.140625" customWidth="1"/>
  </cols>
  <sheetData>
    <row r="1" spans="1:6">
      <c r="A1" s="11" t="s">
        <v>125</v>
      </c>
      <c r="B1" s="11"/>
      <c r="C1" s="11"/>
      <c r="D1" s="11"/>
      <c r="E1" s="11"/>
      <c r="F1" s="11"/>
    </row>
    <row r="2" spans="1:6">
      <c r="A2" t="s">
        <v>24</v>
      </c>
    </row>
    <row r="3" spans="1:6">
      <c r="A3" s="93" t="s">
        <v>126</v>
      </c>
    </row>
    <row r="5" spans="1:6">
      <c r="A5" s="21" t="s">
        <v>11</v>
      </c>
    </row>
    <row r="6" spans="1:6" s="94" customFormat="1" ht="30">
      <c r="A6" s="16" t="s">
        <v>109</v>
      </c>
      <c r="B6" s="16" t="s">
        <v>127</v>
      </c>
      <c r="C6" s="16" t="s">
        <v>128</v>
      </c>
      <c r="D6" s="16" t="s">
        <v>2</v>
      </c>
    </row>
    <row r="7" spans="1:6">
      <c r="A7" t="s">
        <v>68</v>
      </c>
      <c r="B7" s="95">
        <v>102.01072069263016</v>
      </c>
      <c r="C7" s="95">
        <v>12.537312638568187</v>
      </c>
      <c r="D7" s="95">
        <v>114.54803333119834</v>
      </c>
    </row>
    <row r="8" spans="1:6">
      <c r="A8" t="s">
        <v>79</v>
      </c>
      <c r="B8" s="95">
        <v>17.994138087017518</v>
      </c>
      <c r="C8" s="95">
        <v>33.700436209697259</v>
      </c>
      <c r="D8" s="95">
        <v>51.694574296714777</v>
      </c>
    </row>
    <row r="9" spans="1:6">
      <c r="A9" t="s">
        <v>84</v>
      </c>
      <c r="B9" s="95">
        <v>32.621892642522582</v>
      </c>
      <c r="C9" s="95">
        <v>1.726671418777326</v>
      </c>
      <c r="D9" s="95">
        <v>34.348564061299911</v>
      </c>
    </row>
    <row r="10" spans="1:6">
      <c r="A10" t="s">
        <v>74</v>
      </c>
      <c r="B10" s="95">
        <v>25.932944139042704</v>
      </c>
      <c r="C10" s="95">
        <v>3.0316350810757502</v>
      </c>
      <c r="D10" s="95">
        <v>28.964579220118456</v>
      </c>
    </row>
    <row r="11" spans="1:6">
      <c r="A11" t="s">
        <v>71</v>
      </c>
      <c r="B11" s="95">
        <v>14.931083010972936</v>
      </c>
      <c r="C11" s="95">
        <v>2.8047453345632487</v>
      </c>
      <c r="D11" s="95">
        <v>17.735828345536184</v>
      </c>
    </row>
    <row r="12" spans="1:6">
      <c r="A12" t="s">
        <v>82</v>
      </c>
      <c r="B12" s="95">
        <v>14.51189978730142</v>
      </c>
      <c r="C12" s="95"/>
      <c r="D12" s="95">
        <v>14.51189978730142</v>
      </c>
    </row>
    <row r="13" spans="1:6">
      <c r="A13" t="s">
        <v>77</v>
      </c>
      <c r="B13" s="95">
        <v>13.048970259170524</v>
      </c>
      <c r="C13" s="95">
        <v>0.411571550214897</v>
      </c>
      <c r="D13" s="95">
        <v>13.46054180938542</v>
      </c>
    </row>
    <row r="14" spans="1:6">
      <c r="A14" t="s">
        <v>129</v>
      </c>
      <c r="B14" s="95">
        <v>7.618597519281872</v>
      </c>
      <c r="C14" s="95">
        <v>5.1587819879309365</v>
      </c>
      <c r="D14" s="95">
        <v>12.777379507212808</v>
      </c>
    </row>
    <row r="15" spans="1:6">
      <c r="A15" t="s">
        <v>72</v>
      </c>
      <c r="B15" s="95">
        <v>12.499227252388485</v>
      </c>
      <c r="C15" s="95">
        <v>5.2648602825669799E-3</v>
      </c>
      <c r="D15" s="95">
        <v>12.504492112671052</v>
      </c>
    </row>
    <row r="16" spans="1:6">
      <c r="A16" t="s">
        <v>130</v>
      </c>
      <c r="B16" s="95">
        <v>4.4442956161330471</v>
      </c>
      <c r="C16" s="95"/>
      <c r="D16" s="95">
        <v>4.4442956161330471</v>
      </c>
    </row>
    <row r="17" spans="1:4">
      <c r="A17" t="s">
        <v>73</v>
      </c>
      <c r="B17" s="95">
        <v>3.0319222899208462</v>
      </c>
      <c r="C17" s="95">
        <v>1.2940288762032131</v>
      </c>
      <c r="D17" s="95">
        <v>4.3259511661240593</v>
      </c>
    </row>
    <row r="18" spans="1:4">
      <c r="A18" t="s">
        <v>75</v>
      </c>
      <c r="B18" s="95">
        <v>3.3874540249169862</v>
      </c>
      <c r="C18" s="95"/>
      <c r="D18" s="95">
        <v>3.3874540249169862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codeName="Sheet2"/>
  <dimension ref="A1:G15"/>
  <sheetViews>
    <sheetView workbookViewId="0">
      <selection activeCell="A4" sqref="A4"/>
    </sheetView>
  </sheetViews>
  <sheetFormatPr defaultColWidth="9.140625" defaultRowHeight="15"/>
  <cols>
    <col min="1" max="1" width="32.42578125" style="12" customWidth="1"/>
    <col min="2" max="5" width="15.28515625" style="12" customWidth="1"/>
    <col min="6" max="6" width="19.5703125" style="12" customWidth="1"/>
    <col min="7" max="16384" width="9.140625" style="12"/>
  </cols>
  <sheetData>
    <row r="1" spans="1:7">
      <c r="A1" s="11" t="s">
        <v>10</v>
      </c>
      <c r="B1" s="11"/>
      <c r="C1" s="11"/>
      <c r="D1" s="11"/>
      <c r="E1" s="11"/>
      <c r="F1" s="11"/>
      <c r="G1" s="11"/>
    </row>
    <row r="2" spans="1:7">
      <c r="A2" s="13" t="s">
        <v>0</v>
      </c>
    </row>
    <row r="3" spans="1:7">
      <c r="A3" s="13"/>
    </row>
    <row r="4" spans="1:7">
      <c r="A4" s="14" t="s">
        <v>11</v>
      </c>
    </row>
    <row r="5" spans="1:7" ht="45">
      <c r="A5" s="15" t="s">
        <v>12</v>
      </c>
      <c r="B5" s="16" t="s">
        <v>7</v>
      </c>
      <c r="C5" s="16" t="s">
        <v>4</v>
      </c>
      <c r="D5" s="16" t="s">
        <v>3</v>
      </c>
      <c r="E5" s="16" t="s">
        <v>5</v>
      </c>
      <c r="F5" s="16" t="s">
        <v>6</v>
      </c>
    </row>
    <row r="6" spans="1:7">
      <c r="A6" s="17" t="s">
        <v>13</v>
      </c>
      <c r="B6" s="18">
        <v>8.001059999999999</v>
      </c>
      <c r="C6" s="18">
        <v>106.527412</v>
      </c>
      <c r="D6" s="18">
        <v>140.23335900000001</v>
      </c>
      <c r="E6" s="18">
        <v>80.709733</v>
      </c>
      <c r="F6" s="18">
        <v>78.610216000000008</v>
      </c>
    </row>
    <row r="7" spans="1:7">
      <c r="A7" s="17" t="s">
        <v>14</v>
      </c>
      <c r="B7" s="18">
        <v>1.169305</v>
      </c>
      <c r="C7" s="18">
        <v>63.448110999999997</v>
      </c>
      <c r="D7" s="18">
        <v>203.69060200000001</v>
      </c>
      <c r="E7" s="18">
        <v>8.1629000000000005</v>
      </c>
      <c r="F7" s="18">
        <v>43.408300999999987</v>
      </c>
    </row>
    <row r="8" spans="1:7">
      <c r="A8" s="17" t="s">
        <v>15</v>
      </c>
      <c r="B8" s="18">
        <v>8.5708299999999991</v>
      </c>
      <c r="C8" s="18">
        <v>245.62622999999999</v>
      </c>
      <c r="D8" s="18">
        <v>84.861052000000001</v>
      </c>
      <c r="E8" s="18">
        <v>3.6831580000000002</v>
      </c>
      <c r="F8" s="18">
        <v>18.251618000000001</v>
      </c>
    </row>
    <row r="9" spans="1:7">
      <c r="A9" s="17" t="s">
        <v>16</v>
      </c>
      <c r="B9" s="18">
        <v>0.77308200000000005</v>
      </c>
      <c r="C9" s="18">
        <v>1.904015</v>
      </c>
      <c r="D9" s="18">
        <v>262.4733690000001</v>
      </c>
      <c r="E9" s="18">
        <v>5.5263429999999998</v>
      </c>
      <c r="F9" s="18">
        <v>0.58233199999999996</v>
      </c>
    </row>
    <row r="10" spans="1:7">
      <c r="A10" s="17" t="s">
        <v>17</v>
      </c>
      <c r="B10" s="18">
        <v>6.7219390000000008</v>
      </c>
      <c r="C10" s="18">
        <v>83.363591</v>
      </c>
      <c r="D10" s="18">
        <v>191.832953</v>
      </c>
      <c r="E10" s="18">
        <v>72.192504000000014</v>
      </c>
      <c r="F10" s="18">
        <v>13.791791</v>
      </c>
    </row>
    <row r="11" spans="1:7">
      <c r="A11" s="17" t="s">
        <v>18</v>
      </c>
      <c r="B11" s="18">
        <v>2.0476190000000001</v>
      </c>
      <c r="C11" s="18">
        <v>102.431037</v>
      </c>
      <c r="D11" s="18">
        <v>259.67343699999998</v>
      </c>
      <c r="E11" s="18">
        <v>7.7200420000000012</v>
      </c>
      <c r="F11" s="18">
        <v>49.368301000000002</v>
      </c>
    </row>
    <row r="12" spans="1:7">
      <c r="A12" s="17" t="s">
        <v>19</v>
      </c>
      <c r="B12" s="18">
        <v>6.6473740000000001</v>
      </c>
      <c r="C12" s="18">
        <v>388.65509900000001</v>
      </c>
      <c r="D12" s="18">
        <v>320.39040899999998</v>
      </c>
      <c r="E12" s="18">
        <v>11.307765</v>
      </c>
      <c r="F12" s="18">
        <v>24.045584999999999</v>
      </c>
    </row>
    <row r="13" spans="1:7">
      <c r="A13" s="17" t="s">
        <v>20</v>
      </c>
      <c r="B13" s="18">
        <v>0.79028899999999991</v>
      </c>
      <c r="C13" s="18">
        <v>39.185547</v>
      </c>
      <c r="D13" s="18">
        <v>187.00475700000001</v>
      </c>
      <c r="E13" s="18">
        <v>6.4470450000000001</v>
      </c>
      <c r="F13" s="18">
        <v>29.203316999999998</v>
      </c>
    </row>
    <row r="14" spans="1:7">
      <c r="A14" s="17" t="s">
        <v>21</v>
      </c>
      <c r="B14" s="18">
        <v>4.6754619999999996</v>
      </c>
      <c r="C14" s="18">
        <v>41.447428000000002</v>
      </c>
      <c r="D14" s="18">
        <v>340.80470900000012</v>
      </c>
      <c r="E14" s="18">
        <v>0.49050100000000002</v>
      </c>
      <c r="F14" s="18">
        <v>23.876076000000001</v>
      </c>
    </row>
    <row r="15" spans="1:7">
      <c r="A15" s="17" t="s">
        <v>22</v>
      </c>
      <c r="B15" s="18">
        <v>1.5495479999999999</v>
      </c>
      <c r="C15" s="18">
        <v>65.696405999999996</v>
      </c>
      <c r="D15" s="18">
        <v>70.546376999999993</v>
      </c>
      <c r="E15" s="18">
        <v>35.622659000000013</v>
      </c>
      <c r="F15" s="18">
        <v>27.415928000000001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codeName="Sheet3"/>
  <dimension ref="A1:M38"/>
  <sheetViews>
    <sheetView workbookViewId="0">
      <selection activeCell="N30" sqref="N30"/>
    </sheetView>
  </sheetViews>
  <sheetFormatPr defaultColWidth="9.140625" defaultRowHeight="15"/>
  <cols>
    <col min="1" max="1" width="49.7109375" style="12" customWidth="1"/>
    <col min="2" max="3" width="6.140625" style="12" bestFit="1" customWidth="1"/>
    <col min="4" max="5" width="7.140625" style="12" bestFit="1" customWidth="1"/>
    <col min="6" max="6" width="6.140625" style="12" bestFit="1" customWidth="1"/>
    <col min="7" max="7" width="9.140625" style="12"/>
    <col min="8" max="8" width="50.140625" style="12" bestFit="1" customWidth="1"/>
    <col min="9" max="13" width="5" style="12" bestFit="1" customWidth="1"/>
    <col min="14" max="16384" width="9.140625" style="12"/>
  </cols>
  <sheetData>
    <row r="1" spans="1:13">
      <c r="A1" s="11" t="s">
        <v>23</v>
      </c>
      <c r="B1" s="11"/>
      <c r="C1" s="11"/>
      <c r="D1" s="11"/>
      <c r="E1" s="11"/>
      <c r="F1" s="11"/>
      <c r="G1" s="11"/>
    </row>
    <row r="2" spans="1:13">
      <c r="A2" s="19" t="s">
        <v>24</v>
      </c>
    </row>
    <row r="3" spans="1:13">
      <c r="A3" s="20"/>
    </row>
    <row r="4" spans="1:13">
      <c r="A4" s="20"/>
    </row>
    <row r="5" spans="1:13">
      <c r="A5" s="15" t="s">
        <v>17</v>
      </c>
      <c r="B5" s="15">
        <v>2008</v>
      </c>
      <c r="C5" s="15">
        <v>2009</v>
      </c>
      <c r="D5" s="15">
        <v>2010</v>
      </c>
      <c r="E5" s="15">
        <v>2011</v>
      </c>
      <c r="F5" s="15">
        <v>2012</v>
      </c>
      <c r="I5" s="15">
        <v>2008</v>
      </c>
      <c r="J5" s="15">
        <v>2009</v>
      </c>
      <c r="K5" s="15">
        <v>2010</v>
      </c>
      <c r="L5" s="15">
        <v>2011</v>
      </c>
      <c r="M5" s="15">
        <v>2012</v>
      </c>
    </row>
    <row r="6" spans="1:13">
      <c r="A6" s="21" t="s">
        <v>2</v>
      </c>
      <c r="B6" s="22">
        <v>126.25591</v>
      </c>
      <c r="C6" s="22">
        <v>402.30589100000003</v>
      </c>
      <c r="D6" s="22">
        <v>1159.088285</v>
      </c>
      <c r="E6" s="22">
        <v>1130.4243710000001</v>
      </c>
      <c r="F6" s="22">
        <v>367.90277800000001</v>
      </c>
    </row>
    <row r="7" spans="1:13">
      <c r="A7" s="23" t="s">
        <v>7</v>
      </c>
      <c r="B7" s="18">
        <v>1.300549</v>
      </c>
      <c r="C7" s="18">
        <v>4.1445290000000004</v>
      </c>
      <c r="D7" s="18">
        <v>3.4325260000000002</v>
      </c>
      <c r="E7" s="18">
        <v>6.1769700000000007</v>
      </c>
      <c r="F7" s="18">
        <v>6.7219390000000008</v>
      </c>
      <c r="H7" s="24" t="s">
        <v>7</v>
      </c>
      <c r="I7" s="5">
        <v>1.0300896013501466E-2</v>
      </c>
      <c r="J7" s="5">
        <v>1.03019346539969E-2</v>
      </c>
      <c r="K7" s="5">
        <v>2.9614016847733043E-3</v>
      </c>
      <c r="L7" s="5">
        <v>5.4642930199175618E-3</v>
      </c>
      <c r="M7" s="5">
        <v>1.827096559732963E-2</v>
      </c>
    </row>
    <row r="8" spans="1:13">
      <c r="A8" s="23" t="s">
        <v>4</v>
      </c>
      <c r="B8" s="18">
        <v>5.7371590000000001</v>
      </c>
      <c r="C8" s="18">
        <v>115.281204</v>
      </c>
      <c r="D8" s="18">
        <v>214.65434400000001</v>
      </c>
      <c r="E8" s="18">
        <v>231.31419299999999</v>
      </c>
      <c r="F8" s="18">
        <v>83.363591</v>
      </c>
      <c r="H8" s="24" t="s">
        <v>4</v>
      </c>
      <c r="I8" s="5">
        <v>1.0300896013501466E-2</v>
      </c>
      <c r="J8" s="5">
        <v>1.03019346539969E-2</v>
      </c>
      <c r="K8" s="5">
        <v>2.9614016847733043E-3</v>
      </c>
      <c r="L8" s="5">
        <v>5.4642930199175618E-3</v>
      </c>
      <c r="M8" s="5">
        <v>1.827096559732963E-2</v>
      </c>
    </row>
    <row r="9" spans="1:13">
      <c r="A9" s="23" t="s">
        <v>3</v>
      </c>
      <c r="B9" s="18">
        <v>70.019531000000001</v>
      </c>
      <c r="C9" s="18">
        <v>232.75916900000001</v>
      </c>
      <c r="D9" s="18">
        <v>783.46697700000004</v>
      </c>
      <c r="E9" s="18">
        <v>602.46021699999994</v>
      </c>
      <c r="F9" s="18">
        <v>191.832953</v>
      </c>
      <c r="H9" s="24" t="s">
        <v>3</v>
      </c>
      <c r="I9" s="5">
        <v>0.55458418540565746</v>
      </c>
      <c r="J9" s="5">
        <v>0.5785626663866078</v>
      </c>
      <c r="K9" s="5">
        <v>0.67593382414351644</v>
      </c>
      <c r="L9" s="5">
        <v>0.53295048519437827</v>
      </c>
      <c r="M9" s="5">
        <v>0.52142295321292731</v>
      </c>
    </row>
    <row r="10" spans="1:13">
      <c r="A10" s="23" t="s">
        <v>5</v>
      </c>
      <c r="B10" s="18">
        <v>45.372500000000002</v>
      </c>
      <c r="C10" s="18">
        <v>33.011572000000001</v>
      </c>
      <c r="D10" s="18">
        <v>115.04330400000001</v>
      </c>
      <c r="E10" s="18">
        <v>266.11932100000001</v>
      </c>
      <c r="F10" s="18">
        <v>72.192504000000014</v>
      </c>
      <c r="H10" s="24" t="s">
        <v>5</v>
      </c>
      <c r="I10" s="5">
        <v>0.3593693158601447</v>
      </c>
      <c r="J10" s="5">
        <v>8.2055900096178302E-2</v>
      </c>
      <c r="K10" s="5">
        <v>9.925327128985692E-2</v>
      </c>
      <c r="L10" s="5">
        <v>0.23541541373934161</v>
      </c>
      <c r="M10" s="5">
        <v>0.19622712389521563</v>
      </c>
    </row>
    <row r="11" spans="1:13">
      <c r="A11" s="23" t="s">
        <v>6</v>
      </c>
      <c r="B11" s="18">
        <v>3.826171</v>
      </c>
      <c r="C11" s="18">
        <v>17.109417000000001</v>
      </c>
      <c r="D11" s="18">
        <v>42.491134000000002</v>
      </c>
      <c r="E11" s="18">
        <v>24.353670000000001</v>
      </c>
      <c r="F11" s="18">
        <v>13.791791</v>
      </c>
      <c r="H11" s="24" t="s">
        <v>6</v>
      </c>
      <c r="I11" s="5">
        <v>3.0304886321757134E-2</v>
      </c>
      <c r="J11" s="5">
        <v>4.2528377989871392E-2</v>
      </c>
      <c r="K11" s="5">
        <v>3.6659100561955899E-2</v>
      </c>
      <c r="L11" s="5">
        <v>2.1543829578316832E-2</v>
      </c>
      <c r="M11" s="5">
        <v>3.7487596791128334E-2</v>
      </c>
    </row>
    <row r="12" spans="1:13">
      <c r="A12" s="23"/>
      <c r="B12" s="18"/>
      <c r="C12" s="18"/>
      <c r="D12" s="18"/>
      <c r="E12" s="18"/>
      <c r="F12" s="18"/>
    </row>
    <row r="13" spans="1:13">
      <c r="A13" s="23"/>
      <c r="B13" s="18"/>
      <c r="C13" s="18"/>
      <c r="D13" s="18"/>
      <c r="E13" s="18"/>
      <c r="F13" s="18"/>
    </row>
    <row r="14" spans="1:13">
      <c r="A14" s="23"/>
      <c r="B14" s="18"/>
      <c r="C14" s="18"/>
      <c r="D14" s="18"/>
      <c r="E14" s="18"/>
      <c r="F14" s="18"/>
    </row>
    <row r="15" spans="1:13">
      <c r="A15" s="15" t="s">
        <v>15</v>
      </c>
      <c r="B15" s="15">
        <v>2008</v>
      </c>
      <c r="C15" s="15">
        <v>2009</v>
      </c>
      <c r="D15" s="15">
        <v>2010</v>
      </c>
      <c r="E15" s="15">
        <v>2011</v>
      </c>
      <c r="F15" s="15">
        <v>2012</v>
      </c>
      <c r="I15" s="15">
        <v>2008</v>
      </c>
      <c r="J15" s="15">
        <v>2009</v>
      </c>
      <c r="K15" s="15">
        <v>2010</v>
      </c>
      <c r="L15" s="15">
        <v>2011</v>
      </c>
      <c r="M15" s="15">
        <v>2012</v>
      </c>
    </row>
    <row r="16" spans="1:13">
      <c r="A16" s="21" t="s">
        <v>2</v>
      </c>
      <c r="B16" s="22">
        <v>752.13812399999995</v>
      </c>
      <c r="C16" s="22">
        <v>639.56227199999989</v>
      </c>
      <c r="D16" s="22">
        <v>578.54407800000001</v>
      </c>
      <c r="E16" s="22">
        <v>497.16688799999997</v>
      </c>
      <c r="F16" s="22">
        <v>360.99288799999999</v>
      </c>
      <c r="H16" s="25"/>
      <c r="I16" s="5"/>
      <c r="J16" s="26"/>
      <c r="K16" s="26"/>
      <c r="L16" s="26"/>
      <c r="M16" s="26"/>
    </row>
    <row r="17" spans="1:13">
      <c r="A17" s="23" t="s">
        <v>7</v>
      </c>
      <c r="B17" s="18">
        <v>0.92682799999999999</v>
      </c>
      <c r="C17" s="18">
        <v>1.6517569999999999</v>
      </c>
      <c r="D17" s="18">
        <v>5.9164110000000001</v>
      </c>
      <c r="E17" s="18">
        <v>7.3941119999999998</v>
      </c>
      <c r="F17" s="18">
        <v>8.5708299999999991</v>
      </c>
      <c r="H17" s="24" t="s">
        <v>7</v>
      </c>
      <c r="I17" s="5">
        <v>1.2322577069634089E-3</v>
      </c>
      <c r="J17" s="5">
        <v>2.5826367068756679E-3</v>
      </c>
      <c r="K17" s="5">
        <v>1.0226378983002916E-2</v>
      </c>
      <c r="L17" s="5">
        <v>1.4872494887471267E-2</v>
      </c>
      <c r="M17" s="5">
        <v>2.3742379101939534E-2</v>
      </c>
    </row>
    <row r="18" spans="1:13">
      <c r="A18" s="23" t="s">
        <v>4</v>
      </c>
      <c r="B18" s="18">
        <v>630.09561099999996</v>
      </c>
      <c r="C18" s="18">
        <v>503.74861499999997</v>
      </c>
      <c r="D18" s="18">
        <v>488.43133599999999</v>
      </c>
      <c r="E18" s="18">
        <v>361.68032299999999</v>
      </c>
      <c r="F18" s="18">
        <v>245.62622999999999</v>
      </c>
      <c r="H18" s="24" t="s">
        <v>4</v>
      </c>
      <c r="I18" s="5">
        <v>0.83773922753581898</v>
      </c>
      <c r="J18" s="5">
        <v>0.787645921365418</v>
      </c>
      <c r="K18" s="5">
        <v>0.84424221865425431</v>
      </c>
      <c r="L18" s="5">
        <v>0.72748272608211195</v>
      </c>
      <c r="M18" s="5">
        <v>0.68041847406146128</v>
      </c>
    </row>
    <row r="19" spans="1:13">
      <c r="A19" s="23" t="s">
        <v>3</v>
      </c>
      <c r="B19" s="18">
        <v>114.11806799999999</v>
      </c>
      <c r="C19" s="18">
        <v>119.893916</v>
      </c>
      <c r="D19" s="18">
        <v>74.694117000000006</v>
      </c>
      <c r="E19" s="18">
        <v>108.595975</v>
      </c>
      <c r="F19" s="18">
        <v>84.861052000000001</v>
      </c>
      <c r="G19" s="23"/>
      <c r="H19" s="24" t="s">
        <v>3</v>
      </c>
      <c r="I19" s="5">
        <v>0.15172488185162117</v>
      </c>
      <c r="J19" s="5">
        <v>0.18746245869862696</v>
      </c>
      <c r="K19" s="5">
        <v>0.12910704618775823</v>
      </c>
      <c r="L19" s="5">
        <v>0.21842962116173756</v>
      </c>
      <c r="M19" s="5">
        <v>0.23507679741324988</v>
      </c>
    </row>
    <row r="20" spans="1:13">
      <c r="A20" s="23" t="s">
        <v>5</v>
      </c>
      <c r="B20" s="18">
        <v>0</v>
      </c>
      <c r="C20" s="18">
        <v>0.62612999999999996</v>
      </c>
      <c r="D20" s="18">
        <v>0.115648</v>
      </c>
      <c r="E20" s="18">
        <v>1.7499830000000001</v>
      </c>
      <c r="F20" s="18">
        <v>3.6831580000000002</v>
      </c>
      <c r="G20" s="18"/>
      <c r="H20" s="24" t="s">
        <v>5</v>
      </c>
      <c r="I20" s="5">
        <v>0</v>
      </c>
      <c r="J20" s="5">
        <v>9.7899771048408574E-4</v>
      </c>
      <c r="K20" s="5">
        <v>1.9989488164806691E-4</v>
      </c>
      <c r="L20" s="5">
        <v>3.5199106019305135E-3</v>
      </c>
      <c r="M20" s="5">
        <v>1.0202854744329479E-2</v>
      </c>
    </row>
    <row r="21" spans="1:13">
      <c r="A21" s="23" t="s">
        <v>6</v>
      </c>
      <c r="B21" s="18">
        <v>6.997617</v>
      </c>
      <c r="C21" s="18">
        <v>13.641854</v>
      </c>
      <c r="D21" s="18">
        <v>9.3865659999999984</v>
      </c>
      <c r="E21" s="18">
        <v>17.746494999999999</v>
      </c>
      <c r="F21" s="18">
        <v>18.251618000000001</v>
      </c>
      <c r="G21" s="18"/>
      <c r="H21" s="24" t="s">
        <v>6</v>
      </c>
      <c r="I21" s="5">
        <v>9.3036329055964737E-3</v>
      </c>
      <c r="J21" s="5">
        <v>2.1329985518595447E-2</v>
      </c>
      <c r="K21" s="5">
        <v>1.6224461293336406E-2</v>
      </c>
      <c r="L21" s="5">
        <v>3.5695247266748789E-2</v>
      </c>
      <c r="M21" s="5">
        <v>5.055949467901983E-2</v>
      </c>
    </row>
    <row r="22" spans="1:13">
      <c r="A22" s="23"/>
      <c r="B22" s="27"/>
      <c r="C22" s="27"/>
      <c r="D22" s="27"/>
      <c r="E22" s="27"/>
      <c r="F22" s="27"/>
      <c r="G22" s="18"/>
      <c r="H22" s="24"/>
      <c r="I22" s="5"/>
      <c r="J22" s="5"/>
      <c r="K22" s="5"/>
      <c r="L22" s="5"/>
      <c r="M22" s="5"/>
    </row>
    <row r="23" spans="1:13">
      <c r="A23" s="23"/>
      <c r="B23" s="18"/>
      <c r="C23" s="18"/>
      <c r="D23" s="18"/>
      <c r="E23" s="18"/>
      <c r="F23" s="18"/>
      <c r="G23" s="18"/>
    </row>
    <row r="24" spans="1:13">
      <c r="A24" s="23"/>
      <c r="B24" s="18"/>
      <c r="C24" s="18"/>
      <c r="D24" s="18"/>
      <c r="E24" s="18"/>
      <c r="F24" s="18"/>
      <c r="G24" s="18"/>
    </row>
    <row r="25" spans="1:13">
      <c r="A25" s="15" t="s">
        <v>16</v>
      </c>
      <c r="B25" s="15">
        <v>2008</v>
      </c>
      <c r="C25" s="15">
        <v>2009</v>
      </c>
      <c r="D25" s="15">
        <v>2010</v>
      </c>
      <c r="E25" s="15">
        <v>2011</v>
      </c>
      <c r="F25" s="15">
        <v>2012</v>
      </c>
      <c r="G25" s="18"/>
      <c r="I25" s="15">
        <v>2008</v>
      </c>
      <c r="J25" s="15">
        <v>2009</v>
      </c>
      <c r="K25" s="15">
        <v>2010</v>
      </c>
      <c r="L25" s="15">
        <v>2011</v>
      </c>
      <c r="M25" s="15">
        <v>2012</v>
      </c>
    </row>
    <row r="26" spans="1:13">
      <c r="A26" s="21" t="s">
        <v>2</v>
      </c>
      <c r="B26" s="22">
        <v>94.620766000000003</v>
      </c>
      <c r="C26" s="22">
        <v>39.865557000000003</v>
      </c>
      <c r="D26" s="22">
        <v>30.767999</v>
      </c>
      <c r="E26" s="22">
        <v>25.606542000000001</v>
      </c>
      <c r="F26" s="22">
        <v>271.25914100000011</v>
      </c>
      <c r="G26" s="18"/>
    </row>
    <row r="27" spans="1:13">
      <c r="A27" s="23" t="s">
        <v>7</v>
      </c>
      <c r="B27" s="18">
        <v>0</v>
      </c>
      <c r="C27" s="18">
        <v>0.58942800000000006</v>
      </c>
      <c r="D27" s="18">
        <v>0.25306499999999998</v>
      </c>
      <c r="E27" s="18">
        <v>1.2658499999999999</v>
      </c>
      <c r="F27" s="18">
        <v>0.77308200000000005</v>
      </c>
      <c r="G27" s="18"/>
      <c r="H27" s="24" t="s">
        <v>7</v>
      </c>
      <c r="I27" s="5">
        <v>0</v>
      </c>
      <c r="J27" s="5">
        <v>1.4785394820897649E-2</v>
      </c>
      <c r="K27" s="5">
        <v>8.2249417649812064E-3</v>
      </c>
      <c r="L27" s="5">
        <v>4.9434632759081637E-2</v>
      </c>
      <c r="M27" s="5">
        <v>2.8499758465282458E-3</v>
      </c>
    </row>
    <row r="28" spans="1:13">
      <c r="A28" s="23" t="s">
        <v>4</v>
      </c>
      <c r="B28" s="18">
        <v>-0.1650390000000001</v>
      </c>
      <c r="C28" s="18">
        <v>0.83124100000000001</v>
      </c>
      <c r="D28" s="18">
        <v>0.79366800000000004</v>
      </c>
      <c r="E28" s="18">
        <v>4.1966999999999997E-2</v>
      </c>
      <c r="F28" s="18">
        <v>1.904015</v>
      </c>
      <c r="G28" s="18"/>
      <c r="H28" s="24" t="s">
        <v>4</v>
      </c>
      <c r="I28" s="5">
        <v>-1.7442154294121874E-3</v>
      </c>
      <c r="J28" s="5">
        <v>2.0851107134913477E-2</v>
      </c>
      <c r="K28" s="5">
        <v>2.579524264805131E-2</v>
      </c>
      <c r="L28" s="5">
        <v>1.6389171173522765E-3</v>
      </c>
      <c r="M28" s="5">
        <v>7.0191735953333244E-3</v>
      </c>
    </row>
    <row r="29" spans="1:13">
      <c r="A29" s="23" t="s">
        <v>3</v>
      </c>
      <c r="B29" s="18">
        <v>44.18938</v>
      </c>
      <c r="C29" s="18">
        <v>21.388645</v>
      </c>
      <c r="D29" s="18">
        <v>19.184006</v>
      </c>
      <c r="E29" s="18">
        <v>17.176397000000001</v>
      </c>
      <c r="F29" s="18">
        <v>262.4733690000001</v>
      </c>
      <c r="G29" s="18"/>
      <c r="H29" s="24" t="s">
        <v>3</v>
      </c>
      <c r="I29" s="5">
        <v>0.46701566546185008</v>
      </c>
      <c r="J29" s="5">
        <v>0.53651940696576739</v>
      </c>
      <c r="K29" s="5">
        <v>0.62350515547013641</v>
      </c>
      <c r="L29" s="5">
        <v>0.67078159167294049</v>
      </c>
      <c r="M29" s="5">
        <v>0.96761114863222253</v>
      </c>
    </row>
    <row r="30" spans="1:13">
      <c r="A30" s="23" t="s">
        <v>5</v>
      </c>
      <c r="B30" s="18">
        <v>50.253683000000009</v>
      </c>
      <c r="C30" s="18">
        <v>14.770806</v>
      </c>
      <c r="D30" s="18">
        <v>8.5993510000000004</v>
      </c>
      <c r="E30" s="18">
        <v>6.6603659999999998</v>
      </c>
      <c r="F30" s="18">
        <v>5.5263429999999998</v>
      </c>
      <c r="G30" s="18"/>
      <c r="H30" s="24" t="s">
        <v>5</v>
      </c>
      <c r="I30" s="5">
        <v>0.53110627956658063</v>
      </c>
      <c r="J30" s="5">
        <v>0.37051548031800985</v>
      </c>
      <c r="K30" s="5">
        <v>0.27949009618727566</v>
      </c>
      <c r="L30" s="5">
        <v>0.26010407809066916</v>
      </c>
      <c r="M30" s="5">
        <v>2.037292818825227E-2</v>
      </c>
    </row>
    <row r="31" spans="1:13">
      <c r="A31" s="23" t="s">
        <v>6</v>
      </c>
      <c r="B31" s="18">
        <v>0.34274199999999999</v>
      </c>
      <c r="C31" s="18">
        <v>2.2854369999999999</v>
      </c>
      <c r="D31" s="18">
        <v>1.9379090000000001</v>
      </c>
      <c r="E31" s="18">
        <v>0.46196199999999998</v>
      </c>
      <c r="F31" s="18">
        <v>0.58233199999999996</v>
      </c>
      <c r="G31" s="18"/>
      <c r="H31" s="24" t="s">
        <v>6</v>
      </c>
      <c r="I31" s="5">
        <v>3.6222704009815348E-3</v>
      </c>
      <c r="J31" s="5">
        <v>5.7328610760411548E-2</v>
      </c>
      <c r="K31" s="5">
        <v>6.2984563929555509E-2</v>
      </c>
      <c r="L31" s="5">
        <v>1.8040780359956449E-2</v>
      </c>
      <c r="M31" s="5">
        <v>2.1467737376636453E-3</v>
      </c>
    </row>
    <row r="32" spans="1:13">
      <c r="A32" s="18"/>
      <c r="B32" s="18"/>
      <c r="C32" s="18"/>
      <c r="D32" s="18"/>
      <c r="E32" s="18"/>
      <c r="F32" s="18"/>
      <c r="G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B36" s="18"/>
      <c r="C36" s="18"/>
      <c r="D36" s="18"/>
      <c r="E36" s="18"/>
      <c r="F36" s="18"/>
    </row>
    <row r="37" spans="1:6">
      <c r="A37" s="23"/>
      <c r="B37" s="18"/>
      <c r="C37" s="18"/>
      <c r="D37" s="18"/>
      <c r="E37" s="18"/>
      <c r="F37" s="18"/>
    </row>
    <row r="38" spans="1:6">
      <c r="A38" s="23"/>
      <c r="B38" s="18"/>
      <c r="C38" s="18"/>
      <c r="D38" s="18"/>
      <c r="E38" s="18"/>
      <c r="F38" s="18"/>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codeName="Sheet4"/>
  <dimension ref="A1:E18"/>
  <sheetViews>
    <sheetView workbookViewId="0">
      <selection activeCell="A36" sqref="A36"/>
    </sheetView>
  </sheetViews>
  <sheetFormatPr defaultRowHeight="15"/>
  <cols>
    <col min="1" max="1" width="36.28515625" style="28" customWidth="1"/>
    <col min="2" max="2" width="8.140625" style="28" bestFit="1" customWidth="1"/>
    <col min="3" max="3" width="20" style="28" bestFit="1" customWidth="1"/>
    <col min="4" max="4" width="18.28515625" style="28" bestFit="1" customWidth="1"/>
    <col min="5" max="5" width="10.140625" style="28" bestFit="1" customWidth="1"/>
    <col min="6" max="16384" width="9.140625" style="28"/>
  </cols>
  <sheetData>
    <row r="1" spans="1:5">
      <c r="A1" s="35" t="s">
        <v>45</v>
      </c>
      <c r="B1" s="35"/>
      <c r="C1" s="35"/>
      <c r="D1" s="35"/>
      <c r="E1" s="35"/>
    </row>
    <row r="2" spans="1:5">
      <c r="A2" s="34" t="s">
        <v>44</v>
      </c>
    </row>
    <row r="3" spans="1:5">
      <c r="A3" s="33" t="s">
        <v>43</v>
      </c>
    </row>
    <row r="5" spans="1:5">
      <c r="A5" s="28" t="s">
        <v>42</v>
      </c>
    </row>
    <row r="6" spans="1:5">
      <c r="A6" s="32" t="s">
        <v>41</v>
      </c>
      <c r="B6" s="32" t="s">
        <v>40</v>
      </c>
      <c r="C6" s="32" t="s">
        <v>39</v>
      </c>
      <c r="D6" s="32" t="s">
        <v>38</v>
      </c>
      <c r="E6" s="32" t="s">
        <v>37</v>
      </c>
    </row>
    <row r="7" spans="1:5">
      <c r="A7" s="28" t="s">
        <v>36</v>
      </c>
      <c r="B7" s="31">
        <v>14.484041786000001</v>
      </c>
      <c r="C7" s="31">
        <v>2.8407687739999998</v>
      </c>
      <c r="D7" s="30">
        <v>17.32481056</v>
      </c>
      <c r="E7" s="29">
        <f>B7/D7</f>
        <v>0.83602886945506671</v>
      </c>
    </row>
    <row r="8" spans="1:5">
      <c r="A8" s="28" t="s">
        <v>35</v>
      </c>
      <c r="B8" s="31">
        <v>2.0547247720000001</v>
      </c>
      <c r="C8" s="31">
        <v>0.755551211</v>
      </c>
      <c r="D8" s="30">
        <v>2.8102759829999999</v>
      </c>
      <c r="E8" s="29">
        <f>B8/D8</f>
        <v>0.73114697077066404</v>
      </c>
    </row>
    <row r="9" spans="1:5">
      <c r="A9" s="28" t="s">
        <v>34</v>
      </c>
      <c r="B9" s="31">
        <v>4.4474438789999997</v>
      </c>
      <c r="C9" s="31">
        <v>3.1690615809999998</v>
      </c>
      <c r="D9" s="30">
        <v>7.6165054599999999</v>
      </c>
      <c r="E9" s="29">
        <f>B9/D9</f>
        <v>0.58392183953085486</v>
      </c>
    </row>
    <row r="10" spans="1:5">
      <c r="A10" s="28" t="s">
        <v>33</v>
      </c>
      <c r="B10" s="31">
        <v>0.408163791</v>
      </c>
      <c r="C10" s="31">
        <v>0.29010668099999998</v>
      </c>
      <c r="D10" s="30">
        <v>0.69827047200000003</v>
      </c>
      <c r="E10" s="29">
        <f>B10/D10</f>
        <v>0.58453537327867988</v>
      </c>
    </row>
    <row r="11" spans="1:5">
      <c r="A11" s="28" t="s">
        <v>32</v>
      </c>
      <c r="B11" s="31">
        <v>3.9519509240000001</v>
      </c>
      <c r="C11" s="31">
        <v>3.3391670879999999</v>
      </c>
      <c r="D11" s="30">
        <v>7.2911180120000001</v>
      </c>
      <c r="E11" s="29">
        <f>B11/D11</f>
        <v>0.54202262499327658</v>
      </c>
    </row>
    <row r="12" spans="1:5">
      <c r="A12" s="28" t="s">
        <v>31</v>
      </c>
      <c r="B12" s="31">
        <v>1.594139065</v>
      </c>
      <c r="C12" s="31">
        <v>1.9912068810000001</v>
      </c>
      <c r="D12" s="30">
        <v>3.5853459459999999</v>
      </c>
      <c r="E12" s="29">
        <f>B12/D12</f>
        <v>0.44462628962722694</v>
      </c>
    </row>
    <row r="13" spans="1:5">
      <c r="A13" s="28" t="s">
        <v>30</v>
      </c>
      <c r="B13" s="31">
        <v>1.8246141220000001</v>
      </c>
      <c r="C13" s="31">
        <v>2.247549357</v>
      </c>
      <c r="D13" s="30">
        <v>4.0721634790000003</v>
      </c>
      <c r="E13" s="29">
        <f>B13/D13</f>
        <v>0.44806995873556382</v>
      </c>
    </row>
    <row r="14" spans="1:5">
      <c r="A14" s="28" t="s">
        <v>29</v>
      </c>
      <c r="B14" s="31">
        <v>1.757877278</v>
      </c>
      <c r="C14" s="31">
        <v>2.5483919720000001</v>
      </c>
      <c r="D14" s="30">
        <v>4.3062692499999997</v>
      </c>
      <c r="E14" s="29">
        <f>B14/D14</f>
        <v>0.40821350824730712</v>
      </c>
    </row>
    <row r="15" spans="1:5">
      <c r="A15" s="28" t="s">
        <v>28</v>
      </c>
      <c r="B15" s="31">
        <v>0.81234864100000004</v>
      </c>
      <c r="C15" s="31">
        <v>1.323740337</v>
      </c>
      <c r="D15" s="30">
        <v>2.1360889780000001</v>
      </c>
      <c r="E15" s="29">
        <f>B15/D15</f>
        <v>0.38029719237659959</v>
      </c>
    </row>
    <row r="16" spans="1:5">
      <c r="A16" s="28" t="s">
        <v>27</v>
      </c>
      <c r="B16" s="31">
        <v>0.95545228500000001</v>
      </c>
      <c r="C16" s="31">
        <v>1.596101878</v>
      </c>
      <c r="D16" s="30">
        <v>2.551554163</v>
      </c>
      <c r="E16" s="29">
        <f>B16/D16</f>
        <v>0.37445894696455245</v>
      </c>
    </row>
    <row r="17" spans="1:5">
      <c r="A17" s="28" t="s">
        <v>26</v>
      </c>
      <c r="B17" s="31">
        <v>0.99211649499999999</v>
      </c>
      <c r="C17" s="31">
        <v>2.0804056809999998</v>
      </c>
      <c r="D17" s="30">
        <v>3.0725221760000001</v>
      </c>
      <c r="E17" s="29">
        <f>B17/D17</f>
        <v>0.32289970199388396</v>
      </c>
    </row>
    <row r="18" spans="1:5">
      <c r="A18" s="28" t="s">
        <v>25</v>
      </c>
      <c r="B18" s="31">
        <v>2.7881678999999999E-2</v>
      </c>
      <c r="C18" s="31">
        <v>5.8484784999999997E-2</v>
      </c>
      <c r="D18" s="30">
        <v>8.6366464000000004E-2</v>
      </c>
      <c r="E18" s="29">
        <f>B18/D18</f>
        <v>0.32282992389268128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codeName="Sheet5"/>
  <dimension ref="A1:H38"/>
  <sheetViews>
    <sheetView workbookViewId="0">
      <selection activeCell="A14" sqref="A14"/>
    </sheetView>
  </sheetViews>
  <sheetFormatPr defaultRowHeight="15"/>
  <cols>
    <col min="1" max="1" width="31.140625" customWidth="1"/>
    <col min="2" max="2" width="8.5703125" customWidth="1"/>
    <col min="3" max="7" width="10.5703125" bestFit="1" customWidth="1"/>
    <col min="8" max="8" width="9.7109375" bestFit="1" customWidth="1"/>
  </cols>
  <sheetData>
    <row r="1" spans="1:7">
      <c r="A1" s="36" t="s">
        <v>46</v>
      </c>
      <c r="B1" s="36"/>
      <c r="C1" s="11"/>
      <c r="D1" s="11"/>
      <c r="E1" s="11"/>
    </row>
    <row r="2" spans="1:7">
      <c r="A2" s="12" t="s">
        <v>47</v>
      </c>
    </row>
    <row r="3" spans="1:7">
      <c r="A3" s="37" t="s">
        <v>48</v>
      </c>
      <c r="B3" s="12"/>
    </row>
    <row r="5" spans="1:7">
      <c r="A5" s="38" t="s">
        <v>49</v>
      </c>
      <c r="B5" s="38">
        <v>2009</v>
      </c>
      <c r="C5" s="38">
        <v>2010</v>
      </c>
      <c r="D5" s="38">
        <v>2011</v>
      </c>
      <c r="E5" s="38">
        <v>2012</v>
      </c>
      <c r="F5" s="38">
        <v>2013</v>
      </c>
      <c r="G5" s="38" t="s">
        <v>2</v>
      </c>
    </row>
    <row r="6" spans="1:7">
      <c r="A6" t="s">
        <v>50</v>
      </c>
      <c r="B6" s="39">
        <v>126.47020966457843</v>
      </c>
      <c r="C6" s="39">
        <v>125.6386108041257</v>
      </c>
      <c r="D6" s="39">
        <v>61.914223684214726</v>
      </c>
      <c r="E6" s="39">
        <v>61.060942000000004</v>
      </c>
      <c r="F6" s="39">
        <v>40.845877187715111</v>
      </c>
      <c r="G6" s="39">
        <f t="shared" ref="G6:G11" si="0">SUM(B6:F6)</f>
        <v>415.92986334063403</v>
      </c>
    </row>
    <row r="7" spans="1:7">
      <c r="A7" t="s">
        <v>51</v>
      </c>
      <c r="B7" s="39">
        <v>2.1752243047844599</v>
      </c>
      <c r="C7" s="39">
        <v>12.609913659883583</v>
      </c>
      <c r="D7" s="39">
        <v>6.8117415349695101</v>
      </c>
      <c r="E7" s="39">
        <v>12.653147000000001</v>
      </c>
      <c r="F7" s="39">
        <v>12.689033297782702</v>
      </c>
      <c r="G7" s="39">
        <f t="shared" si="0"/>
        <v>46.939059797420256</v>
      </c>
    </row>
    <row r="8" spans="1:7">
      <c r="A8" t="s">
        <v>52</v>
      </c>
      <c r="B8" s="39">
        <v>0</v>
      </c>
      <c r="C8" s="39">
        <v>0.58349943837824891</v>
      </c>
      <c r="D8" s="39">
        <v>0.39039029219191596</v>
      </c>
      <c r="E8" s="39">
        <v>6.1428999999999997E-2</v>
      </c>
      <c r="F8" s="39">
        <v>5.8562012493925586</v>
      </c>
      <c r="G8" s="39">
        <f t="shared" si="0"/>
        <v>6.8915199799627231</v>
      </c>
    </row>
    <row r="9" spans="1:7">
      <c r="A9" t="s">
        <v>53</v>
      </c>
      <c r="B9" s="39">
        <v>0.97007932401769026</v>
      </c>
      <c r="C9" s="39">
        <v>8.6998369336726089</v>
      </c>
      <c r="D9" s="39">
        <v>1.1679304655781542</v>
      </c>
      <c r="E9" s="39">
        <v>24.492623999999996</v>
      </c>
      <c r="F9" s="39">
        <v>10.548991343823378</v>
      </c>
      <c r="G9" s="39">
        <f t="shared" si="0"/>
        <v>45.879462067091822</v>
      </c>
    </row>
    <row r="10" spans="1:7">
      <c r="A10" t="s">
        <v>54</v>
      </c>
      <c r="B10" s="39">
        <v>9.7883501829916533</v>
      </c>
      <c r="C10" s="39">
        <v>88.299453969276954</v>
      </c>
      <c r="D10" s="39">
        <v>15.319210200852572</v>
      </c>
      <c r="E10" s="39">
        <v>22.222089999999998</v>
      </c>
      <c r="F10" s="39">
        <v>40.246689365087825</v>
      </c>
      <c r="G10" s="39">
        <f t="shared" si="0"/>
        <v>175.875793718209</v>
      </c>
    </row>
    <row r="11" spans="1:7">
      <c r="A11" t="s">
        <v>2</v>
      </c>
      <c r="B11" s="39">
        <v>139.40386347637224</v>
      </c>
      <c r="C11" s="39">
        <v>235.83131480533709</v>
      </c>
      <c r="D11" s="39">
        <v>85.603496177806875</v>
      </c>
      <c r="E11" s="39">
        <v>120.49023199999999</v>
      </c>
      <c r="F11" s="39">
        <v>110.18679244380158</v>
      </c>
      <c r="G11" s="39">
        <f t="shared" si="0"/>
        <v>691.51569890331768</v>
      </c>
    </row>
    <row r="12" spans="1:7">
      <c r="A12" s="40"/>
      <c r="B12" s="40"/>
      <c r="C12" s="40"/>
      <c r="D12" s="40"/>
      <c r="E12" s="40"/>
      <c r="F12" s="40"/>
      <c r="G12" s="40"/>
    </row>
    <row r="13" spans="1:7">
      <c r="A13" s="40"/>
      <c r="B13" s="40"/>
      <c r="C13" s="40"/>
      <c r="D13" s="40"/>
      <c r="E13" s="40"/>
      <c r="F13" s="40"/>
      <c r="G13" s="40"/>
    </row>
    <row r="14" spans="1:7">
      <c r="A14" s="40"/>
      <c r="B14" s="40"/>
      <c r="C14" s="40"/>
      <c r="D14" s="40"/>
      <c r="E14" s="40"/>
      <c r="F14" s="40"/>
      <c r="G14" s="40"/>
    </row>
    <row r="15" spans="1:7">
      <c r="A15" s="40"/>
      <c r="B15" s="40"/>
      <c r="C15" s="40"/>
      <c r="D15" s="40"/>
      <c r="E15" s="40"/>
      <c r="F15" s="40"/>
      <c r="G15" s="40"/>
    </row>
    <row r="16" spans="1:7">
      <c r="A16" s="40"/>
      <c r="B16" s="40"/>
      <c r="C16" s="40"/>
      <c r="D16" s="40"/>
      <c r="E16" s="40"/>
      <c r="F16" s="40"/>
      <c r="G16" s="40"/>
    </row>
    <row r="17" spans="1:8">
      <c r="A17" s="40"/>
      <c r="B17" s="40"/>
      <c r="C17" s="40"/>
      <c r="D17" s="40"/>
      <c r="E17" s="40"/>
      <c r="F17" s="40"/>
      <c r="G17" s="40"/>
    </row>
    <row r="18" spans="1:8">
      <c r="A18" s="38" t="s">
        <v>55</v>
      </c>
      <c r="B18" s="38">
        <v>2009</v>
      </c>
      <c r="C18" s="38">
        <v>2010</v>
      </c>
      <c r="D18" s="38">
        <v>2011</v>
      </c>
      <c r="E18" s="38">
        <v>2012</v>
      </c>
      <c r="F18" s="38">
        <v>2013</v>
      </c>
      <c r="G18" s="38" t="s">
        <v>2</v>
      </c>
    </row>
    <row r="19" spans="1:8">
      <c r="A19" s="40" t="s">
        <v>50</v>
      </c>
      <c r="B19" s="41">
        <v>15.017834980808898</v>
      </c>
      <c r="C19" s="41">
        <v>27.508804346984714</v>
      </c>
      <c r="D19" s="41">
        <v>4.6849000198603887</v>
      </c>
      <c r="E19" s="41">
        <v>4.5717679999999996</v>
      </c>
      <c r="F19" s="41">
        <v>1.6519451556980513</v>
      </c>
      <c r="G19" s="41">
        <v>53.435252503352046</v>
      </c>
    </row>
    <row r="20" spans="1:8">
      <c r="A20" s="40" t="s">
        <v>51</v>
      </c>
      <c r="B20" s="41">
        <v>7.0316898306360693</v>
      </c>
      <c r="C20" s="41">
        <v>2.3923730809013555</v>
      </c>
      <c r="D20" s="41">
        <v>233.04221155416909</v>
      </c>
      <c r="E20" s="41">
        <v>20.665104000000007</v>
      </c>
      <c r="F20" s="41">
        <v>19.985510837792038</v>
      </c>
      <c r="G20" s="41">
        <v>283.11688930349857</v>
      </c>
    </row>
    <row r="21" spans="1:8">
      <c r="A21" s="40" t="s">
        <v>52</v>
      </c>
      <c r="B21" s="41">
        <v>0</v>
      </c>
      <c r="C21" s="41">
        <v>0</v>
      </c>
      <c r="D21" s="41">
        <v>0.76699603440875319</v>
      </c>
      <c r="E21" s="41">
        <v>0.82372299999999998</v>
      </c>
      <c r="F21" s="41">
        <v>0</v>
      </c>
      <c r="G21" s="41">
        <v>1.5907190344087532</v>
      </c>
    </row>
    <row r="22" spans="1:8">
      <c r="A22" s="40" t="s">
        <v>53</v>
      </c>
      <c r="B22" s="41">
        <v>0</v>
      </c>
      <c r="C22" s="41">
        <v>1.3447832891589129</v>
      </c>
      <c r="D22" s="41">
        <v>0.13603266947533146</v>
      </c>
      <c r="E22" s="41">
        <v>14.918094999999999</v>
      </c>
      <c r="F22" s="41">
        <v>1.427528638717277</v>
      </c>
      <c r="G22" s="41">
        <v>17.82643959735152</v>
      </c>
    </row>
    <row r="23" spans="1:8">
      <c r="A23" s="40" t="s">
        <v>54</v>
      </c>
      <c r="B23" s="41">
        <v>0.62910375052513079</v>
      </c>
      <c r="C23" s="41">
        <v>7.5785404223056076</v>
      </c>
      <c r="D23" s="41">
        <v>3.227915435065249</v>
      </c>
      <c r="E23" s="41">
        <v>4.3563139999999994</v>
      </c>
      <c r="F23" s="41">
        <v>16.652774459132296</v>
      </c>
      <c r="G23" s="41">
        <v>32.444648067028282</v>
      </c>
    </row>
    <row r="24" spans="1:8">
      <c r="A24" s="40" t="s">
        <v>2</v>
      </c>
      <c r="B24" s="41">
        <v>22.6786285619701</v>
      </c>
      <c r="C24" s="41">
        <v>38.824501139350588</v>
      </c>
      <c r="D24" s="41">
        <v>241.8580557129788</v>
      </c>
      <c r="E24" s="41">
        <v>45.335004000000005</v>
      </c>
      <c r="F24" s="41">
        <v>39.717759091339659</v>
      </c>
      <c r="G24" s="41">
        <v>388.41394850563915</v>
      </c>
    </row>
    <row r="25" spans="1:8">
      <c r="A25" s="40"/>
      <c r="B25" s="40"/>
      <c r="C25" s="40"/>
      <c r="D25" s="40"/>
      <c r="E25" s="40"/>
      <c r="F25" s="40"/>
      <c r="G25" s="40"/>
      <c r="H25" s="40"/>
    </row>
    <row r="26" spans="1:8">
      <c r="A26" s="39"/>
      <c r="B26" s="39"/>
      <c r="C26" s="39"/>
      <c r="D26" s="39"/>
      <c r="E26" s="39"/>
      <c r="F26" s="39"/>
      <c r="G26" s="39"/>
      <c r="H26" s="39"/>
    </row>
    <row r="27" spans="1:8">
      <c r="A27" s="40"/>
      <c r="B27" s="40"/>
      <c r="C27" s="41"/>
      <c r="D27" s="41"/>
      <c r="E27" s="41"/>
      <c r="F27" s="41"/>
      <c r="G27" s="41"/>
      <c r="H27" s="41"/>
    </row>
    <row r="28" spans="1:8">
      <c r="A28" s="40"/>
      <c r="B28" s="40"/>
      <c r="C28" s="42"/>
      <c r="D28" s="42"/>
      <c r="E28" s="42"/>
      <c r="F28" s="42"/>
      <c r="G28" s="42"/>
      <c r="H28" s="42"/>
    </row>
    <row r="29" spans="1:8">
      <c r="A29" s="40"/>
      <c r="B29" s="40"/>
      <c r="C29" s="41"/>
      <c r="D29" s="41"/>
      <c r="E29" s="41"/>
      <c r="F29" s="41"/>
      <c r="G29" s="41"/>
      <c r="H29" s="41"/>
    </row>
    <row r="30" spans="1:8">
      <c r="A30" s="40"/>
      <c r="B30" s="40"/>
      <c r="C30" s="39"/>
      <c r="D30" s="39"/>
      <c r="E30" s="39"/>
      <c r="F30" s="39"/>
      <c r="G30" s="39"/>
      <c r="H30" s="39"/>
    </row>
    <row r="31" spans="1:8">
      <c r="A31" s="38" t="s">
        <v>56</v>
      </c>
      <c r="B31" s="38">
        <v>2009</v>
      </c>
      <c r="C31" s="38">
        <v>2010</v>
      </c>
      <c r="D31" s="38">
        <v>2011</v>
      </c>
      <c r="E31" s="38">
        <v>2012</v>
      </c>
      <c r="F31" s="38">
        <v>2013</v>
      </c>
      <c r="G31" s="38" t="s">
        <v>57</v>
      </c>
      <c r="H31" s="41"/>
    </row>
    <row r="32" spans="1:8">
      <c r="A32" t="s">
        <v>58</v>
      </c>
      <c r="B32" s="39">
        <v>139.40386347637224</v>
      </c>
      <c r="C32" s="39">
        <v>235.83131480533709</v>
      </c>
      <c r="D32" s="39">
        <v>85.603496177806875</v>
      </c>
      <c r="E32" s="39">
        <v>120.49023199999999</v>
      </c>
      <c r="F32" s="39">
        <v>110.18679244380158</v>
      </c>
      <c r="G32" s="39">
        <f>SUM(B32:F32)</f>
        <v>691.51569890331768</v>
      </c>
      <c r="H32" s="39"/>
    </row>
    <row r="33" spans="1:8">
      <c r="A33" t="s">
        <v>59</v>
      </c>
      <c r="B33" s="41">
        <v>22.6786285619701</v>
      </c>
      <c r="C33" s="41">
        <v>38.824501139350588</v>
      </c>
      <c r="D33" s="41">
        <v>241.8580557129788</v>
      </c>
      <c r="E33" s="41">
        <v>45.335004000000005</v>
      </c>
      <c r="F33" s="41">
        <v>39.717759091339659</v>
      </c>
      <c r="G33" s="39">
        <f>SUM(B33:F33)</f>
        <v>388.41394850563915</v>
      </c>
      <c r="H33" s="41"/>
    </row>
    <row r="34" spans="1:8">
      <c r="A34" t="s">
        <v>2</v>
      </c>
      <c r="B34" s="43">
        <f t="shared" ref="B34:G34" si="1">B32+B33</f>
        <v>162.08249203834234</v>
      </c>
      <c r="C34" s="43">
        <f t="shared" si="1"/>
        <v>274.65581594468767</v>
      </c>
      <c r="D34" s="43">
        <f t="shared" si="1"/>
        <v>327.4615518907857</v>
      </c>
      <c r="E34" s="43">
        <f t="shared" si="1"/>
        <v>165.82523599999999</v>
      </c>
      <c r="F34" s="43">
        <f t="shared" si="1"/>
        <v>149.90455153514125</v>
      </c>
      <c r="G34" s="43">
        <f t="shared" si="1"/>
        <v>1079.929647408957</v>
      </c>
      <c r="H34" s="39"/>
    </row>
    <row r="35" spans="1:8">
      <c r="A35" t="s">
        <v>60</v>
      </c>
      <c r="B35" s="39">
        <v>16401.72652691539</v>
      </c>
      <c r="C35" s="39">
        <v>19444.19374305286</v>
      </c>
      <c r="D35" s="39">
        <v>18596.054539075463</v>
      </c>
      <c r="E35" s="39">
        <v>17345.892684402475</v>
      </c>
      <c r="F35" s="39">
        <v>21969.868303117204</v>
      </c>
      <c r="G35" s="39">
        <f>SUM(B35:F35)</f>
        <v>93757.735796563386</v>
      </c>
      <c r="H35" s="41"/>
    </row>
    <row r="36" spans="1:8">
      <c r="A36" t="s">
        <v>61</v>
      </c>
      <c r="B36" s="44">
        <f t="shared" ref="B36:G36" si="2">B32/B35</f>
        <v>8.4993408009583112E-3</v>
      </c>
      <c r="C36" s="44">
        <f t="shared" si="2"/>
        <v>1.2128623995510039E-2</v>
      </c>
      <c r="D36" s="44">
        <f t="shared" si="2"/>
        <v>4.6033149665123969E-3</v>
      </c>
      <c r="E36" s="44">
        <f t="shared" si="2"/>
        <v>6.9463263835562346E-3</v>
      </c>
      <c r="F36" s="44">
        <f t="shared" si="2"/>
        <v>5.0153597155686031E-3</v>
      </c>
      <c r="G36" s="44">
        <f t="shared" si="2"/>
        <v>7.375558859524684E-3</v>
      </c>
      <c r="H36" s="39"/>
    </row>
    <row r="37" spans="1:8">
      <c r="A37" t="s">
        <v>62</v>
      </c>
      <c r="B37" s="44">
        <f>B33/B35</f>
        <v>1.382697640077967E-3</v>
      </c>
      <c r="C37" s="44">
        <f t="shared" ref="C37:G37" si="3">C33/C35</f>
        <v>1.996714374090314E-3</v>
      </c>
      <c r="D37" s="44">
        <f t="shared" si="3"/>
        <v>1.3005880102403873E-2</v>
      </c>
      <c r="E37" s="44">
        <f t="shared" si="3"/>
        <v>2.61358725231625E-3</v>
      </c>
      <c r="F37" s="44">
        <f t="shared" si="3"/>
        <v>1.8078287290281248E-3</v>
      </c>
      <c r="G37" s="44">
        <f t="shared" si="3"/>
        <v>4.1427402785027172E-3</v>
      </c>
    </row>
    <row r="38" spans="1:8">
      <c r="A38" t="s">
        <v>63</v>
      </c>
      <c r="B38" s="44">
        <f t="shared" ref="B38:G38" si="4">B34/B35</f>
        <v>9.8820384410362779E-3</v>
      </c>
      <c r="C38" s="44">
        <f t="shared" si="4"/>
        <v>1.4125338369600353E-2</v>
      </c>
      <c r="D38" s="44">
        <f t="shared" si="4"/>
        <v>1.7609195068916273E-2</v>
      </c>
      <c r="E38" s="44">
        <f t="shared" si="4"/>
        <v>9.5599136358724846E-3</v>
      </c>
      <c r="F38" s="44">
        <f t="shared" si="4"/>
        <v>6.8231884445967292E-3</v>
      </c>
      <c r="G38" s="44">
        <f t="shared" si="4"/>
        <v>1.1518299138027403E-2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sheetPr codeName="Sheet6"/>
  <dimension ref="A1:K14"/>
  <sheetViews>
    <sheetView workbookViewId="0"/>
  </sheetViews>
  <sheetFormatPr defaultRowHeight="15"/>
  <cols>
    <col min="1" max="1" width="5.140625" customWidth="1"/>
    <col min="2" max="2" width="12.5703125" customWidth="1"/>
    <col min="3" max="3" width="9.28515625" customWidth="1"/>
    <col min="4" max="4" width="12.140625" customWidth="1"/>
    <col min="5" max="5" width="8.5703125" customWidth="1"/>
    <col min="6" max="6" width="13" customWidth="1"/>
    <col min="7" max="7" width="9.7109375" customWidth="1"/>
    <col min="8" max="8" width="12.85546875" customWidth="1"/>
    <col min="9" max="9" width="8.85546875" customWidth="1"/>
    <col min="10" max="10" width="10.7109375" customWidth="1"/>
    <col min="11" max="11" width="9.28515625" customWidth="1"/>
  </cols>
  <sheetData>
    <row r="1" spans="1:11">
      <c r="A1" s="36" t="s">
        <v>64</v>
      </c>
      <c r="B1" s="11"/>
      <c r="C1" s="11"/>
      <c r="D1" s="11"/>
      <c r="E1" s="11"/>
      <c r="F1" s="11"/>
      <c r="G1" s="11"/>
      <c r="H1" s="11"/>
    </row>
    <row r="2" spans="1:11">
      <c r="A2" s="12" t="s">
        <v>65</v>
      </c>
    </row>
    <row r="4" spans="1:11">
      <c r="A4" s="45" t="s">
        <v>66</v>
      </c>
      <c r="B4" s="46">
        <v>2009</v>
      </c>
      <c r="C4" s="45" t="s">
        <v>67</v>
      </c>
      <c r="D4" s="47">
        <v>2010</v>
      </c>
      <c r="E4" s="48" t="s">
        <v>67</v>
      </c>
      <c r="F4" s="46">
        <v>2011</v>
      </c>
      <c r="G4" s="45" t="s">
        <v>67</v>
      </c>
      <c r="H4" s="46">
        <v>2012</v>
      </c>
      <c r="I4" s="45" t="s">
        <v>67</v>
      </c>
      <c r="J4" s="46">
        <v>2013</v>
      </c>
      <c r="K4" s="45" t="s">
        <v>67</v>
      </c>
    </row>
    <row r="5" spans="1:11">
      <c r="A5" s="49">
        <v>1</v>
      </c>
      <c r="B5" s="50" t="s">
        <v>68</v>
      </c>
      <c r="C5" s="51">
        <v>41.164624403514694</v>
      </c>
      <c r="D5" s="50" t="s">
        <v>68</v>
      </c>
      <c r="E5" s="52">
        <v>115.60211084234824</v>
      </c>
      <c r="F5" s="50" t="s">
        <v>68</v>
      </c>
      <c r="G5" s="51">
        <v>32.779838088179908</v>
      </c>
      <c r="H5" s="50" t="s">
        <v>68</v>
      </c>
      <c r="I5" s="51">
        <v>51.704929999999983</v>
      </c>
      <c r="J5" s="53" t="s">
        <v>68</v>
      </c>
      <c r="K5" s="51">
        <v>25.180179098162498</v>
      </c>
    </row>
    <row r="6" spans="1:11">
      <c r="A6" s="49">
        <v>2</v>
      </c>
      <c r="B6" s="50" t="s">
        <v>69</v>
      </c>
      <c r="C6" s="51">
        <v>39</v>
      </c>
      <c r="D6" s="50" t="s">
        <v>69</v>
      </c>
      <c r="E6" s="52">
        <v>24.068601284218833</v>
      </c>
      <c r="F6" s="50" t="s">
        <v>69</v>
      </c>
      <c r="G6" s="51">
        <v>13.092142330426546</v>
      </c>
      <c r="H6" s="50" t="s">
        <v>69</v>
      </c>
      <c r="I6" s="51">
        <v>14.066631000000001</v>
      </c>
      <c r="J6" s="53" t="s">
        <v>70</v>
      </c>
      <c r="K6" s="51">
        <v>20.231011172913103</v>
      </c>
    </row>
    <row r="7" spans="1:11">
      <c r="A7" s="49">
        <v>3</v>
      </c>
      <c r="B7" s="50" t="s">
        <v>71</v>
      </c>
      <c r="C7" s="51">
        <v>5.9262959634001806</v>
      </c>
      <c r="D7" s="50" t="s">
        <v>71</v>
      </c>
      <c r="E7" s="52">
        <v>8.1851905524169393</v>
      </c>
      <c r="F7" s="50" t="s">
        <v>71</v>
      </c>
      <c r="G7" s="51">
        <v>11.415695859831201</v>
      </c>
      <c r="H7" s="50" t="s">
        <v>72</v>
      </c>
      <c r="I7" s="51">
        <v>7.1155199999999983</v>
      </c>
      <c r="J7" s="53" t="s">
        <v>69</v>
      </c>
      <c r="K7" s="51">
        <v>16.496274055762605</v>
      </c>
    </row>
    <row r="8" spans="1:11">
      <c r="A8" s="49">
        <v>4</v>
      </c>
      <c r="B8" s="50" t="s">
        <v>73</v>
      </c>
      <c r="C8" s="51">
        <v>4.8440522936565484</v>
      </c>
      <c r="D8" s="50" t="s">
        <v>74</v>
      </c>
      <c r="E8" s="52">
        <v>5.352523587463196</v>
      </c>
      <c r="F8" s="50" t="s">
        <v>75</v>
      </c>
      <c r="G8" s="51">
        <v>4.7848601002940327</v>
      </c>
      <c r="H8" s="50" t="s">
        <v>76</v>
      </c>
      <c r="I8" s="51">
        <v>5.7249999999999996</v>
      </c>
      <c r="J8" s="53" t="s">
        <v>77</v>
      </c>
      <c r="K8" s="51">
        <v>11.977435112225796</v>
      </c>
    </row>
    <row r="9" spans="1:11">
      <c r="A9" s="49">
        <v>5</v>
      </c>
      <c r="B9" s="50" t="s">
        <v>78</v>
      </c>
      <c r="C9" s="51">
        <v>4.4104190112781607</v>
      </c>
      <c r="D9" s="50" t="s">
        <v>79</v>
      </c>
      <c r="E9" s="52">
        <v>5.2217023532329323</v>
      </c>
      <c r="F9" s="50" t="s">
        <v>79</v>
      </c>
      <c r="G9" s="51">
        <v>3.7051968281819443</v>
      </c>
      <c r="H9" s="50" t="s">
        <v>80</v>
      </c>
      <c r="I9" s="51">
        <v>3.8610039999999994</v>
      </c>
      <c r="J9" s="53" t="s">
        <v>72</v>
      </c>
      <c r="K9" s="51">
        <v>10.406721041926364</v>
      </c>
    </row>
    <row r="10" spans="1:11">
      <c r="A10" s="49">
        <v>6</v>
      </c>
      <c r="B10" s="50" t="s">
        <v>80</v>
      </c>
      <c r="C10" s="51">
        <v>4.158053696029115</v>
      </c>
      <c r="D10" s="50" t="s">
        <v>80</v>
      </c>
      <c r="E10" s="52">
        <v>3.081609728367348</v>
      </c>
      <c r="F10" s="50" t="s">
        <v>80</v>
      </c>
      <c r="G10" s="51">
        <v>3.6661547162296291</v>
      </c>
      <c r="H10" s="50" t="s">
        <v>71</v>
      </c>
      <c r="I10" s="51">
        <v>3.6135959999999998</v>
      </c>
      <c r="J10" s="53" t="s">
        <v>71</v>
      </c>
      <c r="K10" s="51">
        <v>5.1074226638701576</v>
      </c>
    </row>
    <row r="11" spans="1:11">
      <c r="A11" s="49">
        <v>7</v>
      </c>
      <c r="B11" s="50" t="s">
        <v>79</v>
      </c>
      <c r="C11" s="51">
        <v>3.7809853866900638</v>
      </c>
      <c r="D11" s="50" t="s">
        <v>81</v>
      </c>
      <c r="E11" s="52">
        <v>3.0430338859683626</v>
      </c>
      <c r="F11" s="50" t="s">
        <v>72</v>
      </c>
      <c r="G11" s="51">
        <v>2.4081328792046044</v>
      </c>
      <c r="H11" s="50" t="s">
        <v>79</v>
      </c>
      <c r="I11" s="51">
        <v>2.9883759999999997</v>
      </c>
      <c r="J11" s="53" t="s">
        <v>79</v>
      </c>
      <c r="K11" s="51">
        <v>4.4876212662656414</v>
      </c>
    </row>
    <row r="12" spans="1:11">
      <c r="A12" s="49">
        <v>8</v>
      </c>
      <c r="B12" s="50" t="s">
        <v>75</v>
      </c>
      <c r="C12" s="51">
        <v>1.3545447765734633</v>
      </c>
      <c r="D12" s="50" t="s">
        <v>72</v>
      </c>
      <c r="E12" s="52">
        <v>3.0046995497898625</v>
      </c>
      <c r="F12" s="50" t="s">
        <v>82</v>
      </c>
      <c r="G12" s="51">
        <v>1.534602776038192</v>
      </c>
      <c r="H12" s="50" t="s">
        <v>74</v>
      </c>
      <c r="I12" s="51">
        <v>2.0903610000000001</v>
      </c>
      <c r="J12" s="53" t="s">
        <v>83</v>
      </c>
      <c r="K12" s="51">
        <v>3.7775558548988424</v>
      </c>
    </row>
    <row r="13" spans="1:11">
      <c r="A13" s="49">
        <v>9</v>
      </c>
      <c r="B13" s="50" t="s">
        <v>72</v>
      </c>
      <c r="C13" s="51">
        <v>1.0549400505509516</v>
      </c>
      <c r="D13" s="50" t="s">
        <v>84</v>
      </c>
      <c r="E13" s="52">
        <v>2.91481981137072</v>
      </c>
      <c r="F13" s="50" t="s">
        <v>85</v>
      </c>
      <c r="G13" s="51">
        <v>1.0762842102313261</v>
      </c>
      <c r="H13" s="50" t="s">
        <v>77</v>
      </c>
      <c r="I13" s="51">
        <v>2.0390289999999998</v>
      </c>
      <c r="J13" s="53" t="s">
        <v>76</v>
      </c>
      <c r="K13" s="51">
        <v>3.1905956299569249</v>
      </c>
    </row>
    <row r="14" spans="1:11">
      <c r="A14" s="54">
        <v>10</v>
      </c>
      <c r="B14" s="55" t="s">
        <v>74</v>
      </c>
      <c r="C14" s="56">
        <v>0.81921388982369869</v>
      </c>
      <c r="D14" s="55" t="s">
        <v>14</v>
      </c>
      <c r="E14" s="57">
        <v>2.858371294059062</v>
      </c>
      <c r="F14" s="55" t="s">
        <v>70</v>
      </c>
      <c r="G14" s="58">
        <v>0.48965605799219775</v>
      </c>
      <c r="H14" s="55" t="s">
        <v>73</v>
      </c>
      <c r="I14" s="56">
        <v>1.4183190000000001</v>
      </c>
      <c r="J14" s="59" t="s">
        <v>80</v>
      </c>
      <c r="K14" s="56">
        <v>1.8934749844509966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7"/>
  <dimension ref="A1:P20"/>
  <sheetViews>
    <sheetView workbookViewId="0">
      <selection activeCell="D22" sqref="D22"/>
    </sheetView>
  </sheetViews>
  <sheetFormatPr defaultRowHeight="15"/>
  <cols>
    <col min="2" max="2" width="11.5703125" bestFit="1" customWidth="1"/>
    <col min="3" max="3" width="9.5703125" customWidth="1"/>
    <col min="4" max="4" width="10.42578125" bestFit="1" customWidth="1"/>
    <col min="5" max="5" width="9.7109375" customWidth="1"/>
    <col min="6" max="6" width="12.28515625" bestFit="1" customWidth="1"/>
    <col min="8" max="8" width="10.5703125" bestFit="1" customWidth="1"/>
    <col min="10" max="10" width="10.42578125" bestFit="1" customWidth="1"/>
    <col min="14" max="14" width="9.140625" style="60"/>
  </cols>
  <sheetData>
    <row r="1" spans="1:16">
      <c r="A1" s="36" t="s">
        <v>86</v>
      </c>
      <c r="B1" s="11"/>
      <c r="C1" s="11"/>
      <c r="D1" s="11"/>
      <c r="E1" s="11"/>
      <c r="F1" s="11"/>
      <c r="G1" s="11"/>
      <c r="H1" s="11"/>
    </row>
    <row r="2" spans="1:16">
      <c r="A2" t="s">
        <v>65</v>
      </c>
    </row>
    <row r="3" spans="1:16" s="60" customFormat="1">
      <c r="A3"/>
      <c r="B3"/>
      <c r="C3"/>
      <c r="D3"/>
      <c r="E3"/>
      <c r="F3"/>
      <c r="G3"/>
      <c r="H3"/>
      <c r="I3"/>
      <c r="J3"/>
      <c r="K3"/>
      <c r="L3"/>
      <c r="M3"/>
      <c r="O3"/>
      <c r="P3"/>
    </row>
    <row r="4" spans="1:16" s="60" customFormat="1">
      <c r="A4" s="61" t="s">
        <v>66</v>
      </c>
      <c r="B4" s="62">
        <v>2009</v>
      </c>
      <c r="C4" s="61" t="s">
        <v>67</v>
      </c>
      <c r="D4" s="63">
        <v>2010</v>
      </c>
      <c r="E4" s="64" t="s">
        <v>67</v>
      </c>
      <c r="F4" s="62">
        <v>2011</v>
      </c>
      <c r="G4" s="61" t="s">
        <v>67</v>
      </c>
      <c r="H4" s="62">
        <v>2012</v>
      </c>
      <c r="I4" s="61" t="s">
        <v>67</v>
      </c>
      <c r="J4" s="62">
        <v>2013</v>
      </c>
      <c r="K4" s="61" t="s">
        <v>67</v>
      </c>
      <c r="L4"/>
      <c r="M4"/>
      <c r="O4"/>
      <c r="P4"/>
    </row>
    <row r="5" spans="1:16" s="60" customFormat="1">
      <c r="A5" s="65">
        <v>1</v>
      </c>
      <c r="B5" s="66" t="s">
        <v>87</v>
      </c>
      <c r="C5" s="67">
        <v>108.64695334429985</v>
      </c>
      <c r="D5" s="66" t="s">
        <v>87</v>
      </c>
      <c r="E5" s="67">
        <v>68.131494294786052</v>
      </c>
      <c r="F5" s="66" t="s">
        <v>87</v>
      </c>
      <c r="G5" s="67">
        <v>55.946121374968207</v>
      </c>
      <c r="H5" s="66" t="s">
        <v>87</v>
      </c>
      <c r="I5" s="67">
        <v>33.901046000000001</v>
      </c>
      <c r="J5" s="66" t="s">
        <v>87</v>
      </c>
      <c r="K5" s="67">
        <v>37.251640923923624</v>
      </c>
      <c r="L5"/>
      <c r="M5"/>
      <c r="O5"/>
      <c r="P5"/>
    </row>
    <row r="6" spans="1:16" s="60" customFormat="1">
      <c r="A6" s="49">
        <v>2</v>
      </c>
      <c r="B6" s="50" t="s">
        <v>20</v>
      </c>
      <c r="C6" s="51">
        <v>18.295935816120323</v>
      </c>
      <c r="D6" s="50" t="s">
        <v>17</v>
      </c>
      <c r="E6" s="51">
        <v>62.007670253283557</v>
      </c>
      <c r="F6" s="50" t="s">
        <v>18</v>
      </c>
      <c r="G6" s="51">
        <v>14.285508464081559</v>
      </c>
      <c r="H6" s="50" t="s">
        <v>18</v>
      </c>
      <c r="I6" s="51">
        <v>19.877132</v>
      </c>
      <c r="J6" s="50" t="s">
        <v>16</v>
      </c>
      <c r="K6" s="51">
        <v>20.231011172913103</v>
      </c>
      <c r="L6"/>
      <c r="M6"/>
      <c r="O6"/>
      <c r="P6"/>
    </row>
    <row r="7" spans="1:16" s="60" customFormat="1">
      <c r="A7" s="49">
        <v>3</v>
      </c>
      <c r="B7" s="50" t="s">
        <v>18</v>
      </c>
      <c r="C7" s="51">
        <v>3.8532088990528002</v>
      </c>
      <c r="D7" s="50" t="s">
        <v>88</v>
      </c>
      <c r="E7" s="51">
        <v>59.935385443827279</v>
      </c>
      <c r="F7" s="50" t="s">
        <v>89</v>
      </c>
      <c r="G7" s="51">
        <v>3.8516074742953559</v>
      </c>
      <c r="H7" s="50" t="s">
        <v>90</v>
      </c>
      <c r="I7" s="51">
        <v>9.5603569999999998</v>
      </c>
      <c r="J7" s="50" t="s">
        <v>18</v>
      </c>
      <c r="K7" s="51">
        <v>14.392298674746119</v>
      </c>
      <c r="L7"/>
      <c r="M7"/>
      <c r="O7"/>
      <c r="P7"/>
    </row>
    <row r="8" spans="1:16" s="60" customFormat="1">
      <c r="A8" s="49">
        <v>4</v>
      </c>
      <c r="B8" s="50" t="s">
        <v>13</v>
      </c>
      <c r="C8" s="51">
        <v>2.4463086420653921</v>
      </c>
      <c r="D8" s="50" t="s">
        <v>20</v>
      </c>
      <c r="E8" s="51">
        <v>20.927980492912596</v>
      </c>
      <c r="F8" s="50" t="s">
        <v>91</v>
      </c>
      <c r="G8" s="51">
        <v>2.9820256907478822</v>
      </c>
      <c r="H8" s="50" t="s">
        <v>92</v>
      </c>
      <c r="I8" s="51">
        <v>8.5407689999999992</v>
      </c>
      <c r="J8" s="50" t="s">
        <v>93</v>
      </c>
      <c r="K8" s="51">
        <v>7.5435210245801754</v>
      </c>
      <c r="L8"/>
      <c r="M8"/>
      <c r="O8"/>
      <c r="P8"/>
    </row>
    <row r="9" spans="1:16" s="60" customFormat="1">
      <c r="A9" s="49">
        <v>5</v>
      </c>
      <c r="B9" s="50" t="s">
        <v>94</v>
      </c>
      <c r="C9" s="51">
        <v>1.6783260179510546</v>
      </c>
      <c r="D9" s="50" t="s">
        <v>95</v>
      </c>
      <c r="E9" s="51">
        <v>5.3914917523172416</v>
      </c>
      <c r="F9" s="50" t="s">
        <v>13</v>
      </c>
      <c r="G9" s="51">
        <v>2.9744927282195168</v>
      </c>
      <c r="H9" s="50" t="s">
        <v>96</v>
      </c>
      <c r="I9" s="51">
        <v>8.5106770000000012</v>
      </c>
      <c r="J9" s="50" t="s">
        <v>88</v>
      </c>
      <c r="K9" s="51">
        <v>7.3265961560581694</v>
      </c>
      <c r="L9"/>
      <c r="M9"/>
      <c r="O9"/>
      <c r="P9"/>
    </row>
    <row r="10" spans="1:16" s="60" customFormat="1">
      <c r="A10" s="49">
        <v>6</v>
      </c>
      <c r="B10" s="50" t="s">
        <v>97</v>
      </c>
      <c r="C10" s="51">
        <v>1.5268967130918154</v>
      </c>
      <c r="D10" s="50" t="s">
        <v>96</v>
      </c>
      <c r="E10" s="51">
        <v>3.9209210089737279</v>
      </c>
      <c r="F10" s="50" t="s">
        <v>98</v>
      </c>
      <c r="G10" s="51">
        <v>1.627962105030702</v>
      </c>
      <c r="H10" s="50" t="s">
        <v>99</v>
      </c>
      <c r="I10" s="51">
        <v>7.2127279999999994</v>
      </c>
      <c r="J10" s="50" t="s">
        <v>100</v>
      </c>
      <c r="K10" s="51">
        <v>4.1435242899093145</v>
      </c>
      <c r="L10"/>
      <c r="M10"/>
      <c r="O10"/>
      <c r="P10"/>
    </row>
    <row r="11" spans="1:16" s="60" customFormat="1">
      <c r="A11" s="49">
        <v>7</v>
      </c>
      <c r="B11" s="50" t="s">
        <v>89</v>
      </c>
      <c r="C11" s="51">
        <v>1.1981560319317239</v>
      </c>
      <c r="D11" s="50" t="s">
        <v>18</v>
      </c>
      <c r="E11" s="51">
        <v>2.8350397204734863</v>
      </c>
      <c r="F11" s="50" t="s">
        <v>101</v>
      </c>
      <c r="G11" s="51">
        <v>1.5373639120599407</v>
      </c>
      <c r="H11" s="50" t="s">
        <v>17</v>
      </c>
      <c r="I11" s="51">
        <v>5</v>
      </c>
      <c r="J11" s="50" t="s">
        <v>95</v>
      </c>
      <c r="K11" s="51">
        <v>3.7775558548988424</v>
      </c>
      <c r="L11"/>
      <c r="M11"/>
      <c r="O11"/>
      <c r="P11"/>
    </row>
    <row r="12" spans="1:16" s="60" customFormat="1">
      <c r="A12" s="49">
        <v>8</v>
      </c>
      <c r="B12" s="50" t="s">
        <v>17</v>
      </c>
      <c r="C12" s="51">
        <v>0.68356621675230744</v>
      </c>
      <c r="D12" s="50" t="s">
        <v>101</v>
      </c>
      <c r="E12" s="51">
        <v>2.6230066179381346</v>
      </c>
      <c r="F12" s="50" t="s">
        <v>17</v>
      </c>
      <c r="G12" s="51">
        <v>1.4909628049011916</v>
      </c>
      <c r="H12" s="50" t="s">
        <v>102</v>
      </c>
      <c r="I12" s="51">
        <v>4.9944420000000003</v>
      </c>
      <c r="J12" s="50" t="s">
        <v>98</v>
      </c>
      <c r="K12" s="51">
        <v>3.2029740161127624</v>
      </c>
      <c r="L12"/>
      <c r="M12"/>
      <c r="O12"/>
      <c r="P12"/>
    </row>
    <row r="13" spans="1:16" s="60" customFormat="1">
      <c r="A13" s="49">
        <v>9</v>
      </c>
      <c r="B13" s="50" t="s">
        <v>103</v>
      </c>
      <c r="C13" s="68">
        <v>0.40186744735857188</v>
      </c>
      <c r="D13" s="50" t="s">
        <v>21</v>
      </c>
      <c r="E13" s="51">
        <v>2.6152028542312444</v>
      </c>
      <c r="F13" s="50" t="s">
        <v>14</v>
      </c>
      <c r="G13" s="51">
        <v>0.63386151140117986</v>
      </c>
      <c r="H13" s="50" t="s">
        <v>104</v>
      </c>
      <c r="I13" s="51">
        <v>4.4325200000000002</v>
      </c>
      <c r="J13" s="50" t="s">
        <v>14</v>
      </c>
      <c r="K13" s="51">
        <v>2.5658433275627601</v>
      </c>
      <c r="L13"/>
      <c r="M13"/>
      <c r="O13"/>
      <c r="P13"/>
    </row>
    <row r="14" spans="1:16" s="60" customFormat="1">
      <c r="A14" s="54">
        <v>10</v>
      </c>
      <c r="B14" s="55" t="s">
        <v>105</v>
      </c>
      <c r="C14" s="58">
        <v>0.25140423390578309</v>
      </c>
      <c r="D14" s="55" t="s">
        <v>97</v>
      </c>
      <c r="E14" s="56">
        <v>1.6161846532013371</v>
      </c>
      <c r="F14" s="55" t="s">
        <v>97</v>
      </c>
      <c r="G14" s="58">
        <v>0.18101757734739846</v>
      </c>
      <c r="H14" s="55" t="s">
        <v>89</v>
      </c>
      <c r="I14" s="56">
        <v>4.2844689999999996</v>
      </c>
      <c r="J14" s="55" t="s">
        <v>92</v>
      </c>
      <c r="K14" s="56">
        <v>2.3278121366442215</v>
      </c>
      <c r="L14"/>
      <c r="M14"/>
      <c r="O14"/>
      <c r="P14"/>
    </row>
    <row r="17" spans="8:9">
      <c r="H17" s="60"/>
      <c r="I17" s="69"/>
    </row>
    <row r="18" spans="8:9">
      <c r="H18" s="60"/>
      <c r="I18" s="69"/>
    </row>
    <row r="19" spans="8:9">
      <c r="H19" s="60"/>
      <c r="I19" s="69"/>
    </row>
    <row r="20" spans="8:9">
      <c r="H20" s="60"/>
      <c r="I20" s="6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8"/>
  <dimension ref="A1:I32"/>
  <sheetViews>
    <sheetView workbookViewId="0">
      <selection activeCell="A27" sqref="A27"/>
    </sheetView>
  </sheetViews>
  <sheetFormatPr defaultRowHeight="15"/>
  <cols>
    <col min="1" max="1" width="64.85546875" style="71" customWidth="1"/>
    <col min="2" max="6" width="9.5703125" style="71" bestFit="1" customWidth="1"/>
    <col min="7" max="7" width="18.5703125" style="71" customWidth="1"/>
    <col min="8" max="8" width="17" style="71" customWidth="1"/>
    <col min="9" max="12" width="9.140625" style="71"/>
    <col min="13" max="13" width="28.140625" style="71" customWidth="1"/>
    <col min="14" max="16384" width="9.140625" style="71"/>
  </cols>
  <sheetData>
    <row r="1" spans="1:9">
      <c r="A1" s="70" t="s">
        <v>106</v>
      </c>
      <c r="B1" s="70"/>
      <c r="C1" s="70"/>
      <c r="D1" s="70"/>
      <c r="E1" s="70"/>
    </row>
    <row r="2" spans="1:9">
      <c r="A2" s="71" t="s">
        <v>0</v>
      </c>
    </row>
    <row r="4" spans="1:9">
      <c r="A4" s="72" t="s">
        <v>11</v>
      </c>
    </row>
    <row r="5" spans="1:9">
      <c r="B5" s="73">
        <v>2008</v>
      </c>
      <c r="C5" s="73">
        <v>2009</v>
      </c>
      <c r="D5" s="73">
        <v>2010</v>
      </c>
      <c r="E5" s="73">
        <v>2011</v>
      </c>
      <c r="F5" s="73">
        <v>2012</v>
      </c>
    </row>
    <row r="6" spans="1:9">
      <c r="A6" s="74" t="s">
        <v>7</v>
      </c>
      <c r="B6" s="75">
        <v>330.23801299999997</v>
      </c>
      <c r="C6" s="75">
        <v>416.23297400000007</v>
      </c>
      <c r="D6" s="75">
        <v>412.9807090000001</v>
      </c>
      <c r="E6" s="75">
        <v>519.8937360000001</v>
      </c>
      <c r="F6" s="75">
        <v>629.62303600000007</v>
      </c>
      <c r="G6" s="5"/>
      <c r="H6" s="5"/>
      <c r="I6" s="76"/>
    </row>
    <row r="7" spans="1:9">
      <c r="A7" s="71" t="s">
        <v>107</v>
      </c>
      <c r="B7" s="77">
        <f>SUM(B6/B8)</f>
        <v>2.927564228756083E-2</v>
      </c>
      <c r="C7" s="77">
        <f t="shared" ref="C7:F7" si="0">SUM(C6/C8)</f>
        <v>3.799001702612357E-2</v>
      </c>
      <c r="D7" s="77">
        <f t="shared" si="0"/>
        <v>3.5950480848424976E-2</v>
      </c>
      <c r="E7" s="77">
        <f t="shared" si="0"/>
        <v>4.6434336376138405E-2</v>
      </c>
      <c r="F7" s="77">
        <f t="shared" si="0"/>
        <v>6.1859161897431604E-2</v>
      </c>
      <c r="G7" s="77"/>
      <c r="H7" s="78"/>
      <c r="I7" s="79"/>
    </row>
    <row r="8" spans="1:9">
      <c r="A8" s="80" t="s">
        <v>2</v>
      </c>
      <c r="B8" s="81">
        <v>11280.299497999998</v>
      </c>
      <c r="C8" s="81">
        <v>10956.377664000001</v>
      </c>
      <c r="D8" s="81">
        <v>11487.487767999999</v>
      </c>
      <c r="E8" s="81">
        <v>11196.321011000002</v>
      </c>
      <c r="F8" s="81">
        <v>10178.331174999998</v>
      </c>
    </row>
    <row r="32" spans="2:2">
      <c r="B32" s="5"/>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sheetPr codeName="Sheet9"/>
  <dimension ref="A1:H15"/>
  <sheetViews>
    <sheetView workbookViewId="0">
      <selection activeCell="K24" sqref="K24"/>
    </sheetView>
  </sheetViews>
  <sheetFormatPr defaultRowHeight="15"/>
  <cols>
    <col min="1" max="1" width="14.28515625" style="71" bestFit="1" customWidth="1"/>
    <col min="2" max="2" width="4.85546875" style="71" bestFit="1" customWidth="1"/>
    <col min="3" max="3" width="19.140625" style="71" customWidth="1"/>
    <col min="4" max="4" width="24.7109375" style="71" customWidth="1"/>
    <col min="5" max="5" width="16.42578125" style="71" customWidth="1"/>
    <col min="6" max="6" width="20.5703125" style="71" customWidth="1"/>
    <col min="7" max="7" width="11.7109375" style="71" bestFit="1" customWidth="1"/>
    <col min="8" max="8" width="15" style="71" bestFit="1" customWidth="1"/>
    <col min="9" max="10" width="9.140625" style="71"/>
    <col min="11" max="11" width="28.140625" style="71" customWidth="1"/>
    <col min="12" max="16384" width="9.140625" style="71"/>
  </cols>
  <sheetData>
    <row r="1" spans="1:8">
      <c r="A1" s="70" t="s">
        <v>108</v>
      </c>
      <c r="B1" s="70"/>
      <c r="C1" s="70"/>
      <c r="D1" s="70"/>
      <c r="E1" s="70"/>
      <c r="F1" s="70"/>
    </row>
    <row r="2" spans="1:8">
      <c r="A2" s="71" t="s">
        <v>0</v>
      </c>
    </row>
    <row r="4" spans="1:8" s="83" customFormat="1" ht="45">
      <c r="A4" s="82" t="s">
        <v>109</v>
      </c>
      <c r="B4" s="82" t="s">
        <v>110</v>
      </c>
      <c r="C4" s="82" t="s">
        <v>4</v>
      </c>
      <c r="D4" s="82" t="s">
        <v>3</v>
      </c>
      <c r="E4" s="82" t="s">
        <v>5</v>
      </c>
      <c r="F4" s="82" t="s">
        <v>6</v>
      </c>
      <c r="G4" s="82" t="s">
        <v>111</v>
      </c>
      <c r="H4" s="82" t="s">
        <v>112</v>
      </c>
    </row>
    <row r="5" spans="1:8">
      <c r="A5" s="74" t="s">
        <v>76</v>
      </c>
      <c r="B5" s="76">
        <v>145.876205</v>
      </c>
      <c r="C5" s="84">
        <v>124.530387</v>
      </c>
      <c r="D5" s="84">
        <v>91.815547000000009</v>
      </c>
      <c r="E5" s="84">
        <v>109.99107100000001</v>
      </c>
      <c r="F5" s="84">
        <v>187.121802</v>
      </c>
      <c r="G5" s="84">
        <v>659.33501200000001</v>
      </c>
      <c r="H5" s="5">
        <f t="shared" ref="H5:H14" si="0">B5/G5</f>
        <v>0.2212474725974358</v>
      </c>
    </row>
    <row r="6" spans="1:8">
      <c r="A6" s="74" t="s">
        <v>113</v>
      </c>
      <c r="B6" s="76">
        <v>100.696163</v>
      </c>
      <c r="C6" s="84">
        <v>384.29925700000001</v>
      </c>
      <c r="D6" s="84">
        <v>1033.71658</v>
      </c>
      <c r="E6" s="84">
        <v>114.19121199999999</v>
      </c>
      <c r="F6" s="84">
        <v>12.204138</v>
      </c>
      <c r="G6" s="84">
        <v>1645.10735</v>
      </c>
      <c r="H6" s="5">
        <f t="shared" si="0"/>
        <v>6.1209478518225571E-2</v>
      </c>
    </row>
    <row r="7" spans="1:8">
      <c r="A7" s="74" t="s">
        <v>114</v>
      </c>
      <c r="B7" s="76">
        <v>98.291384999999991</v>
      </c>
      <c r="C7" s="84">
        <v>1209.063267</v>
      </c>
      <c r="D7" s="84">
        <v>2601.2355539999999</v>
      </c>
      <c r="E7" s="84">
        <v>-5.8222000000000017E-2</v>
      </c>
      <c r="F7" s="84">
        <v>16.879964999999999</v>
      </c>
      <c r="G7" s="84">
        <v>3925.4119489999998</v>
      </c>
      <c r="H7" s="5">
        <f t="shared" si="0"/>
        <v>2.503976303048646E-2</v>
      </c>
    </row>
    <row r="8" spans="1:8">
      <c r="A8" s="74" t="s">
        <v>74</v>
      </c>
      <c r="B8" s="76">
        <v>87.232869000000022</v>
      </c>
      <c r="C8" s="84">
        <v>46.273291</v>
      </c>
      <c r="D8" s="84">
        <v>111.347562</v>
      </c>
      <c r="E8" s="84">
        <v>46.405566999999998</v>
      </c>
      <c r="F8" s="84">
        <v>53.478319999999997</v>
      </c>
      <c r="G8" s="84">
        <v>344.73760900000002</v>
      </c>
      <c r="H8" s="5">
        <f t="shared" si="0"/>
        <v>0.25304134716557719</v>
      </c>
    </row>
    <row r="9" spans="1:8">
      <c r="A9" s="74" t="s">
        <v>79</v>
      </c>
      <c r="B9" s="76">
        <v>36.643614999999997</v>
      </c>
      <c r="C9" s="84">
        <v>2.5114860000000001</v>
      </c>
      <c r="D9" s="84">
        <v>297.10536300000001</v>
      </c>
      <c r="E9" s="84">
        <v>7.7593740000000002</v>
      </c>
      <c r="F9" s="84">
        <v>93.904423000000008</v>
      </c>
      <c r="G9" s="84">
        <v>437.924261</v>
      </c>
      <c r="H9" s="5">
        <f t="shared" si="0"/>
        <v>8.3675690669259353E-2</v>
      </c>
    </row>
    <row r="10" spans="1:8">
      <c r="A10" s="74" t="s">
        <v>84</v>
      </c>
      <c r="B10" s="76">
        <v>35.940486999999997</v>
      </c>
      <c r="C10" s="84">
        <v>19.562332999999999</v>
      </c>
      <c r="D10" s="84">
        <v>156.789142</v>
      </c>
      <c r="E10" s="84">
        <v>20.453461000000001</v>
      </c>
      <c r="F10" s="84">
        <v>102.601095</v>
      </c>
      <c r="G10" s="84">
        <v>335.346518</v>
      </c>
      <c r="H10" s="5">
        <f t="shared" si="0"/>
        <v>0.10717417677198007</v>
      </c>
    </row>
    <row r="11" spans="1:8">
      <c r="A11" s="74" t="s">
        <v>77</v>
      </c>
      <c r="B11" s="76">
        <v>23.989722</v>
      </c>
      <c r="C11" s="84">
        <v>46.250839000000013</v>
      </c>
      <c r="D11" s="84">
        <v>189.63887</v>
      </c>
      <c r="E11" s="84">
        <v>105.914877</v>
      </c>
      <c r="F11" s="84">
        <v>28.800090000000001</v>
      </c>
      <c r="G11" s="84">
        <v>394.59439800000001</v>
      </c>
      <c r="H11" s="5">
        <f t="shared" si="0"/>
        <v>6.0795901111601693E-2</v>
      </c>
    </row>
    <row r="12" spans="1:8">
      <c r="A12" s="74" t="s">
        <v>73</v>
      </c>
      <c r="B12" s="76">
        <v>20.830289</v>
      </c>
      <c r="C12" s="84">
        <v>59.785263</v>
      </c>
      <c r="D12" s="84">
        <v>212.59208100000001</v>
      </c>
      <c r="E12" s="84">
        <v>15.415146</v>
      </c>
      <c r="F12" s="84">
        <v>0</v>
      </c>
      <c r="G12" s="84">
        <v>308.62277899999998</v>
      </c>
      <c r="H12" s="5">
        <f t="shared" si="0"/>
        <v>6.749433424031219E-2</v>
      </c>
    </row>
    <row r="13" spans="1:8">
      <c r="A13" s="74" t="s">
        <v>71</v>
      </c>
      <c r="B13" s="76">
        <v>14.790652</v>
      </c>
      <c r="C13" s="84">
        <v>235.08888099999999</v>
      </c>
      <c r="D13" s="84">
        <v>218.31803500000001</v>
      </c>
      <c r="E13" s="84">
        <v>15.420207</v>
      </c>
      <c r="F13" s="84">
        <v>13.001871</v>
      </c>
      <c r="G13" s="84">
        <v>496.61964599999999</v>
      </c>
      <c r="H13" s="5">
        <f t="shared" si="0"/>
        <v>2.9782655839596002E-2</v>
      </c>
    </row>
    <row r="14" spans="1:8">
      <c r="A14" s="74" t="s">
        <v>115</v>
      </c>
      <c r="B14" s="76">
        <v>10.066878000000001</v>
      </c>
      <c r="C14" s="84">
        <v>189.038205</v>
      </c>
      <c r="D14" s="84">
        <v>413.77659699999998</v>
      </c>
      <c r="E14" s="84">
        <v>13.316238999999999</v>
      </c>
      <c r="F14" s="84">
        <v>49.210628</v>
      </c>
      <c r="G14" s="84">
        <v>675.408547</v>
      </c>
      <c r="H14" s="5">
        <f t="shared" si="0"/>
        <v>1.4904872087738032E-2</v>
      </c>
    </row>
    <row r="15" spans="1:8">
      <c r="B15" s="5"/>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Fig 6.1</vt:lpstr>
      <vt:lpstr>Fig 6.2</vt:lpstr>
      <vt:lpstr>Fig 6.3</vt:lpstr>
      <vt:lpstr>Fig 6.4</vt:lpstr>
      <vt:lpstr>Fig 6.5</vt:lpstr>
      <vt:lpstr>Fig 6.6</vt:lpstr>
      <vt:lpstr>Fig 6.7</vt:lpstr>
      <vt:lpstr>Fig 6.8</vt:lpstr>
      <vt:lpstr>Fig 6.9</vt:lpstr>
      <vt:lpstr>Fig 6.10</vt:lpstr>
      <vt:lpstr>Fig 6.11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chloes</dc:creator>
  <cp:lastModifiedBy>Kerry Smith</cp:lastModifiedBy>
  <dcterms:created xsi:type="dcterms:W3CDTF">2014-09-02T13:45:58Z</dcterms:created>
  <dcterms:modified xsi:type="dcterms:W3CDTF">2014-09-09T17:56:37Z</dcterms:modified>
</cp:coreProperties>
</file>