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755" yWindow="-105" windowWidth="18030" windowHeight="11760" firstSheet="2" activeTab="11"/>
  </bookViews>
  <sheets>
    <sheet name="Graphs-figures" sheetId="10" r:id="rId1"/>
    <sheet name="Fig 1" sheetId="13" r:id="rId2"/>
    <sheet name="Fig 2" sheetId="2" r:id="rId3"/>
    <sheet name="Fig 3" sheetId="3" r:id="rId4"/>
    <sheet name="Fig 4" sheetId="5" r:id="rId5"/>
    <sheet name="Fig 5" sheetId="6" r:id="rId6"/>
    <sheet name="Fig 6" sheetId="7" r:id="rId7"/>
    <sheet name="Fig 7" sheetId="8" r:id="rId8"/>
    <sheet name="Fig 8" sheetId="9" r:id="rId9"/>
    <sheet name="Supporting data" sheetId="11" r:id="rId10"/>
    <sheet name="Global Muslim pop." sheetId="12" r:id="rId11"/>
    <sheet name="Zakat fund case studies" sheetId="14" r:id="rId12"/>
    <sheet name="Faith-based organisations" sheetId="15" r:id="rId13"/>
    <sheet name="UN Appeals" sheetId="16" r:id="rId14"/>
  </sheets>
  <externalReferences>
    <externalReference r:id="rId15"/>
  </externalReferences>
  <definedNames>
    <definedName name="_xlnm._FilterDatabase" localSheetId="2" hidden="1">'Fig 2'!$A$7:$E$7</definedName>
    <definedName name="_ftn1" localSheetId="3">'Fig 3'!#REF!</definedName>
    <definedName name="_ftnref1" localSheetId="3">'Fig 3'!$B$16</definedName>
    <definedName name="domestic_international">[1]codes!$A$1:$A$2</definedName>
    <definedName name="yes_no">[1]codes!$B$1:$B$2</definedName>
  </definedNames>
  <calcPr calcId="125725"/>
</workbook>
</file>

<file path=xl/calcChain.xml><?xml version="1.0" encoding="utf-8"?>
<calcChain xmlns="http://schemas.openxmlformats.org/spreadsheetml/2006/main">
  <c r="H13" i="14"/>
  <c r="I13" s="1"/>
  <c r="B28" i="16"/>
  <c r="B26"/>
  <c r="B6"/>
  <c r="C13" i="8" l="1"/>
  <c r="G8" i="13"/>
  <c r="F8"/>
  <c r="E8"/>
  <c r="D8"/>
  <c r="C8"/>
  <c r="B8"/>
  <c r="M8" i="14"/>
  <c r="K8"/>
  <c r="I8"/>
  <c r="W5"/>
  <c r="U5"/>
  <c r="W7"/>
  <c r="U7"/>
  <c r="W6"/>
  <c r="U6"/>
  <c r="W8"/>
  <c r="B24" i="15" l="1"/>
  <c r="A24"/>
  <c r="B14"/>
  <c r="A14"/>
  <c r="W17" i="14" l="1"/>
  <c r="U17"/>
  <c r="S17"/>
  <c r="S14"/>
  <c r="W12"/>
  <c r="U12"/>
  <c r="S12"/>
  <c r="W10"/>
  <c r="U10"/>
  <c r="C10"/>
  <c r="S10" s="1"/>
  <c r="W9"/>
  <c r="U9"/>
  <c r="S9"/>
  <c r="U8"/>
  <c r="S8"/>
  <c r="U16"/>
  <c r="W3"/>
  <c r="U3"/>
  <c r="S3"/>
  <c r="W2"/>
  <c r="U2"/>
  <c r="S2"/>
  <c r="S11"/>
  <c r="L11"/>
  <c r="I11"/>
  <c r="S5"/>
  <c r="I5"/>
  <c r="S7"/>
  <c r="L7"/>
  <c r="K7"/>
  <c r="I7"/>
  <c r="M7" s="1"/>
  <c r="W4"/>
  <c r="U4"/>
  <c r="I4"/>
  <c r="W13"/>
  <c r="U13"/>
  <c r="W15"/>
  <c r="U15"/>
  <c r="S15"/>
  <c r="M15" l="1"/>
  <c r="F237" i="12" l="1"/>
  <c r="D237"/>
  <c r="B237"/>
  <c r="B13" i="8" l="1"/>
  <c r="C5" l="1"/>
  <c r="C9"/>
  <c r="C8"/>
  <c r="C12"/>
  <c r="C7"/>
  <c r="C11"/>
  <c r="C6"/>
  <c r="C10"/>
</calcChain>
</file>

<file path=xl/comments1.xml><?xml version="1.0" encoding="utf-8"?>
<comments xmlns="http://schemas.openxmlformats.org/spreadsheetml/2006/main">
  <authors>
    <author>chloes</author>
    <author>alexandras</author>
  </authors>
  <commentList>
    <comment ref="J1" authorId="0">
      <text>
        <r>
          <rPr>
            <b/>
            <sz val="9"/>
            <color indexed="81"/>
            <rFont val="Tahoma"/>
            <family val="2"/>
          </rPr>
          <t>chloes:</t>
        </r>
        <r>
          <rPr>
            <sz val="9"/>
            <color indexed="81"/>
            <rFont val="Tahoma"/>
            <family val="2"/>
          </rPr>
          <t xml:space="preserve">
Is figure for humanitarian response alone, or does humantiarian/emergency response come in a category that includes other things?</t>
        </r>
      </text>
    </comment>
    <comment ref="C8" authorId="0">
      <text>
        <r>
          <rPr>
            <b/>
            <sz val="9"/>
            <color indexed="81"/>
            <rFont val="Tahoma"/>
            <family val="2"/>
          </rPr>
          <t>Note:</t>
        </r>
        <r>
          <rPr>
            <sz val="9"/>
            <color indexed="81"/>
            <rFont val="Tahoma"/>
            <family val="2"/>
          </rPr>
          <t xml:space="preserve">
We used original values (in Pakistani rupees) and total values were not clear in source document. Due to inconsistencies in available data, % of total Zakat used for HA figure presented in our data is within a range of 40%-50%, not 46% as shown here</t>
        </r>
      </text>
    </comment>
    <comment ref="K8" authorId="0">
      <text>
        <r>
          <rPr>
            <b/>
            <sz val="9"/>
            <color indexed="81"/>
            <rFont val="Tahoma"/>
            <family val="2"/>
          </rPr>
          <t>chloes:</t>
        </r>
        <r>
          <rPr>
            <sz val="9"/>
            <color indexed="81"/>
            <rFont val="Tahoma"/>
            <family val="2"/>
          </rPr>
          <t xml:space="preserve">
Note we used original values (in Pakistani rupees) and total values were not clear in source document. Due to inconsistencies in data presented % of total Zakat used for HA figure presented in our data is within a range of 40%-50%, not 46% as shown here</t>
        </r>
      </text>
    </comment>
    <comment ref="A13" authorId="1">
      <text>
        <r>
          <rPr>
            <sz val="9"/>
            <color indexed="81"/>
            <rFont val="Tahoma"/>
            <family val="2"/>
          </rPr>
          <t>Aggregated data for all MCF members in GHA's studyset</t>
        </r>
      </text>
    </comment>
    <comment ref="C13" authorId="1">
      <text>
        <r>
          <rPr>
            <sz val="9"/>
            <color indexed="81"/>
            <rFont val="Tahoma"/>
            <family val="2"/>
          </rPr>
          <t>Please note: data for all MCF members is an average of zakat income 2011-2014.</t>
        </r>
      </text>
    </comment>
    <comment ref="I13" authorId="1">
      <text>
        <r>
          <rPr>
            <sz val="9"/>
            <color indexed="81"/>
            <rFont val="Tahoma"/>
            <family val="2"/>
          </rPr>
          <t>Estimated value based on total Zakat collected between 2011-2014, and average proprtion used for humanitarian assistance</t>
        </r>
      </text>
    </comment>
    <comment ref="M13" authorId="1">
      <text>
        <r>
          <rPr>
            <sz val="9"/>
            <color indexed="81"/>
            <rFont val="Tahoma"/>
            <family val="2"/>
          </rPr>
          <t xml:space="preserve">Please note: we used an average of all MCF members in our analysis. </t>
        </r>
      </text>
    </comment>
    <comment ref="M15" authorId="1">
      <text>
        <r>
          <rPr>
            <sz val="9"/>
            <color indexed="81"/>
            <rFont val="Tahoma"/>
            <family val="2"/>
          </rPr>
          <t>57% used in report refers to emergency aid as % total expenditure (incl. Non-Zakat income</t>
        </r>
      </text>
    </comment>
  </commentList>
</comments>
</file>

<file path=xl/sharedStrings.xml><?xml version="1.0" encoding="utf-8"?>
<sst xmlns="http://schemas.openxmlformats.org/spreadsheetml/2006/main" count="993" uniqueCount="446">
  <si>
    <t>Islamic Relief Worldwide</t>
  </si>
  <si>
    <t>Total</t>
  </si>
  <si>
    <t>Source: Development Initiatives based on OECD DAC and UN OCHA FTS data</t>
  </si>
  <si>
    <t>Country</t>
  </si>
  <si>
    <t>Amount (US$ millions)</t>
  </si>
  <si>
    <t>Afghanistan</t>
  </si>
  <si>
    <t>Albania</t>
  </si>
  <si>
    <t>Algeria</t>
  </si>
  <si>
    <t>Azerbaijan</t>
  </si>
  <si>
    <t>Bahrain</t>
  </si>
  <si>
    <t>Bangladesh</t>
  </si>
  <si>
    <t>Benin</t>
  </si>
  <si>
    <t>Brunei-Darussalam</t>
  </si>
  <si>
    <t>Cameroon</t>
  </si>
  <si>
    <t>Chad</t>
  </si>
  <si>
    <t>The Comoros</t>
  </si>
  <si>
    <t>Cote d'Ivoire</t>
  </si>
  <si>
    <t>Djibouti</t>
  </si>
  <si>
    <t>Egypt</t>
  </si>
  <si>
    <t>Gabon</t>
  </si>
  <si>
    <t>Gambia</t>
  </si>
  <si>
    <t>Guinea</t>
  </si>
  <si>
    <t>Guinea-Bissau</t>
  </si>
  <si>
    <t>Guyana</t>
  </si>
  <si>
    <t>Indonesia</t>
  </si>
  <si>
    <t>Iran</t>
  </si>
  <si>
    <t>Iraq</t>
  </si>
  <si>
    <t>Jordan</t>
  </si>
  <si>
    <t>Kazakhstan</t>
  </si>
  <si>
    <t>Kuwait</t>
  </si>
  <si>
    <t>Lebanon</t>
  </si>
  <si>
    <t>Libya</t>
  </si>
  <si>
    <t>Malaysia</t>
  </si>
  <si>
    <t>Maldives</t>
  </si>
  <si>
    <t>Mali</t>
  </si>
  <si>
    <t>Mauritania</t>
  </si>
  <si>
    <t>Morocco</t>
  </si>
  <si>
    <t>Mozambique</t>
  </si>
  <si>
    <t>Niger</t>
  </si>
  <si>
    <t>Nigeria</t>
  </si>
  <si>
    <t>Oman</t>
  </si>
  <si>
    <t>Pakistan</t>
  </si>
  <si>
    <t>Palestine</t>
  </si>
  <si>
    <t>Qatar</t>
  </si>
  <si>
    <t>Saudi Arabia</t>
  </si>
  <si>
    <t>Senegal</t>
  </si>
  <si>
    <t>Sierra Leone</t>
  </si>
  <si>
    <t>Somalia</t>
  </si>
  <si>
    <t>Sudan</t>
  </si>
  <si>
    <t>Suriname</t>
  </si>
  <si>
    <t>Syria</t>
  </si>
  <si>
    <t>Tajikstan</t>
  </si>
  <si>
    <t>Togo</t>
  </si>
  <si>
    <t>Tunisia</t>
  </si>
  <si>
    <t>Turkey</t>
  </si>
  <si>
    <t>Turkmenistan</t>
  </si>
  <si>
    <t>Uganda</t>
  </si>
  <si>
    <t>United Arab Emirates</t>
  </si>
  <si>
    <t>Uzbekistan</t>
  </si>
  <si>
    <t>Yemen</t>
  </si>
  <si>
    <t>OIC member state</t>
  </si>
  <si>
    <t>Burkina-Faso</t>
  </si>
  <si>
    <t>Kyrgyz Republic</t>
  </si>
  <si>
    <t>y</t>
  </si>
  <si>
    <t>United States</t>
  </si>
  <si>
    <t>EU Institutions</t>
  </si>
  <si>
    <t>UK</t>
  </si>
  <si>
    <t>Japan</t>
  </si>
  <si>
    <t>Germany</t>
  </si>
  <si>
    <t>Sweden</t>
  </si>
  <si>
    <t>Canada</t>
  </si>
  <si>
    <t>Norway</t>
  </si>
  <si>
    <t>France</t>
  </si>
  <si>
    <t>Netherlands</t>
  </si>
  <si>
    <t>Denmark</t>
  </si>
  <si>
    <t>Switzerland</t>
  </si>
  <si>
    <t>Australia</t>
  </si>
  <si>
    <t>Italy</t>
  </si>
  <si>
    <t>Spain</t>
  </si>
  <si>
    <t>Finland</t>
  </si>
  <si>
    <t>Ireland</t>
  </si>
  <si>
    <t>South Sudan</t>
  </si>
  <si>
    <t>Ethiopia</t>
  </si>
  <si>
    <t>Democratic Republic of Congo</t>
  </si>
  <si>
    <t>Kenya</t>
  </si>
  <si>
    <t>Haiti</t>
  </si>
  <si>
    <t>Zimbabwe</t>
  </si>
  <si>
    <t>Philippines</t>
  </si>
  <si>
    <t>Myanmar</t>
  </si>
  <si>
    <t>Key</t>
  </si>
  <si>
    <t>Note: Recipient data not yet available for 2012</t>
  </si>
  <si>
    <t>Category</t>
  </si>
  <si>
    <t>Link to humanitarian assistance</t>
  </si>
  <si>
    <t>Al-Fuqara</t>
  </si>
  <si>
    <t>The poor</t>
  </si>
  <si>
    <t>Poverty and vulnerability to humanitarian crises are closely linked; the majority of people living in the top recipient countries of humanitarian assistance are chronically poor. Al-Fuqara is therefore directly applicable to a large proportion of people in need of humanitarian assistance, and can be applied to people living in extreme or chronic poverty.</t>
  </si>
  <si>
    <t>Al-Masakeen</t>
  </si>
  <si>
    <t>The needy</t>
  </si>
  <si>
    <t>Could apply to anyone in need of assistance in the aftermath of a crisis or disaster.</t>
  </si>
  <si>
    <t>Al-‘Amilina ‘Alayha</t>
  </si>
  <si>
    <t>Alms collectors /administrators of Zakat</t>
  </si>
  <si>
    <t>Can be used to cover administrative costs related to the collection and distribution of Zakat for humanitarian agencies.</t>
  </si>
  <si>
    <t>Ak’Mu’allafate-Qulubuhum</t>
  </si>
  <si>
    <t>The reconciliation of hearts (those who have embraced or are inclined towards Islam)</t>
  </si>
  <si>
    <t>‘Reconciliation of hearts’ could be interpreted to refer to peace building activities.</t>
  </si>
  <si>
    <t>Fir-Riqab</t>
  </si>
  <si>
    <t>People in bondage or slavery</t>
  </si>
  <si>
    <t>People who are enslaved, oppressed or wrongly imprisoned; victims of trafficking</t>
  </si>
  <si>
    <t>Al-Gharimin</t>
  </si>
  <si>
    <t>People burdened with debt</t>
  </si>
  <si>
    <t>Fi-sabilillah</t>
  </si>
  <si>
    <t>Those in the path of God</t>
  </si>
  <si>
    <t>This category is particularly compromised by the interpretation of whether non-Muslims are eligible to benefit from Zakat.</t>
  </si>
  <si>
    <t>Ibnas-Sabil</t>
  </si>
  <si>
    <t>The wayfarer, or stranded traveller</t>
  </si>
  <si>
    <t>Refugees and internally displaced people.</t>
  </si>
  <si>
    <t>Where debt is faced as an element of extreme or chronic poverty or as a consequence of humanitarian crisis, Zakat can be used as a recovery mechanism. It could also be argued under this category that Zakat could be used to support people living in countries impacted by high levels of national debt, where the debt reduces the government’s domestic spending capacity and therefore limits citizens’ access to basic services. Almost 1/3 off the people in need of humanitarian assistance in 2012 were living in low income countries classified by the World Bank and International Monetary Fund as having a moderate or high risk of debt distress, or were already in debt distress.</t>
  </si>
  <si>
    <t>Title: Zakat beneficiary categories and potential links to areas of humanitarian need</t>
  </si>
  <si>
    <t>Source: Development Initiatives</t>
  </si>
  <si>
    <t>Title: Zakat collected by Saudi Arabia’s Department of Zakat and Income Taxation, official development assistance (ODA) and humanitarian assistance from Saudi Arabia, 2010-2013</t>
  </si>
  <si>
    <t>Zakat collected</t>
  </si>
  <si>
    <t>Humanitarian assistance</t>
  </si>
  <si>
    <t>ODA</t>
  </si>
  <si>
    <t>GNI</t>
  </si>
  <si>
    <t>Source: Development Initiatives based on data from Saudi Arabia’s Department of Zakat and Income Taxation, OECD DAC, UN OCHA FTS and World Bank</t>
  </si>
  <si>
    <t>Education</t>
  </si>
  <si>
    <t>Health</t>
  </si>
  <si>
    <t>Economic</t>
  </si>
  <si>
    <t>Year</t>
  </si>
  <si>
    <t>International humanitarian assistance received</t>
  </si>
  <si>
    <t>%</t>
  </si>
  <si>
    <t>Title: BAZNAS expenditure by category, 2012</t>
  </si>
  <si>
    <t>Source: Development Initiatives based on Islamic Social Financing Report 2014 data</t>
  </si>
  <si>
    <t>Title: Total estimated Zakat collected and international humanitarian assistance received, Indonesia, 2004-2012</t>
  </si>
  <si>
    <t>Source: Development Initiatives based on OECD DAC, UN OCHA FTS, and Islamic Social Financing Report 2014 data</t>
  </si>
  <si>
    <t>Functional expenses</t>
  </si>
  <si>
    <t>Emergency aid</t>
  </si>
  <si>
    <t>Seasonal programs</t>
  </si>
  <si>
    <t>Orphan Sponsorship</t>
  </si>
  <si>
    <t xml:space="preserve">Education </t>
  </si>
  <si>
    <t>Development</t>
  </si>
  <si>
    <t>Other program support</t>
  </si>
  <si>
    <t>Management and general</t>
  </si>
  <si>
    <t>Fundraising</t>
  </si>
  <si>
    <t>Total expenditure</t>
  </si>
  <si>
    <t>US$</t>
  </si>
  <si>
    <t>Title: Zakat and Sadaqah expenditure by programme area, Zakat Foundation of America, 2013</t>
  </si>
  <si>
    <t>Source: Source: Development Initiatives based on Zakat Foundation of America 2013 annual report</t>
  </si>
  <si>
    <t>Title: Key steps to maximise the volume and effectiveness of Zakat for humanitarian assistance</t>
  </si>
  <si>
    <t>Step</t>
  </si>
  <si>
    <t>Description</t>
  </si>
  <si>
    <r>
      <rPr>
        <b/>
        <sz val="11"/>
        <color theme="1"/>
        <rFont val="Calibri"/>
        <family val="2"/>
        <scheme val="minor"/>
      </rPr>
      <t>Engage</t>
    </r>
    <r>
      <rPr>
        <sz val="11"/>
        <color theme="1"/>
        <rFont val="Calibri"/>
        <family val="2"/>
        <scheme val="minor"/>
      </rPr>
      <t xml:space="preserve"> in discussion with academics, Islamic scholars, theologians and practitioners and </t>
    </r>
    <r>
      <rPr>
        <b/>
        <sz val="11"/>
        <color theme="1"/>
        <rFont val="Calibri"/>
        <family val="2"/>
        <scheme val="minor"/>
      </rPr>
      <t>share learning</t>
    </r>
    <r>
      <rPr>
        <sz val="11"/>
        <color theme="1"/>
        <rFont val="Calibri"/>
        <family val="2"/>
        <scheme val="minor"/>
      </rPr>
      <t xml:space="preserve"> on the use of Zakat for humanitarian assistance;</t>
    </r>
  </si>
  <si>
    <r>
      <rPr>
        <b/>
        <sz val="11"/>
        <color theme="1"/>
        <rFont val="Calibri"/>
        <family val="2"/>
        <scheme val="minor"/>
      </rPr>
      <t>Provide guidance</t>
    </r>
    <r>
      <rPr>
        <sz val="11"/>
        <color theme="1"/>
        <rFont val="Calibri"/>
        <family val="2"/>
        <scheme val="minor"/>
      </rPr>
      <t xml:space="preserve"> on the parameters of reasonable interpretations of Zakat;</t>
    </r>
  </si>
  <si>
    <r>
      <rPr>
        <b/>
        <sz val="11"/>
        <color theme="1"/>
        <rFont val="Calibri"/>
        <family val="2"/>
        <scheme val="minor"/>
      </rPr>
      <t>Improve channels</t>
    </r>
    <r>
      <rPr>
        <sz val="11"/>
        <color theme="1"/>
        <rFont val="Calibri"/>
        <family val="2"/>
        <scheme val="minor"/>
      </rPr>
      <t xml:space="preserve"> between Zakat funds and the international humanitarian response system;</t>
    </r>
  </si>
  <si>
    <r>
      <t xml:space="preserve">Aim to </t>
    </r>
    <r>
      <rPr>
        <b/>
        <sz val="11"/>
        <color theme="1"/>
        <rFont val="Calibri"/>
        <family val="2"/>
        <scheme val="minor"/>
      </rPr>
      <t>increase Zakat revenues</t>
    </r>
    <r>
      <rPr>
        <sz val="11"/>
        <color theme="1"/>
        <rFont val="Calibri"/>
        <family val="2"/>
        <scheme val="minor"/>
      </rPr>
      <t xml:space="preserve"> and channel new funds to humanitarian assistance;</t>
    </r>
  </si>
  <si>
    <r>
      <rPr>
        <b/>
        <sz val="11"/>
        <color theme="1"/>
        <rFont val="Calibri"/>
        <family val="2"/>
        <scheme val="minor"/>
      </rPr>
      <t>Combine efforts</t>
    </r>
    <r>
      <rPr>
        <sz val="11"/>
        <color theme="1"/>
        <rFont val="Calibri"/>
        <family val="2"/>
        <scheme val="minor"/>
      </rPr>
      <t xml:space="preserve"> with the wider development community to ensure a complementary approach</t>
    </r>
  </si>
  <si>
    <t>top humanitarian donor</t>
  </si>
  <si>
    <t>top humanitarian recipient</t>
  </si>
  <si>
    <t>OIC member</t>
  </si>
  <si>
    <t>Notes: ODA = official development assistance; GNI = gross national income</t>
  </si>
  <si>
    <t>Estimated 1990 Muslim Population</t>
  </si>
  <si>
    <t>Percentage of 1990 Population that is Muslim</t>
  </si>
  <si>
    <t>Estimated 2010 Muslim Population</t>
  </si>
  <si>
    <t>Percentage of 2010 Population that is Muslim</t>
  </si>
  <si>
    <t>Projected 2030 Muslim Population*</t>
  </si>
  <si>
    <t>Projected Percentage of 2030 Population that is Muslim*</t>
  </si>
  <si>
    <t>American Samoa</t>
  </si>
  <si>
    <t>&lt; 1,000</t>
  </si>
  <si>
    <t>&lt; 0.1%</t>
  </si>
  <si>
    <t>Andorra</t>
  </si>
  <si>
    <t>Angola</t>
  </si>
  <si>
    <t>40,000 ^</t>
  </si>
  <si>
    <t>0.4% ^</t>
  </si>
  <si>
    <t>Anguilla</t>
  </si>
  <si>
    <t>Antigua and Barbuda</t>
  </si>
  <si>
    <t>Argentina</t>
  </si>
  <si>
    <t>Armenia</t>
  </si>
  <si>
    <t>Aruba</t>
  </si>
  <si>
    <t>Austria</t>
  </si>
  <si>
    <t>Bahamas</t>
  </si>
  <si>
    <t>Barbados</t>
  </si>
  <si>
    <t>Belarus</t>
  </si>
  <si>
    <t>Belgium</t>
  </si>
  <si>
    <t>Belize</t>
  </si>
  <si>
    <t>Bermuda</t>
  </si>
  <si>
    <t>Bhutan</t>
  </si>
  <si>
    <t>Bolivia</t>
  </si>
  <si>
    <t>Bosnia-Herzegovina</t>
  </si>
  <si>
    <t>Botswana</t>
  </si>
  <si>
    <t>Brazil</t>
  </si>
  <si>
    <t>British Virgin Islands</t>
  </si>
  <si>
    <t>Brunei</t>
  </si>
  <si>
    <t>Bulgaria</t>
  </si>
  <si>
    <t>Burkina Faso</t>
  </si>
  <si>
    <t>Burma (Myanmar)</t>
  </si>
  <si>
    <t>Burundi</t>
  </si>
  <si>
    <t>Cambodia</t>
  </si>
  <si>
    <t>Cape Verde</t>
  </si>
  <si>
    <t>Cayman Islands</t>
  </si>
  <si>
    <t>Central African Republic</t>
  </si>
  <si>
    <t>Channel Islands</t>
  </si>
  <si>
    <t>Chile</t>
  </si>
  <si>
    <t>China</t>
  </si>
  <si>
    <t>Colombia</t>
  </si>
  <si>
    <t>119,000 ^</t>
  </si>
  <si>
    <t>Comoros</t>
  </si>
  <si>
    <t>Congo</t>
  </si>
  <si>
    <t>Cook Islands</t>
  </si>
  <si>
    <t>Costa Rica</t>
  </si>
  <si>
    <t>Croatia</t>
  </si>
  <si>
    <t>Cuba</t>
  </si>
  <si>
    <t>Cyprus</t>
  </si>
  <si>
    <t>2,000 ^</t>
  </si>
  <si>
    <t>0.3% ^</t>
  </si>
  <si>
    <t>Czech Republic</t>
  </si>
  <si>
    <t>Dominica</t>
  </si>
  <si>
    <t>Dominican Republic</t>
  </si>
  <si>
    <t>Ecuador</t>
  </si>
  <si>
    <t>El Salvador</t>
  </si>
  <si>
    <t>Equatorial Guinea</t>
  </si>
  <si>
    <t>Eritrea</t>
  </si>
  <si>
    <t>Estonia</t>
  </si>
  <si>
    <t>Faeroe Islands</t>
  </si>
  <si>
    <t>Falkland Islands (Malvinas)</t>
  </si>
  <si>
    <t>Federated States of Micronesia</t>
  </si>
  <si>
    <t>Fiji</t>
  </si>
  <si>
    <t>568,000 ^</t>
  </si>
  <si>
    <t>1.0% ^</t>
  </si>
  <si>
    <t>French Guiana</t>
  </si>
  <si>
    <t>French Polynesia</t>
  </si>
  <si>
    <t>31,000 ^</t>
  </si>
  <si>
    <t>3.3% ^</t>
  </si>
  <si>
    <t>Georgia</t>
  </si>
  <si>
    <t>625,000 ^</t>
  </si>
  <si>
    <t>11.5% ^</t>
  </si>
  <si>
    <t>Ghana</t>
  </si>
  <si>
    <t>Gibraltar</t>
  </si>
  <si>
    <t>Greece</t>
  </si>
  <si>
    <t>Greenland</t>
  </si>
  <si>
    <t>Grenada</t>
  </si>
  <si>
    <t>Guadeloupe</t>
  </si>
  <si>
    <t>Guam</t>
  </si>
  <si>
    <t>Guatemala</t>
  </si>
  <si>
    <t>Guinea Bissau</t>
  </si>
  <si>
    <t>Honduras</t>
  </si>
  <si>
    <t>Hong Kong</t>
  </si>
  <si>
    <t>Hungary</t>
  </si>
  <si>
    <t>Iceland</t>
  </si>
  <si>
    <t>India</t>
  </si>
  <si>
    <t>Isle of Man</t>
  </si>
  <si>
    <t>Israel</t>
  </si>
  <si>
    <t>Ivory Coast</t>
  </si>
  <si>
    <t>Jamaica</t>
  </si>
  <si>
    <t>8,887,000^</t>
  </si>
  <si>
    <t>9,728,000^</t>
  </si>
  <si>
    <t>Kiribati</t>
  </si>
  <si>
    <t>Kosovo</t>
  </si>
  <si>
    <t>Kyrgyzstan</t>
  </si>
  <si>
    <t>Laos</t>
  </si>
  <si>
    <t>Latvia</t>
  </si>
  <si>
    <t>Lesotho</t>
  </si>
  <si>
    <t>Liberia</t>
  </si>
  <si>
    <t>Liechtenstein</t>
  </si>
  <si>
    <t>Lithuania</t>
  </si>
  <si>
    <t>Luxembourg</t>
  </si>
  <si>
    <t>Macau</t>
  </si>
  <si>
    <t>Madagascar</t>
  </si>
  <si>
    <t>Malawi</t>
  </si>
  <si>
    <t>Malta</t>
  </si>
  <si>
    <t>Marshall Islands</t>
  </si>
  <si>
    <t>Martinique</t>
  </si>
  <si>
    <t>Mauritius</t>
  </si>
  <si>
    <t>Mayotte</t>
  </si>
  <si>
    <t>Mexico</t>
  </si>
  <si>
    <t>Moldova</t>
  </si>
  <si>
    <t>Monaco</t>
  </si>
  <si>
    <t>Mongolia</t>
  </si>
  <si>
    <t>211,000 ^</t>
  </si>
  <si>
    <t>9.5% ^</t>
  </si>
  <si>
    <t>Montenegro</t>
  </si>
  <si>
    <t>Montserrat</t>
  </si>
  <si>
    <t>1,761,000 ^</t>
  </si>
  <si>
    <t>13.0% ^</t>
  </si>
  <si>
    <t>Namibia</t>
  </si>
  <si>
    <t>Nauru</t>
  </si>
  <si>
    <t>Nepal</t>
  </si>
  <si>
    <t>Netherlands Antilles</t>
  </si>
  <si>
    <t>New Caledonia</t>
  </si>
  <si>
    <t>New Zealand</t>
  </si>
  <si>
    <t>Nicaragua</t>
  </si>
  <si>
    <t>Niue</t>
  </si>
  <si>
    <t>North Korea</t>
  </si>
  <si>
    <t>Northern Mariana Islands</t>
  </si>
  <si>
    <t>Palau</t>
  </si>
  <si>
    <t>Palestinian territories</t>
  </si>
  <si>
    <t>Panama</t>
  </si>
  <si>
    <t>109,000 ^</t>
  </si>
  <si>
    <t>4.5% ^</t>
  </si>
  <si>
    <t>Papua New Guinea</t>
  </si>
  <si>
    <t>Paraguay</t>
  </si>
  <si>
    <t>Peru</t>
  </si>
  <si>
    <t>Pitcairn Islands</t>
  </si>
  <si>
    <t>Poland</t>
  </si>
  <si>
    <t>Portugal</t>
  </si>
  <si>
    <t>Puerto Rico</t>
  </si>
  <si>
    <t>Republic of Congo</t>
  </si>
  <si>
    <t>Republic of Macedonia</t>
  </si>
  <si>
    <t>Reunion</t>
  </si>
  <si>
    <t>Romania</t>
  </si>
  <si>
    <t>Russia</t>
  </si>
  <si>
    <t>Rwanda</t>
  </si>
  <si>
    <t>Samoa</t>
  </si>
  <si>
    <t>San Marino</t>
  </si>
  <si>
    <t>Sao Tome and Principe</t>
  </si>
  <si>
    <t>Serbia</t>
  </si>
  <si>
    <t>Seychelles</t>
  </si>
  <si>
    <t>Singapore</t>
  </si>
  <si>
    <t>Slovakia</t>
  </si>
  <si>
    <t>Slovenia</t>
  </si>
  <si>
    <t>Solomon Islands</t>
  </si>
  <si>
    <t>South Africa</t>
  </si>
  <si>
    <t>South Korea</t>
  </si>
  <si>
    <t>Sri Lanka</t>
  </si>
  <si>
    <t>St. Helena</t>
  </si>
  <si>
    <t>St. Kitts and Nevis</t>
  </si>
  <si>
    <t>St. Lucia</t>
  </si>
  <si>
    <t>St. Pierre and Miquelon</t>
  </si>
  <si>
    <t>St. Vincent and the Grenadines</t>
  </si>
  <si>
    <t>Swaziland</t>
  </si>
  <si>
    <t>Taiwan</t>
  </si>
  <si>
    <t>97,000 ^</t>
  </si>
  <si>
    <t>0.5% ^</t>
  </si>
  <si>
    <t>Tajikistan</t>
  </si>
  <si>
    <t>Tanzania</t>
  </si>
  <si>
    <t>Thailand</t>
  </si>
  <si>
    <t>Timor-Leste</t>
  </si>
  <si>
    <t>Tokelau</t>
  </si>
  <si>
    <t>Tonga</t>
  </si>
  <si>
    <t>Trinidad and Tobago</t>
  </si>
  <si>
    <t>Turks and Caicos Islands</t>
  </si>
  <si>
    <t>Tuvalu</t>
  </si>
  <si>
    <t>Ukraine</t>
  </si>
  <si>
    <t>103,000 ^</t>
  </si>
  <si>
    <t>0.2% ^</t>
  </si>
  <si>
    <t>United Kingdom</t>
  </si>
  <si>
    <t>Uruguay</t>
  </si>
  <si>
    <t>U.S. Virgin Islands</t>
  </si>
  <si>
    <t>Vanuatu</t>
  </si>
  <si>
    <t>Vatican City</t>
  </si>
  <si>
    <t>Venezuela</t>
  </si>
  <si>
    <t>Vietnam</t>
  </si>
  <si>
    <t>662,000 ^</t>
  </si>
  <si>
    <t>Wallis and Futuna</t>
  </si>
  <si>
    <t>Western Sahara</t>
  </si>
  <si>
    <t>Zambia</t>
  </si>
  <si>
    <t>Future of the global Muslim population</t>
  </si>
  <si>
    <t>Source: Pew Research Center</t>
  </si>
  <si>
    <t>Source</t>
  </si>
  <si>
    <t>Total Zakat for HA</t>
  </si>
  <si>
    <t>% zakat used for domestic HA</t>
  </si>
  <si>
    <t>% Zakat used for int HA</t>
  </si>
  <si>
    <t>% Zakat used for all HA</t>
  </si>
  <si>
    <t>Zakat as %GDP (2013)</t>
  </si>
  <si>
    <t>No. Muslims</t>
  </si>
  <si>
    <t>ISFR estimated total potential value of Zakat - min (US$)</t>
  </si>
  <si>
    <t>ISFR estimated total potential value of Zakat - max (US$)</t>
  </si>
  <si>
    <t>Annual report</t>
  </si>
  <si>
    <t>n</t>
  </si>
  <si>
    <t>ISFR</t>
  </si>
  <si>
    <t>WZF Presentation</t>
  </si>
  <si>
    <t>SANZAF annual report</t>
  </si>
  <si>
    <t>News article</t>
  </si>
  <si>
    <t>30,119,552 - 31,674,784</t>
  </si>
  <si>
    <t xml:space="preserve">ISFR </t>
  </si>
  <si>
    <t>DZIT</t>
  </si>
  <si>
    <t>2013/2014</t>
  </si>
  <si>
    <t>UAE Zakat Fund</t>
  </si>
  <si>
    <t>Data provided by IRW</t>
  </si>
  <si>
    <t>Data provided by MCF</t>
  </si>
  <si>
    <t>Zakat for domestic HA (specified)</t>
  </si>
  <si>
    <t>Zakat for int. HA (specified)</t>
  </si>
  <si>
    <t>US</t>
  </si>
  <si>
    <t>Worldwide</t>
  </si>
  <si>
    <t>Zakat Foundation of America</t>
  </si>
  <si>
    <t>BAZNAS</t>
  </si>
  <si>
    <t>Muslim Charities Forum (7 x members)</t>
  </si>
  <si>
    <t>ISFR estimated total potential value of Zakat - min (%GDP)</t>
  </si>
  <si>
    <t>ISFR estimated total potential value of Zakat - max (%GDP)</t>
  </si>
  <si>
    <t>Fund name</t>
  </si>
  <si>
    <t>Total Zakat collected (US$)</t>
  </si>
  <si>
    <t>HA may include other categories</t>
  </si>
  <si>
    <t>HA given 2013 (donors)</t>
  </si>
  <si>
    <t>GDP (2013, current prices)</t>
  </si>
  <si>
    <t>GDP (corresponding year to zakat figure)</t>
  </si>
  <si>
    <t>Verified</t>
  </si>
  <si>
    <t>Zakat Foundation of India</t>
  </si>
  <si>
    <t>Faith-based</t>
  </si>
  <si>
    <t>Grand Total</t>
  </si>
  <si>
    <t>Appealing agency (filtered by agency code - NGOs)</t>
  </si>
  <si>
    <t>Appealing agency (filtered by agency type - NGOs)</t>
  </si>
  <si>
    <t>No. NGOs on FTS (agency code)</t>
  </si>
  <si>
    <t>No. NGOs on FTS (agency type)</t>
  </si>
  <si>
    <t>% NGOs faith-based (code)</t>
  </si>
  <si>
    <t>% NGOs faith-based (type)</t>
  </si>
  <si>
    <t>NGOs - code (US$m)</t>
  </si>
  <si>
    <t>NGOs - type (US$m)</t>
  </si>
  <si>
    <t>NGOs - code</t>
  </si>
  <si>
    <t>NGOs - type</t>
  </si>
  <si>
    <t>South African National Zakah Fund</t>
  </si>
  <si>
    <t>Department of Zakat and Income Tax</t>
  </si>
  <si>
    <t>United Arab Emirates Zakat Fund</t>
  </si>
  <si>
    <t>Qatar Zakat Fund</t>
  </si>
  <si>
    <t>Sudan Zakat Chamber</t>
  </si>
  <si>
    <t>Institute of Zakat Indonesia (LAZ)</t>
  </si>
  <si>
    <t>Title: Proportion of humanitarian assistance channelled through faith-based NGOs, 2009-2013</t>
  </si>
  <si>
    <t>Humanitarian assistance to non-faith-based NGOs</t>
  </si>
  <si>
    <t>Humanitarian assistance to faith-based NGOs</t>
  </si>
  <si>
    <t>% of humanitarian assistance to NGOs channelled through faith-based organisations</t>
  </si>
  <si>
    <t>Note: Filtered by GHA's Appealing agency code</t>
  </si>
  <si>
    <t>Percentage of funding channelled through faith-based NGOs</t>
  </si>
  <si>
    <t>Top 25 humantiarian donor 2013</t>
  </si>
  <si>
    <t>Top 25 humanitarian recipient 2012</t>
  </si>
  <si>
    <t>Title: OIC countries, and top 25 humanitarian assistance donor (2013) and recipient (2012) countries</t>
  </si>
  <si>
    <t>Source: Development Initiatives based on UN OCHA FTS</t>
  </si>
  <si>
    <t>Number of faith-based NGOs</t>
  </si>
  <si>
    <t>Title: Number and volume of funding channelled through faith-based NGOs</t>
  </si>
  <si>
    <t>Source: Development Initiatives based on UN OCHA FTS data</t>
  </si>
  <si>
    <t>Number of organisations on the FTS</t>
  </si>
  <si>
    <t>Percentage of organisations that are faith-based</t>
  </si>
  <si>
    <t>Volume of funding channelled through faith-based NGOs</t>
  </si>
  <si>
    <t>No</t>
  </si>
  <si>
    <t>Yes</t>
  </si>
  <si>
    <t>Funding requested 2011</t>
  </si>
  <si>
    <t>Funding requested 2014</t>
  </si>
  <si>
    <t>% change</t>
  </si>
  <si>
    <t>Funding requested</t>
  </si>
  <si>
    <t>% change 2000-2014</t>
  </si>
  <si>
    <t>% change 2005-2014</t>
  </si>
  <si>
    <t>Title: UN Appeals, 2000-2014</t>
  </si>
  <si>
    <t>US$ billions</t>
  </si>
  <si>
    <t>US$ millions</t>
  </si>
  <si>
    <t>Local government Zakat duty departments</t>
  </si>
  <si>
    <t>n/a</t>
  </si>
  <si>
    <t>Dept of Waqaf, Zakat &amp; Hajj</t>
  </si>
  <si>
    <t>2011-2014</t>
  </si>
  <si>
    <t>HA received 2012 (recipients)</t>
  </si>
</sst>
</file>

<file path=xl/styles.xml><?xml version="1.0" encoding="utf-8"?>
<styleSheet xmlns="http://schemas.openxmlformats.org/spreadsheetml/2006/main">
  <numFmts count="28">
    <numFmt numFmtId="43" formatCode="_-* #,##0.00_-;\-* #,##0.00_-;_-* &quot;-&quot;??_-;_-@_-"/>
    <numFmt numFmtId="164" formatCode="_-* #,##0_-;\-* #,##0_-;_-* &quot;-&quot;??_-;_-@_-"/>
    <numFmt numFmtId="165" formatCode="_-* #,##0.0_-;\-* #,##0.0_-;_-* &quot;-&quot;??_-;_-@_-"/>
    <numFmt numFmtId="166" formatCode="#,##0.00_);[Red]\-#,##0.00_);0.00_);@_)"/>
    <numFmt numFmtId="167" formatCode="0.000"/>
    <numFmt numFmtId="168" formatCode="* _(#,##0.00_);[Red]* \(#,##0.00\);* _(&quot;-&quot;?_);@_)"/>
    <numFmt numFmtId="169" formatCode="\$\ * _(#,##0_);[Red]\$\ * \(#,##0\);\$\ * _(&quot;-&quot;?_);@_)"/>
    <numFmt numFmtId="170" formatCode="\$\ * _(#,##0.00_);[Red]\$\ * \(#,##0.00\);\$\ * _(&quot;-&quot;?_);@_)"/>
    <numFmt numFmtId="171" formatCode="[$EUR]\ * _(#,##0_);[Red][$EUR]\ * \(#,##0\);[$EUR]\ * _(&quot;-&quot;?_);@_)"/>
    <numFmt numFmtId="172" formatCode="[$EUR]\ * _(#,##0.00_);[Red][$EUR]\ * \(#,##0.00\);[$EUR]\ * _(&quot;-&quot;?_);@_)"/>
    <numFmt numFmtId="173" formatCode="\€\ * _(#,##0_);[Red]\€\ * \(#,##0\);\€\ * _(&quot;-&quot;?_);@_)"/>
    <numFmt numFmtId="174" formatCode="\€\ * _(#,##0.00_);[Red]\€\ * \(#,##0.00\);\€\ * _(&quot;-&quot;?_);@_)"/>
    <numFmt numFmtId="175" formatCode="[$GBP]\ * _(#,##0_);[Red][$GBP]\ * \(#,##0\);[$GBP]\ * _(&quot;-&quot;?_);@_)"/>
    <numFmt numFmtId="176" formatCode="[$GBP]\ * _(#,##0.00_);[Red][$GBP]\ * \(#,##0.00\);[$GBP]\ * _(&quot;-&quot;?_);@_)"/>
    <numFmt numFmtId="177" formatCode="\£\ * _(#,##0_);[Red]\£\ * \(#,##0\);\£\ * _(&quot;-&quot;?_);@_)"/>
    <numFmt numFmtId="178" formatCode="\£\ * _(#,##0.00_);[Red]\£\ * \(#,##0.00\);\£\ * _(&quot;-&quot;?_);@_)"/>
    <numFmt numFmtId="179" formatCode="[$USD]\ * _(#,##0_);[Red][$USD]\ * \(#,##0\);[$USD]\ * _(&quot;-&quot;?_);@_)"/>
    <numFmt numFmtId="180" formatCode="[$USD]\ * _(#,##0.00_);[Red][$USD]\ * \(#,##0.00\);[$USD]\ * _(&quot;-&quot;?_);@_)"/>
    <numFmt numFmtId="181" formatCode="dd\ mmm\ yy_)"/>
    <numFmt numFmtId="182" formatCode="mmm\ yy_)"/>
    <numFmt numFmtId="183" formatCode="yyyy_)"/>
    <numFmt numFmtId="184" formatCode="#,##0_);[Red]\-#,##0_);0_);@_)"/>
    <numFmt numFmtId="185" formatCode="#,##0%;[Red]\-#,##0%;0%;@_)"/>
    <numFmt numFmtId="186" formatCode="#,##0.00%;[Red]\-#,##0.00%;0.00%;@_)"/>
    <numFmt numFmtId="187" formatCode="0.0%"/>
    <numFmt numFmtId="188" formatCode="_-* #,##0.00000000000000_-;\-* #,##0.00000000000000_-;_-* &quot;-&quot;??_-;_-@_-"/>
    <numFmt numFmtId="189" formatCode="0.0000"/>
    <numFmt numFmtId="191" formatCode="0.0"/>
  </numFmts>
  <fonts count="4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0"/>
      <name val="Arial"/>
      <family val="2"/>
    </font>
    <font>
      <i/>
      <sz val="11"/>
      <color theme="1"/>
      <name val="Calibri"/>
      <family val="2"/>
      <scheme val="minor"/>
    </font>
    <font>
      <u/>
      <sz val="11"/>
      <color theme="10"/>
      <name val="Calibri"/>
      <family val="2"/>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i/>
      <sz val="9"/>
      <color indexed="55"/>
      <name val="Arial"/>
      <family val="2"/>
    </font>
    <font>
      <b/>
      <sz val="9"/>
      <name val="Arial"/>
      <family val="2"/>
    </font>
    <font>
      <sz val="9"/>
      <name val="Arial"/>
      <family val="2"/>
    </font>
    <font>
      <i/>
      <sz val="11"/>
      <color rgb="FF7F7F7F"/>
      <name val="Calibri"/>
      <family val="2"/>
    </font>
    <font>
      <sz val="11"/>
      <color rgb="FF006100"/>
      <name val="Calibri"/>
      <family val="2"/>
    </font>
    <font>
      <b/>
      <sz val="22"/>
      <name val="Arial"/>
      <family val="2"/>
    </font>
    <font>
      <b/>
      <sz val="18"/>
      <name val="Arial"/>
      <family val="2"/>
    </font>
    <font>
      <b/>
      <sz val="14"/>
      <name val="Arial"/>
      <family val="2"/>
    </font>
    <font>
      <b/>
      <sz val="12"/>
      <name val="Arial"/>
      <family val="2"/>
    </font>
    <font>
      <b/>
      <sz val="15"/>
      <color theme="3"/>
      <name val="Calibri"/>
      <family val="2"/>
    </font>
    <font>
      <b/>
      <sz val="13"/>
      <color theme="3"/>
      <name val="Calibri"/>
      <family val="2"/>
    </font>
    <font>
      <b/>
      <sz val="11"/>
      <color theme="3"/>
      <name val="Calibri"/>
      <family val="2"/>
    </font>
    <font>
      <u/>
      <sz val="10"/>
      <color theme="10"/>
      <name val="Arial"/>
      <family val="2"/>
    </font>
    <font>
      <u/>
      <sz val="9.35"/>
      <color theme="10"/>
      <name val="Calibri"/>
      <family val="2"/>
    </font>
    <font>
      <sz val="11"/>
      <color rgb="FF3F3F76"/>
      <name val="Calibri"/>
      <family val="2"/>
    </font>
    <font>
      <sz val="11"/>
      <color rgb="FFFA7D00"/>
      <name val="Calibri"/>
      <family val="2"/>
    </font>
    <font>
      <i/>
      <sz val="9"/>
      <color indexed="16"/>
      <name val="Arial"/>
      <family val="2"/>
    </font>
    <font>
      <sz val="11"/>
      <color rgb="FF9C6500"/>
      <name val="Calibri"/>
      <family val="2"/>
    </font>
    <font>
      <sz val="10"/>
      <color indexed="8"/>
      <name val="Arial"/>
      <family val="2"/>
    </font>
    <font>
      <b/>
      <sz val="11"/>
      <color rgb="FF3F3F3F"/>
      <name val="Calibri"/>
      <family val="2"/>
    </font>
    <font>
      <b/>
      <sz val="18"/>
      <color theme="3"/>
      <name val="Cambria"/>
      <family val="2"/>
    </font>
    <font>
      <b/>
      <sz val="11"/>
      <color indexed="8"/>
      <name val="Calibri"/>
      <family val="2"/>
    </font>
    <font>
      <sz val="11"/>
      <color indexed="10"/>
      <name val="Calibri"/>
      <family val="2"/>
    </font>
    <font>
      <sz val="11"/>
      <color theme="0"/>
      <name val="Calibri"/>
      <family val="2"/>
      <scheme val="minor"/>
    </font>
    <font>
      <b/>
      <sz val="9"/>
      <color indexed="81"/>
      <name val="Tahoma"/>
      <family val="2"/>
    </font>
    <font>
      <sz val="9"/>
      <color indexed="81"/>
      <name val="Tahoma"/>
      <family val="2"/>
    </font>
    <font>
      <sz val="10"/>
      <color rgb="FF000000"/>
      <name val="Inherit"/>
    </font>
    <font>
      <b/>
      <u/>
      <sz val="11"/>
      <color theme="0"/>
      <name val="Calibri"/>
      <family val="2"/>
    </font>
  </fonts>
  <fills count="44">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8"/>
        <bgColor indexed="64"/>
      </patternFill>
    </fill>
    <fill>
      <patternFill patternType="solid">
        <fgColor theme="6"/>
        <bgColor indexed="64"/>
      </patternFill>
    </fill>
    <fill>
      <patternFill patternType="gray0625">
        <bgColor theme="9" tint="0.39997558519241921"/>
      </patternFill>
    </fill>
    <fill>
      <patternFill patternType="gray0625"/>
    </fill>
    <fill>
      <patternFill patternType="gray0625">
        <bgColor theme="8" tint="0.39997558519241921"/>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indexed="41"/>
        <bgColor indexed="64"/>
      </patternFill>
    </fill>
    <fill>
      <patternFill patternType="solid">
        <fgColor rgb="FFC6EFCE"/>
        <bgColor indexed="64"/>
      </patternFill>
    </fill>
    <fill>
      <patternFill patternType="solid">
        <fgColor indexed="13"/>
        <bgColor indexed="64"/>
      </patternFill>
    </fill>
    <fill>
      <patternFill patternType="solid">
        <fgColor indexed="47"/>
        <bgColor indexed="64"/>
      </patternFill>
    </fill>
    <fill>
      <patternFill patternType="solid">
        <fgColor indexed="13"/>
        <bgColor indexed="15"/>
      </patternFill>
    </fill>
    <fill>
      <patternFill patternType="solid">
        <fgColor indexed="42"/>
        <bgColor indexed="64"/>
      </patternFill>
    </fill>
    <fill>
      <patternFill patternType="solid">
        <fgColor indexed="11"/>
        <bgColor indexed="64"/>
      </patternFill>
    </fill>
    <fill>
      <patternFill patternType="solid">
        <fgColor rgb="FFFFEB9C"/>
        <bgColor indexed="64"/>
      </patternFill>
    </fill>
    <fill>
      <patternFill patternType="solid">
        <fgColor indexed="26"/>
        <bgColor indexed="64"/>
      </patternFill>
    </fill>
    <fill>
      <patternFill patternType="solid">
        <fgColor indexed="22"/>
        <bgColor indexed="64"/>
      </patternFill>
    </fill>
    <fill>
      <patternFill patternType="solid">
        <fgColor theme="8" tint="0.39994506668294322"/>
        <bgColor indexed="64"/>
      </patternFill>
    </fill>
    <fill>
      <patternFill patternType="solid">
        <fgColor theme="9" tint="0.39994506668294322"/>
        <bgColor indexed="64"/>
      </patternFill>
    </fill>
  </fills>
  <borders count="22">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top/>
      <bottom style="thick">
        <color theme="4" tint="0.49995422223578601"/>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
      <left/>
      <right/>
      <top/>
      <bottom style="thin">
        <color indexed="64"/>
      </bottom>
      <diagonal/>
    </border>
  </borders>
  <cellStyleXfs count="129">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5"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11"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2" borderId="0" applyNumberFormat="0" applyBorder="0" applyAlignment="0" applyProtection="0"/>
    <xf numFmtId="0" fontId="10" fillId="29" borderId="0" applyNumberFormat="0" applyBorder="0" applyAlignment="0" applyProtection="0"/>
    <xf numFmtId="0" fontId="11" fillId="30" borderId="3" applyNumberFormat="0" applyAlignment="0" applyProtection="0"/>
    <xf numFmtId="0" fontId="12" fillId="31" borderId="6" applyNumberFormat="0" applyAlignment="0" applyProtection="0"/>
    <xf numFmtId="166" fontId="13" fillId="0" borderId="0" applyNumberFormat="0" applyAlignment="0">
      <alignment vertical="center"/>
    </xf>
    <xf numFmtId="0" fontId="14" fillId="32" borderId="0" applyNumberFormat="0">
      <alignment horizontal="center" vertical="top" wrapText="1"/>
    </xf>
    <xf numFmtId="0" fontId="14" fillId="32" borderId="0" applyNumberFormat="0">
      <alignment horizontal="left" vertical="top" wrapText="1"/>
    </xf>
    <xf numFmtId="0" fontId="14" fillId="32" borderId="0" applyNumberFormat="0">
      <alignment horizontal="centerContinuous" vertical="top"/>
    </xf>
    <xf numFmtId="0" fontId="15" fillId="32" borderId="0" applyNumberFormat="0">
      <alignment horizontal="center" vertical="top" wrapText="1"/>
    </xf>
    <xf numFmtId="43" fontId="5"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8" fontId="15" fillId="0" borderId="0" applyFont="0" applyFill="0" applyBorder="0" applyAlignment="0" applyProtection="0">
      <alignment vertical="center"/>
    </xf>
    <xf numFmtId="169" fontId="15" fillId="0" borderId="0" applyFont="0" applyFill="0" applyBorder="0" applyAlignment="0" applyProtection="0">
      <alignment vertical="center"/>
    </xf>
    <xf numFmtId="170" fontId="15" fillId="0" borderId="0" applyFont="0" applyFill="0" applyBorder="0" applyAlignment="0" applyProtection="0">
      <alignment vertical="center"/>
    </xf>
    <xf numFmtId="171" fontId="15" fillId="0" borderId="0" applyFont="0" applyFill="0" applyBorder="0" applyAlignment="0" applyProtection="0">
      <alignment vertical="center"/>
    </xf>
    <xf numFmtId="172" fontId="15" fillId="0" borderId="0" applyFont="0" applyFill="0" applyBorder="0" applyAlignment="0" applyProtection="0">
      <alignment vertical="center"/>
    </xf>
    <xf numFmtId="173" fontId="15" fillId="0" borderId="0" applyFont="0" applyFill="0" applyBorder="0" applyAlignment="0" applyProtection="0">
      <alignment vertical="center"/>
    </xf>
    <xf numFmtId="174" fontId="15" fillId="0" borderId="0" applyFont="0" applyFill="0" applyBorder="0" applyAlignment="0" applyProtection="0">
      <alignment vertical="center"/>
    </xf>
    <xf numFmtId="175" fontId="15" fillId="0" borderId="0" applyFont="0" applyFill="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178" fontId="15" fillId="0" borderId="0" applyFont="0" applyFill="0" applyBorder="0" applyAlignment="0" applyProtection="0">
      <alignment vertical="center"/>
    </xf>
    <xf numFmtId="179" fontId="15" fillId="0" borderId="0" applyFont="0" applyFill="0" applyBorder="0" applyAlignment="0" applyProtection="0">
      <alignment vertical="center"/>
    </xf>
    <xf numFmtId="180" fontId="15" fillId="0" borderId="0" applyFont="0" applyFill="0" applyBorder="0" applyAlignment="0" applyProtection="0">
      <alignment vertical="center"/>
    </xf>
    <xf numFmtId="181" fontId="15" fillId="0" borderId="0" applyFont="0" applyFill="0" applyBorder="0" applyAlignment="0" applyProtection="0">
      <alignment vertical="center"/>
    </xf>
    <xf numFmtId="182" fontId="15" fillId="0" borderId="0" applyFont="0" applyFill="0" applyBorder="0" applyAlignment="0" applyProtection="0">
      <alignment vertical="center"/>
    </xf>
    <xf numFmtId="183" fontId="15" fillId="0" borderId="0" applyFont="0" applyFill="0" applyBorder="0" applyAlignment="0" applyProtection="0">
      <alignment vertical="center"/>
    </xf>
    <xf numFmtId="0" fontId="16" fillId="0" borderId="0" applyNumberFormat="0" applyFill="0" applyBorder="0" applyAlignment="0" applyProtection="0"/>
    <xf numFmtId="0" fontId="17" fillId="33" borderId="0" applyNumberFormat="0" applyBorder="0" applyAlignment="0" applyProtection="0"/>
    <xf numFmtId="0" fontId="18" fillId="32" borderId="0" applyNumberFormat="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horizontal="left" vertical="center"/>
    </xf>
    <xf numFmtId="0" fontId="14" fillId="0" borderId="0" applyNumberFormat="0" applyFill="0" applyBorder="0" applyAlignment="0" applyProtection="0">
      <alignment vertical="center"/>
    </xf>
    <xf numFmtId="0" fontId="22" fillId="0" borderId="1" applyNumberFormat="0" applyFill="0" applyAlignment="0" applyProtection="0"/>
    <xf numFmtId="0" fontId="23" fillId="0" borderId="15" applyNumberFormat="0" applyFill="0" applyAlignment="0" applyProtection="0"/>
    <xf numFmtId="0" fontId="24" fillId="0" borderId="2" applyNumberFormat="0" applyFill="0" applyAlignment="0" applyProtection="0"/>
    <xf numFmtId="0" fontId="24" fillId="0" borderId="0" applyNumberFormat="0" applyFill="0" applyBorder="0" applyAlignment="0" applyProtection="0"/>
    <xf numFmtId="0" fontId="15" fillId="34" borderId="0" applyNumberFormat="0" applyFont="0" applyBorder="0" applyAlignment="0" applyProtection="0">
      <alignment vertical="center"/>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7" fillId="35" borderId="3" applyNumberFormat="0" applyAlignment="0" applyProtection="0"/>
    <xf numFmtId="0" fontId="15" fillId="0" borderId="16" applyNumberFormat="0" applyAlignment="0">
      <alignment vertical="center"/>
    </xf>
    <xf numFmtId="0" fontId="15" fillId="0" borderId="17" applyNumberFormat="0" applyAlignment="0">
      <alignment vertical="center"/>
      <protection locked="0"/>
    </xf>
    <xf numFmtId="184" fontId="15" fillId="36" borderId="17" applyNumberFormat="0" applyAlignment="0">
      <alignment vertical="center"/>
      <protection locked="0"/>
    </xf>
    <xf numFmtId="0" fontId="15" fillId="37" borderId="0" applyNumberFormat="0" applyAlignment="0">
      <alignment vertical="center"/>
    </xf>
    <xf numFmtId="0" fontId="15" fillId="38" borderId="0" applyNumberFormat="0" applyAlignment="0">
      <alignment vertical="center"/>
    </xf>
    <xf numFmtId="0" fontId="15" fillId="0" borderId="18" applyNumberFormat="0" applyAlignment="0">
      <alignment vertical="center"/>
      <protection locked="0"/>
    </xf>
    <xf numFmtId="0" fontId="28" fillId="0" borderId="5" applyNumberFormat="0" applyFill="0" applyAlignment="0" applyProtection="0"/>
    <xf numFmtId="0" fontId="29" fillId="0" borderId="0" applyNumberFormat="0" applyAlignment="0">
      <alignment vertical="center"/>
    </xf>
    <xf numFmtId="0" fontId="30" fillId="39"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8" fillId="0" borderId="0"/>
    <xf numFmtId="0" fontId="1" fillId="0" borderId="0"/>
    <xf numFmtId="0" fontId="1" fillId="0" borderId="0"/>
    <xf numFmtId="0" fontId="5" fillId="0" borderId="0"/>
    <xf numFmtId="0" fontId="1" fillId="0" borderId="0"/>
    <xf numFmtId="0" fontId="5" fillId="0" borderId="0"/>
    <xf numFmtId="0" fontId="5" fillId="0" borderId="0"/>
    <xf numFmtId="0" fontId="31" fillId="0" borderId="0">
      <alignment vertical="top"/>
    </xf>
    <xf numFmtId="0" fontId="5" fillId="40" borderId="7" applyNumberFormat="0" applyFont="0" applyAlignment="0" applyProtection="0"/>
    <xf numFmtId="184" fontId="15" fillId="0" borderId="0" applyFont="0" applyFill="0" applyBorder="0" applyAlignment="0" applyProtection="0">
      <alignment vertical="center"/>
    </xf>
    <xf numFmtId="166" fontId="15" fillId="0" borderId="0" applyFont="0" applyFill="0" applyBorder="0" applyAlignment="0" applyProtection="0">
      <alignment vertical="center"/>
    </xf>
    <xf numFmtId="0" fontId="32" fillId="30" borderId="4" applyNumberFormat="0" applyAlignment="0" applyProtection="0"/>
    <xf numFmtId="9" fontId="1" fillId="0" borderId="0" applyFont="0" applyFill="0" applyBorder="0" applyAlignment="0" applyProtection="0"/>
    <xf numFmtId="185" fontId="15" fillId="0" borderId="0" applyFont="0" applyFill="0" applyBorder="0" applyAlignment="0" applyProtection="0">
      <alignment horizontal="right" vertical="center"/>
    </xf>
    <xf numFmtId="186" fontId="15" fillId="0" borderId="0" applyFont="0" applyFill="0" applyBorder="0" applyAlignment="0" applyProtection="0">
      <alignment vertical="center"/>
    </xf>
    <xf numFmtId="0" fontId="14" fillId="0" borderId="0" applyNumberFormat="0" applyFill="0" applyBorder="0">
      <alignment horizontal="left" vertical="center" wrapText="1"/>
    </xf>
    <xf numFmtId="0" fontId="15" fillId="0" borderId="0" applyNumberFormat="0" applyFill="0" applyBorder="0">
      <alignment horizontal="left" vertical="center" wrapText="1" indent="1"/>
    </xf>
    <xf numFmtId="0" fontId="31" fillId="0" borderId="0">
      <alignment vertical="top"/>
    </xf>
    <xf numFmtId="184" fontId="14" fillId="0" borderId="19" applyNumberFormat="0" applyFill="0" applyAlignment="0" applyProtection="0">
      <alignment vertical="center"/>
    </xf>
    <xf numFmtId="184" fontId="15" fillId="0" borderId="20" applyNumberFormat="0" applyFont="0" applyFill="0" applyAlignment="0" applyProtection="0">
      <alignment vertical="center"/>
    </xf>
    <xf numFmtId="0" fontId="15" fillId="41" borderId="0" applyNumberFormat="0" applyFont="0" applyBorder="0" applyAlignment="0" applyProtection="0">
      <alignment vertical="center"/>
    </xf>
    <xf numFmtId="0" fontId="15" fillId="0" borderId="0" applyNumberFormat="0" applyFont="0" applyFill="0" applyAlignment="0" applyProtection="0">
      <alignment vertical="center"/>
    </xf>
    <xf numFmtId="184" fontId="15" fillId="0" borderId="0" applyNumberFormat="0" applyFont="0" applyBorder="0" applyAlignment="0" applyProtection="0">
      <alignment vertical="center"/>
    </xf>
    <xf numFmtId="49" fontId="15" fillId="0" borderId="0" applyFont="0" applyFill="0" applyBorder="0" applyAlignment="0" applyProtection="0">
      <alignment horizontal="center" vertical="center"/>
    </xf>
    <xf numFmtId="0" fontId="33" fillId="0" borderId="0" applyNumberFormat="0" applyFill="0" applyBorder="0" applyAlignment="0" applyProtection="0"/>
    <xf numFmtId="0" fontId="34" fillId="0" borderId="8" applyNumberFormat="0" applyFill="0" applyAlignment="0" applyProtection="0"/>
    <xf numFmtId="184" fontId="14" fillId="32" borderId="0" applyNumberFormat="0" applyAlignment="0" applyProtection="0">
      <alignment vertical="center"/>
    </xf>
    <xf numFmtId="0" fontId="15" fillId="0" borderId="0" applyNumberFormat="0" applyFont="0" applyBorder="0" applyAlignment="0" applyProtection="0">
      <alignment vertical="center"/>
    </xf>
    <xf numFmtId="0" fontId="15" fillId="0" borderId="0" applyNumberFormat="0" applyFont="0" applyAlignment="0" applyProtection="0">
      <alignment vertical="center"/>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5" fillId="0" borderId="0"/>
  </cellStyleXfs>
  <cellXfs count="83">
    <xf numFmtId="0" fontId="0" fillId="0" borderId="0" xfId="0"/>
    <xf numFmtId="164" fontId="0" fillId="0" borderId="0" xfId="1" applyNumberFormat="1" applyFont="1"/>
    <xf numFmtId="164" fontId="0" fillId="0" borderId="0" xfId="1" applyNumberFormat="1" applyFont="1" applyBorder="1"/>
    <xf numFmtId="164" fontId="0" fillId="0" borderId="0" xfId="0" applyNumberFormat="1"/>
    <xf numFmtId="165" fontId="0" fillId="0" borderId="0" xfId="1" applyNumberFormat="1" applyFont="1"/>
    <xf numFmtId="164" fontId="0" fillId="0" borderId="0" xfId="1" applyNumberFormat="1" applyFont="1" applyFill="1" applyBorder="1"/>
    <xf numFmtId="43" fontId="0" fillId="0" borderId="0" xfId="0" applyNumberFormat="1"/>
    <xf numFmtId="9" fontId="0" fillId="0" borderId="0" xfId="2" applyFont="1"/>
    <xf numFmtId="0" fontId="2" fillId="3" borderId="0" xfId="0" applyFont="1" applyFill="1"/>
    <xf numFmtId="0" fontId="2" fillId="3" borderId="0" xfId="0" applyFont="1" applyFill="1" applyAlignment="1">
      <alignment wrapText="1"/>
    </xf>
    <xf numFmtId="0" fontId="0" fillId="7" borderId="0" xfId="0" applyFill="1"/>
    <xf numFmtId="0" fontId="0" fillId="8" borderId="0" xfId="0" applyFill="1"/>
    <xf numFmtId="0" fontId="0" fillId="12" borderId="0" xfId="0" applyFill="1"/>
    <xf numFmtId="0" fontId="0" fillId="13" borderId="0" xfId="0" applyFill="1"/>
    <xf numFmtId="0" fontId="0" fillId="14" borderId="0" xfId="0" applyFill="1"/>
    <xf numFmtId="0" fontId="3" fillId="0" borderId="13" xfId="0" applyFont="1" applyBorder="1" applyAlignment="1">
      <alignment horizontal="justify" vertical="top" wrapText="1"/>
    </xf>
    <xf numFmtId="0" fontId="6" fillId="0" borderId="12" xfId="0" applyFont="1" applyBorder="1" applyAlignment="1">
      <alignment horizontal="justify" vertical="top" wrapText="1"/>
    </xf>
    <xf numFmtId="0" fontId="0" fillId="0" borderId="0" xfId="0" applyAlignment="1">
      <alignment horizontal="justify"/>
    </xf>
    <xf numFmtId="0" fontId="0" fillId="0" borderId="0" xfId="0" applyAlignment="1">
      <alignment wrapText="1"/>
    </xf>
    <xf numFmtId="0" fontId="2" fillId="3" borderId="10" xfId="0" applyFont="1" applyFill="1" applyBorder="1" applyAlignment="1">
      <alignment horizontal="justify" vertical="top" wrapText="1"/>
    </xf>
    <xf numFmtId="0" fontId="2" fillId="3" borderId="11" xfId="0" applyFont="1" applyFill="1" applyBorder="1" applyAlignment="1">
      <alignment horizontal="justify" vertical="top" wrapText="1"/>
    </xf>
    <xf numFmtId="0" fontId="2" fillId="0" borderId="0" xfId="0" applyFont="1" applyFill="1" applyAlignment="1">
      <alignment wrapText="1"/>
    </xf>
    <xf numFmtId="164" fontId="0" fillId="0" borderId="0" xfId="1" applyNumberFormat="1" applyFont="1" applyAlignment="1">
      <alignment horizontal="right"/>
    </xf>
    <xf numFmtId="9" fontId="0" fillId="0" borderId="0" xfId="2" applyFont="1" applyAlignment="1">
      <alignment horizontal="right"/>
    </xf>
    <xf numFmtId="0" fontId="3" fillId="0" borderId="0" xfId="0" applyFont="1"/>
    <xf numFmtId="164" fontId="3" fillId="0" borderId="0" xfId="1" applyNumberFormat="1" applyFont="1" applyAlignment="1">
      <alignment horizontal="right"/>
    </xf>
    <xf numFmtId="0" fontId="7" fillId="0" borderId="0" xfId="127" applyAlignment="1" applyProtection="1"/>
    <xf numFmtId="164" fontId="0" fillId="0" borderId="0" xfId="1" applyNumberFormat="1" applyFont="1" applyAlignment="1">
      <alignment wrapText="1"/>
    </xf>
    <xf numFmtId="0" fontId="0" fillId="0" borderId="0" xfId="1" applyNumberFormat="1" applyFont="1" applyAlignment="1">
      <alignment wrapText="1"/>
    </xf>
    <xf numFmtId="9" fontId="36" fillId="0" borderId="0" xfId="2" applyFont="1" applyAlignment="1">
      <alignment wrapText="1"/>
    </xf>
    <xf numFmtId="10" fontId="0" fillId="0" borderId="0" xfId="2" applyNumberFormat="1" applyFont="1" applyAlignment="1">
      <alignment wrapText="1"/>
    </xf>
    <xf numFmtId="10" fontId="0" fillId="0" borderId="0" xfId="2" applyNumberFormat="1" applyFont="1" applyFill="1" applyAlignment="1">
      <alignment wrapText="1"/>
    </xf>
    <xf numFmtId="9" fontId="0" fillId="0" borderId="0" xfId="2" applyFont="1" applyAlignment="1">
      <alignment wrapText="1"/>
    </xf>
    <xf numFmtId="164" fontId="0" fillId="0" borderId="0" xfId="1" applyNumberFormat="1" applyFont="1" applyFill="1" applyAlignment="1">
      <alignment wrapText="1"/>
    </xf>
    <xf numFmtId="0" fontId="0" fillId="0" borderId="0" xfId="0" applyFill="1" applyAlignment="1">
      <alignment wrapText="1"/>
    </xf>
    <xf numFmtId="0" fontId="0" fillId="0" borderId="0" xfId="1" applyNumberFormat="1" applyFont="1" applyFill="1" applyAlignment="1">
      <alignment wrapText="1"/>
    </xf>
    <xf numFmtId="164" fontId="7" fillId="0" borderId="0" xfId="127" applyNumberFormat="1" applyFill="1" applyAlignment="1" applyProtection="1">
      <alignment wrapText="1"/>
    </xf>
    <xf numFmtId="9" fontId="36" fillId="0" borderId="0" xfId="2" applyFont="1" applyFill="1" applyAlignment="1">
      <alignment wrapText="1"/>
    </xf>
    <xf numFmtId="164" fontId="0" fillId="0" borderId="0" xfId="1" applyNumberFormat="1" applyFont="1" applyFill="1" applyAlignment="1"/>
    <xf numFmtId="3" fontId="4" fillId="0" borderId="0" xfId="0" applyNumberFormat="1" applyFont="1"/>
    <xf numFmtId="0" fontId="0" fillId="0" borderId="0" xfId="1" applyNumberFormat="1" applyFont="1" applyFill="1" applyBorder="1"/>
    <xf numFmtId="9" fontId="36" fillId="0" borderId="0" xfId="2" applyNumberFormat="1" applyFont="1" applyFill="1" applyAlignment="1">
      <alignment wrapText="1"/>
    </xf>
    <xf numFmtId="9" fontId="0" fillId="0" borderId="0" xfId="2" applyFont="1" applyFill="1" applyAlignment="1">
      <alignment wrapText="1"/>
    </xf>
    <xf numFmtId="164" fontId="36" fillId="0" borderId="0" xfId="1" applyNumberFormat="1" applyFont="1" applyFill="1" applyBorder="1" applyAlignment="1">
      <alignment wrapText="1"/>
    </xf>
    <xf numFmtId="187" fontId="0" fillId="0" borderId="0" xfId="2" applyNumberFormat="1" applyFont="1" applyFill="1" applyAlignment="1">
      <alignment wrapText="1"/>
    </xf>
    <xf numFmtId="0" fontId="1" fillId="0" borderId="0" xfId="1" applyNumberFormat="1" applyFont="1" applyFill="1" applyBorder="1"/>
    <xf numFmtId="0" fontId="0" fillId="0" borderId="0" xfId="1" applyNumberFormat="1" applyFont="1" applyFill="1"/>
    <xf numFmtId="3" fontId="4" fillId="0" borderId="0" xfId="0" applyNumberFormat="1" applyFont="1" applyFill="1"/>
    <xf numFmtId="187" fontId="0" fillId="0" borderId="0" xfId="2" applyNumberFormat="1" applyFont="1" applyAlignment="1">
      <alignment wrapText="1"/>
    </xf>
    <xf numFmtId="164" fontId="0" fillId="0" borderId="0" xfId="1" applyNumberFormat="1" applyFont="1" applyAlignment="1">
      <alignment horizontal="right" wrapText="1"/>
    </xf>
    <xf numFmtId="164" fontId="0" fillId="0" borderId="0" xfId="1" applyNumberFormat="1" applyFont="1" applyFill="1" applyAlignment="1">
      <alignment horizontal="right" wrapText="1"/>
    </xf>
    <xf numFmtId="164" fontId="0" fillId="0" borderId="0" xfId="1" applyNumberFormat="1" applyFont="1" applyFill="1" applyBorder="1" applyAlignment="1">
      <alignment horizontal="right" wrapText="1"/>
    </xf>
    <xf numFmtId="164" fontId="1" fillId="0" borderId="0" xfId="1" applyNumberFormat="1" applyFont="1" applyFill="1" applyBorder="1" applyAlignment="1">
      <alignment horizontal="right" wrapText="1"/>
    </xf>
    <xf numFmtId="0" fontId="0" fillId="0" borderId="9" xfId="0" applyBorder="1"/>
    <xf numFmtId="164" fontId="0" fillId="0" borderId="9" xfId="1" applyNumberFormat="1" applyFont="1" applyBorder="1"/>
    <xf numFmtId="0" fontId="7" fillId="0" borderId="0" xfId="127" applyAlignment="1" applyProtection="1">
      <alignment wrapText="1"/>
    </xf>
    <xf numFmtId="0" fontId="7" fillId="0" borderId="0" xfId="127" applyFill="1" applyAlignment="1" applyProtection="1">
      <alignment wrapText="1"/>
    </xf>
    <xf numFmtId="164" fontId="0" fillId="0" borderId="0" xfId="1" applyNumberFormat="1" applyFont="1" applyFill="1" applyBorder="1" applyAlignment="1">
      <alignment wrapText="1"/>
    </xf>
    <xf numFmtId="188" fontId="39" fillId="0" borderId="0" xfId="1" applyNumberFormat="1" applyFont="1" applyAlignment="1">
      <alignment horizontal="right" vertical="center" wrapText="1"/>
    </xf>
    <xf numFmtId="0" fontId="39" fillId="0" borderId="0" xfId="0" applyFont="1" applyAlignment="1">
      <alignment horizontal="right" vertical="center" wrapText="1"/>
    </xf>
    <xf numFmtId="0" fontId="2" fillId="3" borderId="21" xfId="0" applyFont="1" applyFill="1" applyBorder="1" applyAlignment="1">
      <alignment wrapText="1"/>
    </xf>
    <xf numFmtId="9" fontId="2" fillId="3" borderId="21" xfId="2" applyFont="1" applyFill="1" applyBorder="1" applyAlignment="1">
      <alignment wrapText="1"/>
    </xf>
    <xf numFmtId="187" fontId="2" fillId="3" borderId="21" xfId="2" applyNumberFormat="1" applyFont="1" applyFill="1" applyBorder="1" applyAlignment="1">
      <alignment wrapText="1"/>
    </xf>
    <xf numFmtId="164" fontId="2" fillId="3" borderId="21" xfId="1" applyNumberFormat="1" applyFont="1" applyFill="1" applyBorder="1" applyAlignment="1">
      <alignment wrapText="1"/>
    </xf>
    <xf numFmtId="0" fontId="0" fillId="0" borderId="0" xfId="0"/>
    <xf numFmtId="9" fontId="0" fillId="0" borderId="0" xfId="2" applyFont="1"/>
    <xf numFmtId="189" fontId="0" fillId="0" borderId="0" xfId="0" applyNumberFormat="1" applyBorder="1"/>
    <xf numFmtId="0" fontId="7" fillId="0" borderId="0" xfId="127" applyFill="1" applyAlignment="1" applyProtection="1"/>
    <xf numFmtId="164" fontId="40" fillId="3" borderId="21" xfId="127" applyNumberFormat="1" applyFont="1" applyFill="1" applyBorder="1" applyAlignment="1" applyProtection="1">
      <alignment wrapText="1"/>
    </xf>
    <xf numFmtId="165" fontId="0" fillId="0" borderId="9" xfId="1" applyNumberFormat="1" applyFont="1" applyBorder="1"/>
    <xf numFmtId="165" fontId="0" fillId="0" borderId="0" xfId="1" applyNumberFormat="1" applyFont="1" applyAlignment="1">
      <alignment wrapText="1"/>
    </xf>
    <xf numFmtId="0" fontId="0" fillId="42" borderId="0" xfId="0" applyFill="1" applyBorder="1"/>
    <xf numFmtId="0" fontId="0" fillId="43" borderId="0" xfId="0" applyFill="1"/>
    <xf numFmtId="0" fontId="0" fillId="0" borderId="0" xfId="0"/>
    <xf numFmtId="0" fontId="0" fillId="0" borderId="0" xfId="0" applyFont="1" applyFill="1" applyAlignment="1">
      <alignment wrapText="1"/>
    </xf>
    <xf numFmtId="0" fontId="0" fillId="0" borderId="0" xfId="0" applyFont="1"/>
    <xf numFmtId="1" fontId="0" fillId="0" borderId="0" xfId="0" applyNumberFormat="1"/>
    <xf numFmtId="0" fontId="0" fillId="0" borderId="0" xfId="0" applyFill="1"/>
    <xf numFmtId="0" fontId="1" fillId="0" borderId="14" xfId="0" applyFont="1" applyBorder="1" applyAlignment="1">
      <alignment horizontal="justify" vertical="top" wrapText="1"/>
    </xf>
    <xf numFmtId="0" fontId="1" fillId="0" borderId="12" xfId="0" applyFont="1" applyBorder="1" applyAlignment="1">
      <alignment horizontal="justify" vertical="top" wrapText="1"/>
    </xf>
    <xf numFmtId="0" fontId="0" fillId="0" borderId="14" xfId="0" applyBorder="1" applyAlignment="1">
      <alignment horizontal="justify" vertical="top" wrapText="1"/>
    </xf>
    <xf numFmtId="0" fontId="0" fillId="0" borderId="12" xfId="0" applyBorder="1" applyAlignment="1">
      <alignment horizontal="justify" vertical="top" wrapText="1"/>
    </xf>
    <xf numFmtId="191" fontId="0" fillId="0" borderId="0" xfId="0" applyNumberFormat="1"/>
  </cellXfs>
  <cellStyles count="129">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Bad 2" xfId="35"/>
    <cellStyle name="Calculation 2" xfId="36"/>
    <cellStyle name="Check Cell 2" xfId="37"/>
    <cellStyle name="Checksum" xfId="38"/>
    <cellStyle name="Column label" xfId="39"/>
    <cellStyle name="Column label (left aligned)" xfId="40"/>
    <cellStyle name="Column label (no wrap)" xfId="41"/>
    <cellStyle name="Column label (not bold)" xfId="42"/>
    <cellStyle name="Comma" xfId="1" builtinId="3"/>
    <cellStyle name="Comma 2" xfId="43"/>
    <cellStyle name="Comma 3" xfId="44"/>
    <cellStyle name="Comma 4" xfId="45"/>
    <cellStyle name="Currency (2dp)" xfId="46"/>
    <cellStyle name="Currency Dollar" xfId="47"/>
    <cellStyle name="Currency Dollar (2dp)" xfId="48"/>
    <cellStyle name="Currency EUR" xfId="49"/>
    <cellStyle name="Currency EUR (2dp)" xfId="50"/>
    <cellStyle name="Currency Euro" xfId="51"/>
    <cellStyle name="Currency Euro (2dp)" xfId="52"/>
    <cellStyle name="Currency GBP" xfId="53"/>
    <cellStyle name="Currency GBP (2dp)" xfId="54"/>
    <cellStyle name="Currency Pound" xfId="55"/>
    <cellStyle name="Currency Pound (2dp)" xfId="56"/>
    <cellStyle name="Currency USD" xfId="57"/>
    <cellStyle name="Currency USD (2dp)" xfId="58"/>
    <cellStyle name="Date" xfId="59"/>
    <cellStyle name="Date (Month)" xfId="60"/>
    <cellStyle name="Date (Year)" xfId="61"/>
    <cellStyle name="Explanatory Text 2" xfId="62"/>
    <cellStyle name="Good 2" xfId="63"/>
    <cellStyle name="H0" xfId="64"/>
    <cellStyle name="H1" xfId="65"/>
    <cellStyle name="H2" xfId="66"/>
    <cellStyle name="H3" xfId="67"/>
    <cellStyle name="H4" xfId="68"/>
    <cellStyle name="Heading 1 2" xfId="69"/>
    <cellStyle name="Heading 2 2" xfId="70"/>
    <cellStyle name="Heading 3 2" xfId="71"/>
    <cellStyle name="Heading 4 2" xfId="72"/>
    <cellStyle name="Highlight" xfId="73"/>
    <cellStyle name="Hyperlink" xfId="127" builtinId="8"/>
    <cellStyle name="Hyperlink 2" xfId="74"/>
    <cellStyle name="Hyperlink 2 2" xfId="75"/>
    <cellStyle name="Hyperlink 3" xfId="76"/>
    <cellStyle name="Input 2" xfId="77"/>
    <cellStyle name="Input calculation" xfId="78"/>
    <cellStyle name="Input data" xfId="79"/>
    <cellStyle name="Input estimate" xfId="80"/>
    <cellStyle name="Input link" xfId="81"/>
    <cellStyle name="Input link (different workbook)" xfId="82"/>
    <cellStyle name="Input parameter" xfId="83"/>
    <cellStyle name="Linked Cell 2" xfId="84"/>
    <cellStyle name="Name" xfId="85"/>
    <cellStyle name="Neutral 2" xfId="86"/>
    <cellStyle name="Normal" xfId="0" builtinId="0"/>
    <cellStyle name="Normal 10" xfId="87"/>
    <cellStyle name="Normal 10 2" xfId="88"/>
    <cellStyle name="Normal 11" xfId="89"/>
    <cellStyle name="Normal 12" xfId="90"/>
    <cellStyle name="Normal 2" xfId="91"/>
    <cellStyle name="Normal 2 2" xfId="3"/>
    <cellStyle name="Normal 2 2 2" xfId="92"/>
    <cellStyle name="Normal 2 3" xfId="4"/>
    <cellStyle name="Normal 2 3 2" xfId="93"/>
    <cellStyle name="Normal 2 3 2 2" xfId="94"/>
    <cellStyle name="Normal 2 4" xfId="95"/>
    <cellStyle name="Normal 2 4 2" xfId="96"/>
    <cellStyle name="Normal 3" xfId="5"/>
    <cellStyle name="Normal 3 2" xfId="97"/>
    <cellStyle name="Normal 3 3" xfId="98"/>
    <cellStyle name="Normal 4" xfId="6"/>
    <cellStyle name="Normal 4 2" xfId="99"/>
    <cellStyle name="Normal 4 3" xfId="128"/>
    <cellStyle name="Normal 5" xfId="7"/>
    <cellStyle name="Normal 5 2" xfId="100"/>
    <cellStyle name="Normal 6" xfId="8"/>
    <cellStyle name="Normal 6 2" xfId="101"/>
    <cellStyle name="Normal 6 3" xfId="102"/>
    <cellStyle name="Normal 7" xfId="9"/>
    <cellStyle name="Normal 7 2" xfId="103"/>
    <cellStyle name="Normal 8" xfId="10"/>
    <cellStyle name="Normal 9" xfId="104"/>
    <cellStyle name="Note 2" xfId="105"/>
    <cellStyle name="Number" xfId="106"/>
    <cellStyle name="Number (2dp)" xfId="107"/>
    <cellStyle name="Output 2" xfId="108"/>
    <cellStyle name="Percent" xfId="2" builtinId="5"/>
    <cellStyle name="Percent 2" xfId="109"/>
    <cellStyle name="Percentage" xfId="110"/>
    <cellStyle name="Percentage (2dp)" xfId="111"/>
    <cellStyle name="Row label" xfId="112"/>
    <cellStyle name="Row label (indent)" xfId="113"/>
    <cellStyle name="Style 1" xfId="114"/>
    <cellStyle name="Sub-total row" xfId="115"/>
    <cellStyle name="Table finish row" xfId="116"/>
    <cellStyle name="Table shading" xfId="117"/>
    <cellStyle name="Table unfinish row" xfId="118"/>
    <cellStyle name="Table unshading" xfId="119"/>
    <cellStyle name="Text" xfId="120"/>
    <cellStyle name="Title 2" xfId="121"/>
    <cellStyle name="Total 2" xfId="122"/>
    <cellStyle name="Total row" xfId="123"/>
    <cellStyle name="Unhighlight" xfId="124"/>
    <cellStyle name="Untotal row" xfId="125"/>
    <cellStyle name="Warning Text 2" xfId="126"/>
  </cellStyles>
  <dxfs count="1">
    <dxf>
      <font>
        <color auto="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1'!$A$6</c:f>
              <c:strCache>
                <c:ptCount val="1"/>
                <c:pt idx="0">
                  <c:v>Humanitarian assistance to non-faith-based NGOs</c:v>
                </c:pt>
              </c:strCache>
            </c:strRef>
          </c:tx>
          <c:cat>
            <c:numRef>
              <c:f>'Fig 1'!$D$5:$F$5</c:f>
              <c:numCache>
                <c:formatCode>General</c:formatCode>
                <c:ptCount val="3"/>
                <c:pt idx="0">
                  <c:v>2011</c:v>
                </c:pt>
                <c:pt idx="1">
                  <c:v>2012</c:v>
                </c:pt>
                <c:pt idx="2">
                  <c:v>2013</c:v>
                </c:pt>
              </c:numCache>
            </c:numRef>
          </c:cat>
          <c:val>
            <c:numRef>
              <c:f>'Fig 1'!$D$6:$F$6</c:f>
              <c:numCache>
                <c:formatCode>_-* #,##0.0_-;\-* #,##0.0_-;_-* "-"??_-;_-@_-</c:formatCode>
                <c:ptCount val="3"/>
                <c:pt idx="0">
                  <c:v>2.1718144769999999</c:v>
                </c:pt>
                <c:pt idx="1">
                  <c:v>1.825496008</c:v>
                </c:pt>
                <c:pt idx="2">
                  <c:v>2.3060681430000001</c:v>
                </c:pt>
              </c:numCache>
            </c:numRef>
          </c:val>
        </c:ser>
        <c:ser>
          <c:idx val="1"/>
          <c:order val="1"/>
          <c:tx>
            <c:strRef>
              <c:f>'Fig 1'!$A$7</c:f>
              <c:strCache>
                <c:ptCount val="1"/>
                <c:pt idx="0">
                  <c:v>Humanitarian assistance to faith-based NGOs</c:v>
                </c:pt>
              </c:strCache>
            </c:strRef>
          </c:tx>
          <c:cat>
            <c:numRef>
              <c:f>'Fig 1'!$D$5:$F$5</c:f>
              <c:numCache>
                <c:formatCode>General</c:formatCode>
                <c:ptCount val="3"/>
                <c:pt idx="0">
                  <c:v>2011</c:v>
                </c:pt>
                <c:pt idx="1">
                  <c:v>2012</c:v>
                </c:pt>
                <c:pt idx="2">
                  <c:v>2013</c:v>
                </c:pt>
              </c:numCache>
            </c:numRef>
          </c:cat>
          <c:val>
            <c:numRef>
              <c:f>'Fig 1'!$D$7:$F$7</c:f>
              <c:numCache>
                <c:formatCode>_-* #,##0.0_-;\-* #,##0.0_-;_-* "-"??_-;_-@_-</c:formatCode>
                <c:ptCount val="3"/>
                <c:pt idx="0">
                  <c:v>0.42402144000000003</c:v>
                </c:pt>
                <c:pt idx="1">
                  <c:v>0.36472632299999996</c:v>
                </c:pt>
                <c:pt idx="2">
                  <c:v>0.43417233399999999</c:v>
                </c:pt>
              </c:numCache>
            </c:numRef>
          </c:val>
        </c:ser>
        <c:overlap val="100"/>
        <c:axId val="102955648"/>
        <c:axId val="106643840"/>
      </c:barChart>
      <c:lineChart>
        <c:grouping val="standard"/>
        <c:ser>
          <c:idx val="2"/>
          <c:order val="2"/>
          <c:tx>
            <c:strRef>
              <c:f>'Fig 1'!$A$8</c:f>
              <c:strCache>
                <c:ptCount val="1"/>
                <c:pt idx="0">
                  <c:v>% of humanitarian assistance to NGOs channelled through faith-based organisations</c:v>
                </c:pt>
              </c:strCache>
            </c:strRef>
          </c:tx>
          <c:marker>
            <c:symbol val="none"/>
          </c:marker>
          <c:cat>
            <c:numRef>
              <c:f>'Fig 1'!$D$5:$F$5</c:f>
              <c:numCache>
                <c:formatCode>General</c:formatCode>
                <c:ptCount val="3"/>
                <c:pt idx="0">
                  <c:v>2011</c:v>
                </c:pt>
                <c:pt idx="1">
                  <c:v>2012</c:v>
                </c:pt>
                <c:pt idx="2">
                  <c:v>2013</c:v>
                </c:pt>
              </c:numCache>
            </c:numRef>
          </c:cat>
          <c:val>
            <c:numRef>
              <c:f>'Fig 1'!$D$8:$F$8</c:f>
              <c:numCache>
                <c:formatCode>0%</c:formatCode>
                <c:ptCount val="3"/>
                <c:pt idx="0">
                  <c:v>0.16334678059699567</c:v>
                </c:pt>
                <c:pt idx="1">
                  <c:v>0.16652479423560398</c:v>
                </c:pt>
                <c:pt idx="2">
                  <c:v>0.15844315038924231</c:v>
                </c:pt>
              </c:numCache>
            </c:numRef>
          </c:val>
        </c:ser>
        <c:marker val="1"/>
        <c:axId val="106646912"/>
        <c:axId val="106645376"/>
      </c:lineChart>
      <c:catAx>
        <c:axId val="102955648"/>
        <c:scaling>
          <c:orientation val="minMax"/>
        </c:scaling>
        <c:axPos val="b"/>
        <c:numFmt formatCode="General" sourceLinked="1"/>
        <c:tickLblPos val="nextTo"/>
        <c:crossAx val="106643840"/>
        <c:crosses val="autoZero"/>
        <c:auto val="1"/>
        <c:lblAlgn val="ctr"/>
        <c:lblOffset val="100"/>
      </c:catAx>
      <c:valAx>
        <c:axId val="106643840"/>
        <c:scaling>
          <c:orientation val="minMax"/>
          <c:max val="3.5"/>
        </c:scaling>
        <c:axPos val="l"/>
        <c:majorGridlines/>
        <c:numFmt formatCode="#,##0.0" sourceLinked="0"/>
        <c:tickLblPos val="nextTo"/>
        <c:crossAx val="102955648"/>
        <c:crosses val="autoZero"/>
        <c:crossBetween val="between"/>
      </c:valAx>
      <c:valAx>
        <c:axId val="106645376"/>
        <c:scaling>
          <c:orientation val="minMax"/>
          <c:max val="0.2"/>
          <c:min val="0"/>
        </c:scaling>
        <c:axPos val="r"/>
        <c:numFmt formatCode="0%" sourceLinked="1"/>
        <c:tickLblPos val="nextTo"/>
        <c:crossAx val="106646912"/>
        <c:crosses val="max"/>
        <c:crossBetween val="between"/>
      </c:valAx>
      <c:catAx>
        <c:axId val="106646912"/>
        <c:scaling>
          <c:orientation val="minMax"/>
        </c:scaling>
        <c:delete val="1"/>
        <c:axPos val="b"/>
        <c:numFmt formatCode="General" sourceLinked="1"/>
        <c:tickLblPos val="none"/>
        <c:crossAx val="106645376"/>
        <c:crosses val="autoZero"/>
        <c:auto val="1"/>
        <c:lblAlgn val="ctr"/>
        <c:lblOffset val="100"/>
      </c:catAx>
    </c:plotArea>
    <c:legend>
      <c:legendPos val="r"/>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 4'!$B$6</c:f>
              <c:strCache>
                <c:ptCount val="1"/>
                <c:pt idx="0">
                  <c:v>Zakat collected</c:v>
                </c:pt>
              </c:strCache>
            </c:strRef>
          </c:tx>
          <c:spPr>
            <a:solidFill>
              <a:schemeClr val="accent1"/>
            </a:solidFill>
          </c:spPr>
          <c:cat>
            <c:numRef>
              <c:f>'Fig 4'!$A$7:$A$10</c:f>
              <c:numCache>
                <c:formatCode>General</c:formatCode>
                <c:ptCount val="4"/>
                <c:pt idx="0">
                  <c:v>2010</c:v>
                </c:pt>
                <c:pt idx="1">
                  <c:v>2011</c:v>
                </c:pt>
                <c:pt idx="2">
                  <c:v>2012</c:v>
                </c:pt>
                <c:pt idx="3">
                  <c:v>2013</c:v>
                </c:pt>
              </c:numCache>
            </c:numRef>
          </c:cat>
          <c:val>
            <c:numRef>
              <c:f>'Fig 4'!$B$7:$B$10</c:f>
              <c:numCache>
                <c:formatCode>_-* #,##0.0_-;\-* #,##0.0_-;_-* "-"??_-;_-@_-</c:formatCode>
                <c:ptCount val="4"/>
                <c:pt idx="0">
                  <c:v>2.4</c:v>
                </c:pt>
                <c:pt idx="1">
                  <c:v>2.7</c:v>
                </c:pt>
                <c:pt idx="2">
                  <c:v>2.9</c:v>
                </c:pt>
                <c:pt idx="3">
                  <c:v>3.7</c:v>
                </c:pt>
              </c:numCache>
            </c:numRef>
          </c:val>
        </c:ser>
        <c:ser>
          <c:idx val="2"/>
          <c:order val="1"/>
          <c:tx>
            <c:strRef>
              <c:f>'Fig 4'!$D$6</c:f>
              <c:strCache>
                <c:ptCount val="1"/>
                <c:pt idx="0">
                  <c:v>ODA</c:v>
                </c:pt>
              </c:strCache>
            </c:strRef>
          </c:tx>
          <c:spPr>
            <a:solidFill>
              <a:schemeClr val="accent2"/>
            </a:solidFill>
          </c:spPr>
          <c:cat>
            <c:numRef>
              <c:f>'Fig 4'!$A$7:$A$10</c:f>
              <c:numCache>
                <c:formatCode>General</c:formatCode>
                <c:ptCount val="4"/>
                <c:pt idx="0">
                  <c:v>2010</c:v>
                </c:pt>
                <c:pt idx="1">
                  <c:v>2011</c:v>
                </c:pt>
                <c:pt idx="2">
                  <c:v>2012</c:v>
                </c:pt>
                <c:pt idx="3">
                  <c:v>2013</c:v>
                </c:pt>
              </c:numCache>
            </c:numRef>
          </c:cat>
          <c:val>
            <c:numRef>
              <c:f>'Fig 4'!$D$7:$D$10</c:f>
              <c:numCache>
                <c:formatCode>_-* #,##0.0_-;\-* #,##0.0_-;_-* "-"??_-;_-@_-</c:formatCode>
                <c:ptCount val="4"/>
                <c:pt idx="0">
                  <c:v>3.4796399999999998</c:v>
                </c:pt>
                <c:pt idx="1">
                  <c:v>5.0949</c:v>
                </c:pt>
                <c:pt idx="2">
                  <c:v>1.29887</c:v>
                </c:pt>
                <c:pt idx="3">
                  <c:v>5.6832700000000003</c:v>
                </c:pt>
              </c:numCache>
            </c:numRef>
          </c:val>
        </c:ser>
        <c:ser>
          <c:idx val="1"/>
          <c:order val="2"/>
          <c:tx>
            <c:strRef>
              <c:f>'Fig 4'!$C$6</c:f>
              <c:strCache>
                <c:ptCount val="1"/>
                <c:pt idx="0">
                  <c:v>Humanitarian assistance</c:v>
                </c:pt>
              </c:strCache>
            </c:strRef>
          </c:tx>
          <c:spPr>
            <a:solidFill>
              <a:schemeClr val="accent2">
                <a:lumMod val="60000"/>
                <a:lumOff val="40000"/>
              </a:schemeClr>
            </a:solidFill>
          </c:spPr>
          <c:cat>
            <c:numRef>
              <c:f>'Fig 4'!$A$7:$A$10</c:f>
              <c:numCache>
                <c:formatCode>General</c:formatCode>
                <c:ptCount val="4"/>
                <c:pt idx="0">
                  <c:v>2010</c:v>
                </c:pt>
                <c:pt idx="1">
                  <c:v>2011</c:v>
                </c:pt>
                <c:pt idx="2">
                  <c:v>2012</c:v>
                </c:pt>
                <c:pt idx="3">
                  <c:v>2013</c:v>
                </c:pt>
              </c:numCache>
            </c:numRef>
          </c:cat>
          <c:val>
            <c:numRef>
              <c:f>'Fig 4'!$C$7:$C$10</c:f>
              <c:numCache>
                <c:formatCode>_-* #,##0.0_-;\-* #,##0.0_-;_-* "-"??_-;_-@_-</c:formatCode>
                <c:ptCount val="4"/>
                <c:pt idx="0">
                  <c:v>0.30499999999999999</c:v>
                </c:pt>
                <c:pt idx="1">
                  <c:v>8.6999999999999994E-2</c:v>
                </c:pt>
                <c:pt idx="2">
                  <c:v>8.7999999999999995E-2</c:v>
                </c:pt>
                <c:pt idx="3">
                  <c:v>0.109</c:v>
                </c:pt>
              </c:numCache>
            </c:numRef>
          </c:val>
        </c:ser>
        <c:axId val="58841344"/>
        <c:axId val="58847616"/>
      </c:barChart>
      <c:lineChart>
        <c:grouping val="standard"/>
        <c:ser>
          <c:idx val="3"/>
          <c:order val="3"/>
          <c:tx>
            <c:strRef>
              <c:f>'Fig 4'!$E$6</c:f>
              <c:strCache>
                <c:ptCount val="1"/>
                <c:pt idx="0">
                  <c:v>GNI</c:v>
                </c:pt>
              </c:strCache>
            </c:strRef>
          </c:tx>
          <c:spPr>
            <a:ln>
              <a:solidFill>
                <a:schemeClr val="accent3"/>
              </a:solidFill>
            </a:ln>
          </c:spPr>
          <c:marker>
            <c:spPr>
              <a:ln>
                <a:solidFill>
                  <a:schemeClr val="accent3"/>
                </a:solidFill>
              </a:ln>
            </c:spPr>
          </c:marker>
          <c:cat>
            <c:numRef>
              <c:f>'Fig 4'!$A$7:$A$10</c:f>
              <c:numCache>
                <c:formatCode>General</c:formatCode>
                <c:ptCount val="4"/>
                <c:pt idx="0">
                  <c:v>2010</c:v>
                </c:pt>
                <c:pt idx="1">
                  <c:v>2011</c:v>
                </c:pt>
                <c:pt idx="2">
                  <c:v>2012</c:v>
                </c:pt>
                <c:pt idx="3">
                  <c:v>2013</c:v>
                </c:pt>
              </c:numCache>
            </c:numRef>
          </c:cat>
          <c:val>
            <c:numRef>
              <c:f>'Fig 4'!$E$7:$E$10</c:f>
              <c:numCache>
                <c:formatCode>_-* #,##0_-;\-* #,##0_-;_-* "-"??_-;_-@_-</c:formatCode>
                <c:ptCount val="4"/>
                <c:pt idx="0">
                  <c:v>527.76908355800003</c:v>
                </c:pt>
                <c:pt idx="1">
                  <c:v>588.94745034499999</c:v>
                </c:pt>
                <c:pt idx="2">
                  <c:v>697.46306962200003</c:v>
                </c:pt>
                <c:pt idx="3">
                  <c:v>757.05843889300002</c:v>
                </c:pt>
              </c:numCache>
            </c:numRef>
          </c:val>
        </c:ser>
        <c:marker val="1"/>
        <c:axId val="58655488"/>
        <c:axId val="58849920"/>
      </c:lineChart>
      <c:catAx>
        <c:axId val="58841344"/>
        <c:scaling>
          <c:orientation val="minMax"/>
        </c:scaling>
        <c:axPos val="b"/>
        <c:numFmt formatCode="General" sourceLinked="1"/>
        <c:tickLblPos val="nextTo"/>
        <c:crossAx val="58847616"/>
        <c:crosses val="autoZero"/>
        <c:auto val="1"/>
        <c:lblAlgn val="ctr"/>
        <c:lblOffset val="100"/>
      </c:catAx>
      <c:valAx>
        <c:axId val="58847616"/>
        <c:scaling>
          <c:orientation val="minMax"/>
        </c:scaling>
        <c:axPos val="l"/>
        <c:majorGridlines/>
        <c:title>
          <c:tx>
            <c:rich>
              <a:bodyPr rot="-5400000" vert="horz"/>
              <a:lstStyle/>
              <a:p>
                <a:pPr>
                  <a:defRPr/>
                </a:pPr>
                <a:r>
                  <a:rPr lang="en-US"/>
                  <a:t>Zakat, ODA and humanitarian assistance (US$ billions)</a:t>
                </a:r>
              </a:p>
            </c:rich>
          </c:tx>
        </c:title>
        <c:numFmt formatCode="#,##0" sourceLinked="0"/>
        <c:tickLblPos val="nextTo"/>
        <c:crossAx val="58841344"/>
        <c:crosses val="autoZero"/>
        <c:crossBetween val="between"/>
      </c:valAx>
      <c:valAx>
        <c:axId val="58849920"/>
        <c:scaling>
          <c:orientation val="minMax"/>
        </c:scaling>
        <c:axPos val="r"/>
        <c:title>
          <c:tx>
            <c:rich>
              <a:bodyPr rot="-5400000" vert="horz"/>
              <a:lstStyle/>
              <a:p>
                <a:pPr>
                  <a:defRPr/>
                </a:pPr>
                <a:r>
                  <a:rPr lang="en-US"/>
                  <a:t>GNI (US$ billions)</a:t>
                </a:r>
              </a:p>
            </c:rich>
          </c:tx>
        </c:title>
        <c:numFmt formatCode="#,##0" sourceLinked="0"/>
        <c:tickLblPos val="nextTo"/>
        <c:crossAx val="58655488"/>
        <c:crosses val="max"/>
        <c:crossBetween val="between"/>
      </c:valAx>
      <c:catAx>
        <c:axId val="58655488"/>
        <c:scaling>
          <c:orientation val="minMax"/>
        </c:scaling>
        <c:delete val="1"/>
        <c:axPos val="b"/>
        <c:numFmt formatCode="General" sourceLinked="1"/>
        <c:tickLblPos val="none"/>
        <c:crossAx val="58849920"/>
        <c:crosses val="autoZero"/>
        <c:auto val="1"/>
        <c:lblAlgn val="ctr"/>
        <c:lblOffset val="100"/>
      </c:catAx>
    </c:plotArea>
    <c:legend>
      <c:legendPos val="r"/>
    </c:legend>
    <c:plotVisOnly val="1"/>
    <c:dispBlanksAs val="gap"/>
  </c:chart>
  <c:spPr>
    <a:ln>
      <a:noFill/>
    </a:ln>
  </c:sp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1"/>
          <c:order val="0"/>
          <c:tx>
            <c:strRef>
              <c:f>'Fig 5'!$B$5</c:f>
              <c:strCache>
                <c:ptCount val="1"/>
                <c:pt idx="0">
                  <c:v>Zakat collected</c:v>
                </c:pt>
              </c:strCache>
            </c:strRef>
          </c:tx>
          <c:dLbls>
            <c:delete val="1"/>
          </c:dLbls>
          <c:cat>
            <c:numRef>
              <c:f>'Fig 5'!$A$8:$A$16</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 5'!$B$8:$B$16</c:f>
              <c:numCache>
                <c:formatCode>General</c:formatCode>
                <c:ptCount val="9"/>
                <c:pt idx="0">
                  <c:v>15.8</c:v>
                </c:pt>
                <c:pt idx="1">
                  <c:v>31.1</c:v>
                </c:pt>
                <c:pt idx="2">
                  <c:v>39.299999999999997</c:v>
                </c:pt>
                <c:pt idx="3">
                  <c:v>77.900000000000006</c:v>
                </c:pt>
                <c:pt idx="4">
                  <c:v>96.8</c:v>
                </c:pt>
                <c:pt idx="5">
                  <c:v>126.3</c:v>
                </c:pt>
                <c:pt idx="6">
                  <c:v>157.9</c:v>
                </c:pt>
                <c:pt idx="7">
                  <c:v>182</c:v>
                </c:pt>
                <c:pt idx="8">
                  <c:v>231.6</c:v>
                </c:pt>
              </c:numCache>
            </c:numRef>
          </c:val>
        </c:ser>
        <c:ser>
          <c:idx val="0"/>
          <c:order val="1"/>
          <c:tx>
            <c:strRef>
              <c:f>'Fig 5'!$C$5</c:f>
              <c:strCache>
                <c:ptCount val="1"/>
                <c:pt idx="0">
                  <c:v>International humanitarian assistance received</c:v>
                </c:pt>
              </c:strCache>
            </c:strRef>
          </c:tx>
          <c:dLbls>
            <c:delete val="1"/>
          </c:dLbls>
          <c:cat>
            <c:numRef>
              <c:f>'Fig 5'!$A$8:$A$16</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 5'!$C$8:$C$16</c:f>
              <c:numCache>
                <c:formatCode>0.0</c:formatCode>
                <c:ptCount val="9"/>
                <c:pt idx="0">
                  <c:v>40.206404815618008</c:v>
                </c:pt>
                <c:pt idx="1">
                  <c:v>1002.2689938473532</c:v>
                </c:pt>
                <c:pt idx="2">
                  <c:v>586.31409311057894</c:v>
                </c:pt>
                <c:pt idx="3">
                  <c:v>246.14381645807805</c:v>
                </c:pt>
                <c:pt idx="4">
                  <c:v>146.95663463427098</c:v>
                </c:pt>
                <c:pt idx="5">
                  <c:v>281.28972984475689</c:v>
                </c:pt>
                <c:pt idx="6">
                  <c:v>143.09503433670389</c:v>
                </c:pt>
                <c:pt idx="7">
                  <c:v>168.54801900652163</c:v>
                </c:pt>
                <c:pt idx="8">
                  <c:v>51.097926221444503</c:v>
                </c:pt>
              </c:numCache>
            </c:numRef>
          </c:val>
        </c:ser>
        <c:dLbls>
          <c:showVal val="1"/>
        </c:dLbls>
        <c:axId val="62022784"/>
        <c:axId val="62024320"/>
      </c:barChart>
      <c:catAx>
        <c:axId val="62022784"/>
        <c:scaling>
          <c:orientation val="minMax"/>
        </c:scaling>
        <c:axPos val="b"/>
        <c:numFmt formatCode="General" sourceLinked="1"/>
        <c:tickLblPos val="nextTo"/>
        <c:crossAx val="62024320"/>
        <c:crosses val="autoZero"/>
        <c:auto val="1"/>
        <c:lblAlgn val="ctr"/>
        <c:lblOffset val="100"/>
      </c:catAx>
      <c:valAx>
        <c:axId val="62024320"/>
        <c:scaling>
          <c:orientation val="minMax"/>
        </c:scaling>
        <c:axPos val="l"/>
        <c:majorGridlines/>
        <c:title>
          <c:tx>
            <c:rich>
              <a:bodyPr rot="-5400000" vert="horz"/>
              <a:lstStyle/>
              <a:p>
                <a:pPr>
                  <a:defRPr/>
                </a:pPr>
                <a:r>
                  <a:rPr lang="en-GB"/>
                  <a:t>US$ millions</a:t>
                </a:r>
              </a:p>
            </c:rich>
          </c:tx>
          <c:layout/>
        </c:title>
        <c:numFmt formatCode="General" sourceLinked="1"/>
        <c:tickLblPos val="nextTo"/>
        <c:crossAx val="62022784"/>
        <c:crosses val="autoZero"/>
        <c:crossBetween val="between"/>
      </c:valAx>
    </c:plotArea>
    <c:legend>
      <c:legendPos val="b"/>
      <c:layout/>
    </c:legend>
    <c:plotVisOnly val="1"/>
  </c:chart>
  <c:spPr>
    <a:ln>
      <a:noFill/>
    </a:ln>
  </c:spPr>
  <c:printSettings>
    <c:headerFooter/>
    <c:pageMargins b="0.75000000000000222" l="0.70000000000000062" r="0.70000000000000062" t="0.75000000000000222"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'Fig 6'!$B$4</c:f>
              <c:strCache>
                <c:ptCount val="1"/>
                <c:pt idx="0">
                  <c:v>%</c:v>
                </c:pt>
              </c:strCache>
            </c:strRef>
          </c:tx>
          <c:dLbls>
            <c:showPercent val="1"/>
            <c:showLeaderLines val="1"/>
          </c:dLbls>
          <c:cat>
            <c:strRef>
              <c:f>'Fig 6'!$A$5:$A$8</c:f>
              <c:strCache>
                <c:ptCount val="4"/>
                <c:pt idx="0">
                  <c:v>Education</c:v>
                </c:pt>
                <c:pt idx="1">
                  <c:v>Humanitarian assistance</c:v>
                </c:pt>
                <c:pt idx="2">
                  <c:v>Health</c:v>
                </c:pt>
                <c:pt idx="3">
                  <c:v>Economic</c:v>
                </c:pt>
              </c:strCache>
            </c:strRef>
          </c:cat>
          <c:val>
            <c:numRef>
              <c:f>'Fig 6'!$B$5:$B$8</c:f>
              <c:numCache>
                <c:formatCode>General</c:formatCode>
                <c:ptCount val="4"/>
                <c:pt idx="0">
                  <c:v>15.5</c:v>
                </c:pt>
                <c:pt idx="1">
                  <c:v>41.07</c:v>
                </c:pt>
                <c:pt idx="2">
                  <c:v>31.1</c:v>
                </c:pt>
                <c:pt idx="3">
                  <c:v>12.33</c:v>
                </c:pt>
              </c:numCache>
            </c:numRef>
          </c:val>
        </c:ser>
        <c:firstSliceAng val="0"/>
      </c:pieChart>
    </c:plotArea>
    <c:legend>
      <c:legendPos val="r"/>
      <c:layout/>
    </c:legend>
    <c:plotVisOnly val="1"/>
  </c:chart>
  <c:spPr>
    <a:ln>
      <a:noFill/>
    </a:ln>
  </c:spPr>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2889545056867888E-2"/>
          <c:y val="2.7777777777777964E-2"/>
          <c:w val="0.53888888888888964"/>
          <c:h val="0.89814814814814814"/>
        </c:manualLayout>
      </c:layout>
      <c:doughnutChart>
        <c:varyColors val="1"/>
        <c:ser>
          <c:idx val="0"/>
          <c:order val="0"/>
          <c:dPt>
            <c:idx val="0"/>
            <c:explosion val="10"/>
          </c:dPt>
          <c:dLbls>
            <c:showVal val="1"/>
            <c:showLeaderLines val="1"/>
          </c:dLbls>
          <c:cat>
            <c:strRef>
              <c:f>'Fig 7'!$A$5:$A$12</c:f>
              <c:strCache>
                <c:ptCount val="8"/>
                <c:pt idx="0">
                  <c:v>Emergency aid</c:v>
                </c:pt>
                <c:pt idx="1">
                  <c:v>Seasonal programs</c:v>
                </c:pt>
                <c:pt idx="2">
                  <c:v>Orphan Sponsorship</c:v>
                </c:pt>
                <c:pt idx="3">
                  <c:v>Education </c:v>
                </c:pt>
                <c:pt idx="4">
                  <c:v>Development</c:v>
                </c:pt>
                <c:pt idx="5">
                  <c:v>Other program support</c:v>
                </c:pt>
                <c:pt idx="6">
                  <c:v>Management and general</c:v>
                </c:pt>
                <c:pt idx="7">
                  <c:v>Fundraising</c:v>
                </c:pt>
              </c:strCache>
            </c:strRef>
          </c:cat>
          <c:val>
            <c:numRef>
              <c:f>'Fig 7'!$C$5:$C$12</c:f>
              <c:numCache>
                <c:formatCode>0%</c:formatCode>
                <c:ptCount val="8"/>
                <c:pt idx="0">
                  <c:v>0.56660142021879734</c:v>
                </c:pt>
                <c:pt idx="1">
                  <c:v>0.15713536420820584</c:v>
                </c:pt>
                <c:pt idx="2">
                  <c:v>7.4911917295376371E-2</c:v>
                </c:pt>
                <c:pt idx="3">
                  <c:v>5.9787790679259864E-2</c:v>
                </c:pt>
                <c:pt idx="4">
                  <c:v>3.1564584481480779E-2</c:v>
                </c:pt>
                <c:pt idx="5">
                  <c:v>2.8782171883215194E-2</c:v>
                </c:pt>
                <c:pt idx="6">
                  <c:v>5.2948315944838245E-2</c:v>
                </c:pt>
                <c:pt idx="7">
                  <c:v>2.8268435288826388E-2</c:v>
                </c:pt>
              </c:numCache>
            </c:numRef>
          </c:val>
        </c:ser>
        <c:firstSliceAng val="0"/>
        <c:holeSize val="50"/>
      </c:doughnutChart>
    </c:plotArea>
    <c:legend>
      <c:legendPos val="r"/>
    </c:legend>
    <c:plotVisOnly val="1"/>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180975</xdr:colOff>
      <xdr:row>9</xdr:row>
      <xdr:rowOff>152400</xdr:rowOff>
    </xdr:from>
    <xdr:to>
      <xdr:col>4</xdr:col>
      <xdr:colOff>600075</xdr:colOff>
      <xdr:row>27</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266699</xdr:colOff>
      <xdr:row>10</xdr:row>
      <xdr:rowOff>190499</xdr:rowOff>
    </xdr:from>
    <xdr:to>
      <xdr:col>11</xdr:col>
      <xdr:colOff>200024</xdr:colOff>
      <xdr:row>26</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9524</xdr:colOff>
      <xdr:row>10</xdr:row>
      <xdr:rowOff>161925</xdr:rowOff>
    </xdr:from>
    <xdr:to>
      <xdr:col>12</xdr:col>
      <xdr:colOff>571499</xdr:colOff>
      <xdr:row>28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0.1296</cdr:x>
      <cdr:y>0.03683</cdr:y>
    </cdr:from>
    <cdr:to>
      <cdr:x>0.43429</cdr:x>
      <cdr:y>0.18412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04850" y="123825"/>
          <a:ext cx="1657143" cy="495238"/>
        </a:xfrm>
        <a:prstGeom xmlns:a="http://schemas.openxmlformats.org/drawingml/2006/main" prst="rect">
          <a:avLst/>
        </a:prstGeom>
      </cdr:spPr>
    </cdr:pic>
  </cdr:relSizeAnchor>
  <cdr:relSizeAnchor xmlns:cdr="http://schemas.openxmlformats.org/drawingml/2006/chartDrawing">
    <cdr:from>
      <cdr:x>0.25744</cdr:x>
      <cdr:y>0.35127</cdr:y>
    </cdr:from>
    <cdr:to>
      <cdr:x>0.52361</cdr:x>
      <cdr:y>0.47307</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400175" y="1181100"/>
          <a:ext cx="1447619" cy="409524"/>
        </a:xfrm>
        <a:prstGeom xmlns:a="http://schemas.openxmlformats.org/drawingml/2006/main" prst="rect">
          <a:avLst/>
        </a:prstGeom>
      </cdr:spPr>
    </cdr:pic>
  </cdr:relSizeAnchor>
  <cdr:relSizeAnchor xmlns:cdr="http://schemas.openxmlformats.org/drawingml/2006/chartDrawing">
    <cdr:from>
      <cdr:x>0.57624</cdr:x>
      <cdr:y>0.47309</cdr:y>
    </cdr:from>
    <cdr:to>
      <cdr:x>1</cdr:x>
      <cdr:y>0.59489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3134040" y="1590682"/>
          <a:ext cx="2304735" cy="409532"/>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238125</xdr:colOff>
      <xdr:row>3</xdr:row>
      <xdr:rowOff>9525</xdr:rowOff>
    </xdr:from>
    <xdr:to>
      <xdr:col>9</xdr:col>
      <xdr:colOff>542925</xdr:colOff>
      <xdr:row>16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114299</xdr:colOff>
      <xdr:row>4</xdr:row>
      <xdr:rowOff>114299</xdr:rowOff>
    </xdr:from>
    <xdr:to>
      <xdr:col>13</xdr:col>
      <xdr:colOff>428624</xdr:colOff>
      <xdr:row>23</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PR-DC01\data\Company%20Data\Projects\GHA\Phase%20II\Products\Reports\Private%20funding%202015\Zakat%20report\Case%20studies\case%20studies%20data_C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se studies"/>
      <sheetName val="MCF"/>
      <sheetName val="Indonesia"/>
      <sheetName val="Indonesia projections"/>
      <sheetName val="codes"/>
      <sheetName val="Sheet1"/>
      <sheetName val="Sheet2"/>
      <sheetName val="Pakistan"/>
      <sheetName val="UK"/>
    </sheetNames>
    <sheetDataSet>
      <sheetData sheetId="0"/>
      <sheetData sheetId="1"/>
      <sheetData sheetId="2"/>
      <sheetData sheetId="3"/>
      <sheetData sheetId="4">
        <row r="1">
          <cell r="A1" t="str">
            <v>domestic</v>
          </cell>
          <cell r="B1" t="str">
            <v>y</v>
          </cell>
        </row>
        <row r="2">
          <cell r="A2" t="str">
            <v>international</v>
          </cell>
          <cell r="B2" t="str">
            <v>n</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www.pewforum.org/2011/01/27/table-muslim-population-by-country/" TargetMode="External"/><Relationship Id="rId13" Type="http://schemas.openxmlformats.org/officeDocument/2006/relationships/hyperlink" Target="http://www.pewforum.org/2011/01/27/table-muslim-population-by-country/" TargetMode="External"/><Relationship Id="rId18" Type="http://schemas.openxmlformats.org/officeDocument/2006/relationships/hyperlink" Target="http://www.pewforum.org/2011/01/27/table-muslim-population-by-country/" TargetMode="External"/><Relationship Id="rId3" Type="http://schemas.openxmlformats.org/officeDocument/2006/relationships/hyperlink" Target="http://www.pewforum.org/2011/01/27/table-muslim-population-by-country/" TargetMode="External"/><Relationship Id="rId21" Type="http://schemas.openxmlformats.org/officeDocument/2006/relationships/hyperlink" Target="http://www.pewforum.org/2011/01/27/table-muslim-population-by-country/" TargetMode="External"/><Relationship Id="rId7" Type="http://schemas.openxmlformats.org/officeDocument/2006/relationships/hyperlink" Target="http://www.pewforum.org/2011/01/27/table-muslim-population-by-country/" TargetMode="External"/><Relationship Id="rId12" Type="http://schemas.openxmlformats.org/officeDocument/2006/relationships/hyperlink" Target="http://www.pewforum.org/2011/01/27/table-muslim-population-by-country/" TargetMode="External"/><Relationship Id="rId17" Type="http://schemas.openxmlformats.org/officeDocument/2006/relationships/hyperlink" Target="http://www.pewforum.org/2011/01/27/table-muslim-population-by-country/" TargetMode="External"/><Relationship Id="rId25" Type="http://schemas.openxmlformats.org/officeDocument/2006/relationships/hyperlink" Target="http://www.pewforum.org/2011/01/27/table-muslim-population-by-country/" TargetMode="External"/><Relationship Id="rId2" Type="http://schemas.openxmlformats.org/officeDocument/2006/relationships/hyperlink" Target="http://www.pewforum.org/2011/01/27/table-muslim-population-by-country/" TargetMode="External"/><Relationship Id="rId16" Type="http://schemas.openxmlformats.org/officeDocument/2006/relationships/hyperlink" Target="http://www.pewforum.org/2011/01/27/table-muslim-population-by-country/" TargetMode="External"/><Relationship Id="rId20" Type="http://schemas.openxmlformats.org/officeDocument/2006/relationships/hyperlink" Target="http://www.pewforum.org/2011/01/27/table-muslim-population-by-country/" TargetMode="External"/><Relationship Id="rId1" Type="http://schemas.openxmlformats.org/officeDocument/2006/relationships/hyperlink" Target="http://www.pewforum.org/2011/01/27/table-muslim-population-by-country/" TargetMode="External"/><Relationship Id="rId6" Type="http://schemas.openxmlformats.org/officeDocument/2006/relationships/hyperlink" Target="http://www.pewforum.org/2011/01/27/table-muslim-population-by-country/" TargetMode="External"/><Relationship Id="rId11" Type="http://schemas.openxmlformats.org/officeDocument/2006/relationships/hyperlink" Target="http://www.pewforum.org/2011/01/27/table-muslim-population-by-country/" TargetMode="External"/><Relationship Id="rId24" Type="http://schemas.openxmlformats.org/officeDocument/2006/relationships/hyperlink" Target="http://www.pewforum.org/2011/01/27/table-muslim-population-by-country/" TargetMode="External"/><Relationship Id="rId5" Type="http://schemas.openxmlformats.org/officeDocument/2006/relationships/hyperlink" Target="http://www.pewforum.org/2011/01/27/table-muslim-population-by-country/" TargetMode="External"/><Relationship Id="rId15" Type="http://schemas.openxmlformats.org/officeDocument/2006/relationships/hyperlink" Target="http://www.pewforum.org/2011/01/27/table-muslim-population-by-country/" TargetMode="External"/><Relationship Id="rId23" Type="http://schemas.openxmlformats.org/officeDocument/2006/relationships/hyperlink" Target="http://www.pewforum.org/2011/01/27/table-muslim-population-by-country/" TargetMode="External"/><Relationship Id="rId10" Type="http://schemas.openxmlformats.org/officeDocument/2006/relationships/hyperlink" Target="http://www.pewforum.org/2011/01/27/table-muslim-population-by-country/" TargetMode="External"/><Relationship Id="rId19" Type="http://schemas.openxmlformats.org/officeDocument/2006/relationships/hyperlink" Target="http://www.pewforum.org/2011/01/27/table-muslim-population-by-country/" TargetMode="External"/><Relationship Id="rId4" Type="http://schemas.openxmlformats.org/officeDocument/2006/relationships/hyperlink" Target="http://www.pewforum.org/2011/01/27/table-muslim-population-by-country/" TargetMode="External"/><Relationship Id="rId9" Type="http://schemas.openxmlformats.org/officeDocument/2006/relationships/hyperlink" Target="http://www.pewforum.org/2011/01/27/table-muslim-population-by-country/" TargetMode="External"/><Relationship Id="rId14" Type="http://schemas.openxmlformats.org/officeDocument/2006/relationships/hyperlink" Target="http://www.pewforum.org/2011/01/27/table-muslim-population-by-country/" TargetMode="External"/><Relationship Id="rId22" Type="http://schemas.openxmlformats.org/officeDocument/2006/relationships/hyperlink" Target="http://www.pewforum.org/2011/01/27/table-muslim-population-by-country/"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nzaf.org.za/annualreport2014/" TargetMode="External"/><Relationship Id="rId13" Type="http://schemas.openxmlformats.org/officeDocument/2006/relationships/hyperlink" Target="http://www.irti.org/English/Research/Documents/Report-2.pdf" TargetMode="External"/><Relationship Id="rId18" Type="http://schemas.openxmlformats.org/officeDocument/2006/relationships/hyperlink" Target="http://www.zakatindia.org/" TargetMode="External"/><Relationship Id="rId26" Type="http://schemas.openxmlformats.org/officeDocument/2006/relationships/hyperlink" Target="http://www.zakatindia.org/images2/ZFIBrochure.pdf" TargetMode="External"/><Relationship Id="rId3" Type="http://schemas.openxmlformats.org/officeDocument/2006/relationships/hyperlink" Target="https://www.zakatfund.gov.ae/zfp/web/news/newsdetails.aspx?nId=1774" TargetMode="External"/><Relationship Id="rId21" Type="http://schemas.openxmlformats.org/officeDocument/2006/relationships/hyperlink" Target="https://www.zakatfund.gov.ae/ZFP/web/Page_fund_inbrief.aspx" TargetMode="External"/><Relationship Id="rId7" Type="http://schemas.openxmlformats.org/officeDocument/2006/relationships/hyperlink" Target="https://dzit.gov.sa/dzit-news/-/asset_publisher/Mwc0L0nwIwvj/content/25-%D9%85%D9%84%D9%8A%D8%A7%D8%B1-%D8%B1%D9%8A%D8%A7%D9%84-%D8%A7%D9%8A%D8%B1%D8%A7%D8%AF%D8%A7%D8%AA-%D9%85%D8%B5%D9%84%D8%AD%D8%A9-%D8%A7%D9%84%D8%B2%D9%83%D8%A7%D8%A9-?redirect=https%25" TargetMode="External"/><Relationship Id="rId12" Type="http://schemas.openxmlformats.org/officeDocument/2006/relationships/hyperlink" Target="http://www.irti.org/English/Research/Documents/Report-2.pdf" TargetMode="External"/><Relationship Id="rId17" Type="http://schemas.openxmlformats.org/officeDocument/2006/relationships/hyperlink" Target="http://www.sanzaf.org.za/" TargetMode="External"/><Relationship Id="rId25" Type="http://schemas.openxmlformats.org/officeDocument/2006/relationships/hyperlink" Target="http://pusat.baznas.go.id/" TargetMode="External"/><Relationship Id="rId2" Type="http://schemas.openxmlformats.org/officeDocument/2006/relationships/hyperlink" Target="http://news.sudanvisiondaily.com/details.html?rsnpid=242749" TargetMode="External"/><Relationship Id="rId16" Type="http://schemas.openxmlformats.org/officeDocument/2006/relationships/hyperlink" Target="https://www.muslimcharitiesforum.org.uk/" TargetMode="External"/><Relationship Id="rId20" Type="http://schemas.openxmlformats.org/officeDocument/2006/relationships/hyperlink" Target="https://dzit.gov.sa/en/home" TargetMode="External"/><Relationship Id="rId29" Type="http://schemas.openxmlformats.org/officeDocument/2006/relationships/comments" Target="../comments1.xml"/><Relationship Id="rId1" Type="http://schemas.openxmlformats.org/officeDocument/2006/relationships/hyperlink" Target="http://www.dhakatribune.com/op-ed/2013/aug/10/economics-zakat" TargetMode="External"/><Relationship Id="rId6" Type="http://schemas.openxmlformats.org/officeDocument/2006/relationships/hyperlink" Target="http://www.pewforum.org/2011/01/27/table-muslim-population-by-country/" TargetMode="External"/><Relationship Id="rId11" Type="http://schemas.openxmlformats.org/officeDocument/2006/relationships/hyperlink" Target="http://www.irti.org/English/Research/Documents/Report-2.pdf" TargetMode="External"/><Relationship Id="rId24" Type="http://schemas.openxmlformats.org/officeDocument/2006/relationships/hyperlink" Target="http://zakat.or.id/" TargetMode="External"/><Relationship Id="rId5" Type="http://schemas.openxmlformats.org/officeDocument/2006/relationships/hyperlink" Target="http://www.businessstartupqatar.com/44000-millionaires-in-qatar-says-zakat-fund-official/" TargetMode="External"/><Relationship Id="rId15" Type="http://schemas.openxmlformats.org/officeDocument/2006/relationships/hyperlink" Target="http://www.zakat.org/" TargetMode="External"/><Relationship Id="rId23" Type="http://schemas.openxmlformats.org/officeDocument/2006/relationships/hyperlink" Target="http://www.zakat-chamber.gov.sd/english/" TargetMode="External"/><Relationship Id="rId28" Type="http://schemas.openxmlformats.org/officeDocument/2006/relationships/vmlDrawing" Target="../drawings/vmlDrawing1.vml"/><Relationship Id="rId10" Type="http://schemas.openxmlformats.org/officeDocument/2006/relationships/hyperlink" Target="http://www.zakat-chamber.gov.sd/english/files/world_zakat_forum.pdf" TargetMode="External"/><Relationship Id="rId19" Type="http://schemas.openxmlformats.org/officeDocument/2006/relationships/hyperlink" Target="http://www.islamic-relief.org/" TargetMode="External"/><Relationship Id="rId4" Type="http://schemas.openxmlformats.org/officeDocument/2006/relationships/hyperlink" Target="http://al-shorfa.com/en_GB/articles/meii/features/2013/08/06/feature-03" TargetMode="External"/><Relationship Id="rId9" Type="http://schemas.openxmlformats.org/officeDocument/2006/relationships/hyperlink" Target="http://zakat-publications.s3.amazonaws.com/2275/zakat-foundation-2013-anual-report.pdf" TargetMode="External"/><Relationship Id="rId14" Type="http://schemas.openxmlformats.org/officeDocument/2006/relationships/hyperlink" Target="http://www.irti.org/English/Research/Documents/Report-2.pdf" TargetMode="External"/><Relationship Id="rId22" Type="http://schemas.openxmlformats.org/officeDocument/2006/relationships/hyperlink" Target="http://portal.www.gov.qa/wps/portal/topics/family%2C%20community%20and%20religion/religion/zakat%20fund/!ut/p/a1/tZFdb4IwFIb_CjfcjZzK1-olI4tukyW6GIEbU8pHO2lBVtz0168kJnoj2y7Wq9Pm5Hn75IUUYkglOfCKKN5IUg_31N_6aGoHEXbXq8UDRk8vc897ndkOmiHYQAoplapVDBLW75pGcOOzyA" TargetMode="External"/><Relationship Id="rId27"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5"/>
  </sheetPr>
  <dimension ref="A1"/>
  <sheetViews>
    <sheetView topLeftCell="A4" workbookViewId="0">
      <selection activeCell="M39" sqref="M39:M41"/>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theme="5"/>
  </sheetPr>
  <dimension ref="A1"/>
  <sheetViews>
    <sheetView workbookViewId="0">
      <selection activeCell="I18" sqref="I1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7"/>
  <sheetViews>
    <sheetView workbookViewId="0">
      <pane ySplit="4" topLeftCell="A5" activePane="bottomLeft" state="frozen"/>
      <selection pane="bottomLeft"/>
    </sheetView>
  </sheetViews>
  <sheetFormatPr defaultRowHeight="15"/>
  <cols>
    <col min="1" max="1" width="29" customWidth="1"/>
    <col min="2" max="7" width="19.7109375" customWidth="1"/>
  </cols>
  <sheetData>
    <row r="1" spans="1:7">
      <c r="A1" t="s">
        <v>355</v>
      </c>
    </row>
    <row r="2" spans="1:7">
      <c r="A2" s="26" t="s">
        <v>356</v>
      </c>
    </row>
    <row r="4" spans="1:7" ht="60">
      <c r="A4" s="9" t="s">
        <v>3</v>
      </c>
      <c r="B4" s="9" t="s">
        <v>160</v>
      </c>
      <c r="C4" s="9" t="s">
        <v>161</v>
      </c>
      <c r="D4" s="9" t="s">
        <v>162</v>
      </c>
      <c r="E4" s="9" t="s">
        <v>163</v>
      </c>
      <c r="F4" s="9" t="s">
        <v>164</v>
      </c>
      <c r="G4" s="9" t="s">
        <v>165</v>
      </c>
    </row>
    <row r="5" spans="1:7">
      <c r="A5" t="s">
        <v>5</v>
      </c>
      <c r="B5" s="22">
        <v>12551000</v>
      </c>
      <c r="C5" s="23">
        <v>0.998</v>
      </c>
      <c r="D5" s="22">
        <v>29047000</v>
      </c>
      <c r="E5" s="23">
        <v>0.998</v>
      </c>
      <c r="F5" s="22">
        <v>50527000</v>
      </c>
      <c r="G5" s="23">
        <v>0.998</v>
      </c>
    </row>
    <row r="6" spans="1:7">
      <c r="A6" t="s">
        <v>6</v>
      </c>
      <c r="B6" s="22">
        <v>2302000</v>
      </c>
      <c r="C6" s="23">
        <v>0.7</v>
      </c>
      <c r="D6" s="22">
        <v>2601000</v>
      </c>
      <c r="E6" s="23">
        <v>0.82099999999999995</v>
      </c>
      <c r="F6" s="22">
        <v>2841000</v>
      </c>
      <c r="G6" s="23">
        <v>0.83199999999999996</v>
      </c>
    </row>
    <row r="7" spans="1:7">
      <c r="A7" t="s">
        <v>7</v>
      </c>
      <c r="B7" s="22">
        <v>24860000</v>
      </c>
      <c r="C7" s="23">
        <v>0.98299999999999998</v>
      </c>
      <c r="D7" s="22">
        <v>34780000</v>
      </c>
      <c r="E7" s="23">
        <v>0.98199999999999998</v>
      </c>
      <c r="F7" s="22">
        <v>43915000</v>
      </c>
      <c r="G7" s="23">
        <v>0.98199999999999998</v>
      </c>
    </row>
    <row r="8" spans="1:7">
      <c r="A8" t="s">
        <v>166</v>
      </c>
      <c r="B8" s="22" t="s">
        <v>167</v>
      </c>
      <c r="C8" s="23" t="s">
        <v>168</v>
      </c>
      <c r="D8" s="22" t="s">
        <v>167</v>
      </c>
      <c r="E8" s="23" t="s">
        <v>168</v>
      </c>
      <c r="F8" s="22" t="s">
        <v>167</v>
      </c>
      <c r="G8" s="23" t="s">
        <v>168</v>
      </c>
    </row>
    <row r="9" spans="1:7">
      <c r="A9" t="s">
        <v>169</v>
      </c>
      <c r="B9" s="22" t="s">
        <v>167</v>
      </c>
      <c r="C9" s="23">
        <v>5.0000000000000001E-3</v>
      </c>
      <c r="D9" s="22" t="s">
        <v>167</v>
      </c>
      <c r="E9" s="23">
        <v>1.0999999999999999E-2</v>
      </c>
      <c r="F9" s="22">
        <v>1000</v>
      </c>
      <c r="G9" s="23">
        <v>1.0999999999999999E-2</v>
      </c>
    </row>
    <row r="10" spans="1:7">
      <c r="A10" t="s">
        <v>170</v>
      </c>
      <c r="B10" s="22" t="s">
        <v>171</v>
      </c>
      <c r="C10" s="23" t="s">
        <v>172</v>
      </c>
      <c r="D10" s="22">
        <v>195000</v>
      </c>
      <c r="E10" s="23">
        <v>0.01</v>
      </c>
      <c r="F10" s="22">
        <v>312000</v>
      </c>
      <c r="G10" s="23">
        <v>0.01</v>
      </c>
    </row>
    <row r="11" spans="1:7">
      <c r="A11" t="s">
        <v>173</v>
      </c>
      <c r="B11" s="22" t="s">
        <v>167</v>
      </c>
      <c r="C11" s="23">
        <v>4.0000000000000001E-3</v>
      </c>
      <c r="D11" s="22" t="s">
        <v>167</v>
      </c>
      <c r="E11" s="23">
        <v>3.0000000000000001E-3</v>
      </c>
      <c r="F11" s="22" t="s">
        <v>167</v>
      </c>
      <c r="G11" s="23">
        <v>3.0000000000000001E-3</v>
      </c>
    </row>
    <row r="12" spans="1:7">
      <c r="A12" t="s">
        <v>174</v>
      </c>
      <c r="B12" s="22" t="s">
        <v>167</v>
      </c>
      <c r="C12" s="23">
        <v>5.0000000000000001E-3</v>
      </c>
      <c r="D12" s="22" t="s">
        <v>167</v>
      </c>
      <c r="E12" s="23">
        <v>6.0000000000000001E-3</v>
      </c>
      <c r="F12" s="22" t="s">
        <v>167</v>
      </c>
      <c r="G12" s="23">
        <v>6.0000000000000001E-3</v>
      </c>
    </row>
    <row r="13" spans="1:7">
      <c r="A13" t="s">
        <v>175</v>
      </c>
      <c r="B13" s="22">
        <v>444000</v>
      </c>
      <c r="C13" s="23">
        <v>1.4E-2</v>
      </c>
      <c r="D13" s="22">
        <v>1000000</v>
      </c>
      <c r="E13" s="23">
        <v>2.5000000000000001E-2</v>
      </c>
      <c r="F13" s="22">
        <v>1233000</v>
      </c>
      <c r="G13" s="23">
        <v>2.5999999999999999E-2</v>
      </c>
    </row>
    <row r="14" spans="1:7">
      <c r="A14" t="s">
        <v>176</v>
      </c>
      <c r="B14" s="22">
        <v>128000</v>
      </c>
      <c r="C14" s="23">
        <v>3.5999999999999997E-2</v>
      </c>
      <c r="D14" s="22">
        <v>1000</v>
      </c>
      <c r="E14" s="23" t="s">
        <v>168</v>
      </c>
      <c r="F14" s="22">
        <v>1000</v>
      </c>
      <c r="G14" s="23" t="s">
        <v>168</v>
      </c>
    </row>
    <row r="15" spans="1:7">
      <c r="A15" t="s">
        <v>177</v>
      </c>
      <c r="B15" s="22" t="s">
        <v>167</v>
      </c>
      <c r="C15" s="23">
        <v>2E-3</v>
      </c>
      <c r="D15" s="22" t="s">
        <v>167</v>
      </c>
      <c r="E15" s="23">
        <v>4.0000000000000001E-3</v>
      </c>
      <c r="F15" s="22" t="s">
        <v>167</v>
      </c>
      <c r="G15" s="23">
        <v>4.0000000000000001E-3</v>
      </c>
    </row>
    <row r="16" spans="1:7">
      <c r="A16" t="s">
        <v>76</v>
      </c>
      <c r="B16" s="22">
        <v>154000</v>
      </c>
      <c r="C16" s="23">
        <v>8.9999999999999993E-3</v>
      </c>
      <c r="D16" s="22">
        <v>399000</v>
      </c>
      <c r="E16" s="23">
        <v>1.9E-2</v>
      </c>
      <c r="F16" s="22">
        <v>714000</v>
      </c>
      <c r="G16" s="23">
        <v>2.8000000000000001E-2</v>
      </c>
    </row>
    <row r="17" spans="1:7">
      <c r="A17" t="s">
        <v>178</v>
      </c>
      <c r="B17" s="22">
        <v>161000</v>
      </c>
      <c r="C17" s="23">
        <v>2.1000000000000001E-2</v>
      </c>
      <c r="D17" s="22">
        <v>475000</v>
      </c>
      <c r="E17" s="23">
        <v>5.7000000000000002E-2</v>
      </c>
      <c r="F17" s="22">
        <v>799000</v>
      </c>
      <c r="G17" s="23">
        <v>9.2999999999999999E-2</v>
      </c>
    </row>
    <row r="18" spans="1:7">
      <c r="A18" t="s">
        <v>8</v>
      </c>
      <c r="B18" s="22">
        <v>5635000</v>
      </c>
      <c r="C18" s="23">
        <v>0.78100000000000003</v>
      </c>
      <c r="D18" s="22">
        <v>8795000</v>
      </c>
      <c r="E18" s="23">
        <v>0.98399999999999999</v>
      </c>
      <c r="F18" s="22">
        <v>10162000</v>
      </c>
      <c r="G18" s="23">
        <v>0.98399999999999999</v>
      </c>
    </row>
    <row r="19" spans="1:7">
      <c r="A19" t="s">
        <v>179</v>
      </c>
      <c r="B19" s="22" t="s">
        <v>167</v>
      </c>
      <c r="C19" s="23" t="s">
        <v>168</v>
      </c>
      <c r="D19" s="22" t="s">
        <v>167</v>
      </c>
      <c r="E19" s="23">
        <v>1E-3</v>
      </c>
      <c r="F19" s="22" t="s">
        <v>167</v>
      </c>
      <c r="G19" s="23">
        <v>1E-3</v>
      </c>
    </row>
    <row r="20" spans="1:7">
      <c r="A20" t="s">
        <v>9</v>
      </c>
      <c r="B20" s="22">
        <v>403000</v>
      </c>
      <c r="C20" s="23">
        <v>0.81799999999999995</v>
      </c>
      <c r="D20" s="22">
        <v>655000</v>
      </c>
      <c r="E20" s="23">
        <v>0.81200000000000006</v>
      </c>
      <c r="F20" s="22">
        <v>881000</v>
      </c>
      <c r="G20" s="23">
        <v>0.81200000000000006</v>
      </c>
    </row>
    <row r="21" spans="1:7">
      <c r="A21" t="s">
        <v>10</v>
      </c>
      <c r="B21" s="22">
        <v>102103000</v>
      </c>
      <c r="C21" s="23">
        <v>0.88300000000000001</v>
      </c>
      <c r="D21" s="22">
        <v>148607000</v>
      </c>
      <c r="E21" s="23">
        <v>0.90400000000000003</v>
      </c>
      <c r="F21" s="22">
        <v>187506000</v>
      </c>
      <c r="G21" s="23">
        <v>0.92300000000000004</v>
      </c>
    </row>
    <row r="22" spans="1:7">
      <c r="A22" t="s">
        <v>180</v>
      </c>
      <c r="B22" s="22" t="s">
        <v>167</v>
      </c>
      <c r="C22" s="23" t="s">
        <v>168</v>
      </c>
      <c r="D22" s="22">
        <v>2000</v>
      </c>
      <c r="E22" s="23">
        <v>8.9999999999999993E-3</v>
      </c>
      <c r="F22" s="22">
        <v>2000</v>
      </c>
      <c r="G22" s="23">
        <v>8.9999999999999993E-3</v>
      </c>
    </row>
    <row r="23" spans="1:7">
      <c r="A23" t="s">
        <v>181</v>
      </c>
      <c r="B23" s="22">
        <v>10000</v>
      </c>
      <c r="C23" s="23">
        <v>1E-3</v>
      </c>
      <c r="D23" s="22">
        <v>19000</v>
      </c>
      <c r="E23" s="23">
        <v>2E-3</v>
      </c>
      <c r="F23" s="22">
        <v>17000</v>
      </c>
      <c r="G23" s="23">
        <v>2E-3</v>
      </c>
    </row>
    <row r="24" spans="1:7">
      <c r="A24" t="s">
        <v>182</v>
      </c>
      <c r="B24" s="22">
        <v>266000</v>
      </c>
      <c r="C24" s="23">
        <v>2.7E-2</v>
      </c>
      <c r="D24" s="22">
        <v>638000</v>
      </c>
      <c r="E24" s="23">
        <v>0.06</v>
      </c>
      <c r="F24" s="22">
        <v>1149000</v>
      </c>
      <c r="G24" s="23">
        <v>0.10199999999999999</v>
      </c>
    </row>
    <row r="25" spans="1:7">
      <c r="A25" t="s">
        <v>183</v>
      </c>
      <c r="B25" s="22" t="s">
        <v>167</v>
      </c>
      <c r="C25" s="23">
        <v>1E-3</v>
      </c>
      <c r="D25" s="22" t="s">
        <v>167</v>
      </c>
      <c r="E25" s="23">
        <v>1E-3</v>
      </c>
      <c r="F25" s="22" t="s">
        <v>167</v>
      </c>
      <c r="G25" s="23">
        <v>1E-3</v>
      </c>
    </row>
    <row r="26" spans="1:7">
      <c r="A26" t="s">
        <v>11</v>
      </c>
      <c r="B26" s="22">
        <v>982000</v>
      </c>
      <c r="C26" s="23">
        <v>0.20499999999999999</v>
      </c>
      <c r="D26" s="22">
        <v>2259000</v>
      </c>
      <c r="E26" s="23">
        <v>0.245</v>
      </c>
      <c r="F26" s="22">
        <v>3777000</v>
      </c>
      <c r="G26" s="23">
        <v>0.245</v>
      </c>
    </row>
    <row r="27" spans="1:7">
      <c r="A27" t="s">
        <v>184</v>
      </c>
      <c r="B27" s="22" t="s">
        <v>167</v>
      </c>
      <c r="C27" s="23">
        <v>8.0000000000000002E-3</v>
      </c>
      <c r="D27" s="22" t="s">
        <v>167</v>
      </c>
      <c r="E27" s="23">
        <v>8.0000000000000002E-3</v>
      </c>
      <c r="F27" s="22" t="s">
        <v>167</v>
      </c>
      <c r="G27" s="23">
        <v>8.0000000000000002E-3</v>
      </c>
    </row>
    <row r="28" spans="1:7">
      <c r="A28" t="s">
        <v>185</v>
      </c>
      <c r="B28" s="22">
        <v>6000</v>
      </c>
      <c r="C28" s="23">
        <v>0.01</v>
      </c>
      <c r="D28" s="22">
        <v>7000</v>
      </c>
      <c r="E28" s="23">
        <v>0.01</v>
      </c>
      <c r="F28" s="22">
        <v>9000</v>
      </c>
      <c r="G28" s="23">
        <v>0.01</v>
      </c>
    </row>
    <row r="29" spans="1:7">
      <c r="A29" t="s">
        <v>186</v>
      </c>
      <c r="B29" s="22">
        <v>1000</v>
      </c>
      <c r="C29" s="23" t="s">
        <v>168</v>
      </c>
      <c r="D29" s="22">
        <v>2000</v>
      </c>
      <c r="E29" s="23" t="s">
        <v>168</v>
      </c>
      <c r="F29" s="22">
        <v>3000</v>
      </c>
      <c r="G29" s="23" t="s">
        <v>168</v>
      </c>
    </row>
    <row r="30" spans="1:7">
      <c r="A30" t="s">
        <v>187</v>
      </c>
      <c r="B30" s="22">
        <v>1843000</v>
      </c>
      <c r="C30" s="23">
        <v>0.42799999999999999</v>
      </c>
      <c r="D30" s="22">
        <v>1564000</v>
      </c>
      <c r="E30" s="23">
        <v>0.41599999999999998</v>
      </c>
      <c r="F30" s="22">
        <v>1503000</v>
      </c>
      <c r="G30" s="23">
        <v>0.42699999999999999</v>
      </c>
    </row>
    <row r="31" spans="1:7">
      <c r="A31" t="s">
        <v>188</v>
      </c>
      <c r="B31" s="22">
        <v>3000</v>
      </c>
      <c r="C31" s="23">
        <v>2E-3</v>
      </c>
      <c r="D31" s="22">
        <v>8000</v>
      </c>
      <c r="E31" s="23">
        <v>4.0000000000000001E-3</v>
      </c>
      <c r="F31" s="22">
        <v>10000</v>
      </c>
      <c r="G31" s="23">
        <v>4.0000000000000001E-3</v>
      </c>
    </row>
    <row r="32" spans="1:7">
      <c r="A32" t="s">
        <v>189</v>
      </c>
      <c r="B32" s="22">
        <v>145000</v>
      </c>
      <c r="C32" s="23">
        <v>1E-3</v>
      </c>
      <c r="D32" s="22">
        <v>204000</v>
      </c>
      <c r="E32" s="23">
        <v>1E-3</v>
      </c>
      <c r="F32" s="22">
        <v>227000</v>
      </c>
      <c r="G32" s="23">
        <v>1E-3</v>
      </c>
    </row>
    <row r="33" spans="1:7">
      <c r="A33" t="s">
        <v>190</v>
      </c>
      <c r="B33" s="22" t="s">
        <v>167</v>
      </c>
      <c r="C33" s="23">
        <v>8.9999999999999993E-3</v>
      </c>
      <c r="D33" s="22" t="s">
        <v>167</v>
      </c>
      <c r="E33" s="23">
        <v>1.2E-2</v>
      </c>
      <c r="F33" s="22" t="s">
        <v>167</v>
      </c>
      <c r="G33" s="23">
        <v>1.2E-2</v>
      </c>
    </row>
    <row r="34" spans="1:7">
      <c r="A34" t="s">
        <v>191</v>
      </c>
      <c r="B34" s="22">
        <v>173000</v>
      </c>
      <c r="C34" s="23">
        <v>0.67200000000000004</v>
      </c>
      <c r="D34" s="22">
        <v>211000</v>
      </c>
      <c r="E34" s="23">
        <v>0.51900000000000002</v>
      </c>
      <c r="F34" s="22">
        <v>284000</v>
      </c>
      <c r="G34" s="23">
        <v>0.51900000000000002</v>
      </c>
    </row>
    <row r="35" spans="1:7">
      <c r="A35" t="s">
        <v>192</v>
      </c>
      <c r="B35" s="22">
        <v>1155000</v>
      </c>
      <c r="C35" s="23">
        <v>0.13100000000000001</v>
      </c>
      <c r="D35" s="22">
        <v>1002000</v>
      </c>
      <c r="E35" s="23">
        <v>0.13400000000000001</v>
      </c>
      <c r="F35" s="22">
        <v>1016000</v>
      </c>
      <c r="G35" s="23">
        <v>0.157</v>
      </c>
    </row>
    <row r="36" spans="1:7">
      <c r="A36" t="s">
        <v>193</v>
      </c>
      <c r="B36" s="22">
        <v>4807000</v>
      </c>
      <c r="C36" s="23">
        <v>0.54500000000000004</v>
      </c>
      <c r="D36" s="22">
        <v>9600000</v>
      </c>
      <c r="E36" s="23">
        <v>0.58899999999999997</v>
      </c>
      <c r="F36" s="22">
        <v>16480000</v>
      </c>
      <c r="G36" s="23">
        <v>0.59</v>
      </c>
    </row>
    <row r="37" spans="1:7">
      <c r="A37" t="s">
        <v>194</v>
      </c>
      <c r="B37" s="22">
        <v>654000</v>
      </c>
      <c r="C37" s="23">
        <v>1.6E-2</v>
      </c>
      <c r="D37" s="22">
        <v>1900000</v>
      </c>
      <c r="E37" s="23">
        <v>3.7999999999999999E-2</v>
      </c>
      <c r="F37" s="22">
        <v>2233000</v>
      </c>
      <c r="G37" s="23">
        <v>3.7999999999999999E-2</v>
      </c>
    </row>
    <row r="38" spans="1:7">
      <c r="A38" t="s">
        <v>195</v>
      </c>
      <c r="B38" s="22">
        <v>90000</v>
      </c>
      <c r="C38" s="23">
        <v>1.6E-2</v>
      </c>
      <c r="D38" s="22">
        <v>184000</v>
      </c>
      <c r="E38" s="23">
        <v>2.1999999999999999E-2</v>
      </c>
      <c r="F38" s="22">
        <v>258000</v>
      </c>
      <c r="G38" s="23">
        <v>2.1999999999999999E-2</v>
      </c>
    </row>
    <row r="39" spans="1:7">
      <c r="A39" t="s">
        <v>196</v>
      </c>
      <c r="B39" s="22">
        <v>233000</v>
      </c>
      <c r="C39" s="23">
        <v>2.4E-2</v>
      </c>
      <c r="D39" s="22">
        <v>240000</v>
      </c>
      <c r="E39" s="23">
        <v>1.6E-2</v>
      </c>
      <c r="F39" s="22">
        <v>320000</v>
      </c>
      <c r="G39" s="23">
        <v>1.6E-2</v>
      </c>
    </row>
    <row r="40" spans="1:7">
      <c r="A40" t="s">
        <v>13</v>
      </c>
      <c r="B40" s="22">
        <v>2691000</v>
      </c>
      <c r="C40" s="23">
        <v>0.22</v>
      </c>
      <c r="D40" s="22">
        <v>3598000</v>
      </c>
      <c r="E40" s="23">
        <v>0.18</v>
      </c>
      <c r="F40" s="22">
        <v>5481000</v>
      </c>
      <c r="G40" s="23">
        <v>0.192</v>
      </c>
    </row>
    <row r="41" spans="1:7">
      <c r="A41" t="s">
        <v>70</v>
      </c>
      <c r="B41" s="22">
        <v>313000</v>
      </c>
      <c r="C41" s="23">
        <v>1.0999999999999999E-2</v>
      </c>
      <c r="D41" s="22">
        <v>940000</v>
      </c>
      <c r="E41" s="23">
        <v>2.8000000000000001E-2</v>
      </c>
      <c r="F41" s="22">
        <v>2661000</v>
      </c>
      <c r="G41" s="23">
        <v>6.6000000000000003E-2</v>
      </c>
    </row>
    <row r="42" spans="1:7">
      <c r="A42" t="s">
        <v>197</v>
      </c>
      <c r="B42" s="22">
        <v>7000</v>
      </c>
      <c r="C42" s="23">
        <v>1.7999999999999999E-2</v>
      </c>
      <c r="D42" s="22" t="s">
        <v>167</v>
      </c>
      <c r="E42" s="23">
        <v>1E-3</v>
      </c>
      <c r="F42" s="22" t="s">
        <v>167</v>
      </c>
      <c r="G42" s="23">
        <v>1E-3</v>
      </c>
    </row>
    <row r="43" spans="1:7">
      <c r="A43" t="s">
        <v>198</v>
      </c>
      <c r="B43" s="22" t="s">
        <v>167</v>
      </c>
      <c r="C43" s="23">
        <v>1E-3</v>
      </c>
      <c r="D43" s="22" t="s">
        <v>167</v>
      </c>
      <c r="E43" s="23">
        <v>2E-3</v>
      </c>
      <c r="F43" s="22" t="s">
        <v>167</v>
      </c>
      <c r="G43" s="23">
        <v>2E-3</v>
      </c>
    </row>
    <row r="44" spans="1:7">
      <c r="A44" t="s">
        <v>199</v>
      </c>
      <c r="B44" s="22">
        <v>234000</v>
      </c>
      <c r="C44" s="23">
        <v>0.08</v>
      </c>
      <c r="D44" s="22">
        <v>403000</v>
      </c>
      <c r="E44" s="23">
        <v>8.8999999999999996E-2</v>
      </c>
      <c r="F44" s="22">
        <v>550000</v>
      </c>
      <c r="G44" s="23">
        <v>8.8999999999999996E-2</v>
      </c>
    </row>
    <row r="45" spans="1:7">
      <c r="A45" t="s">
        <v>14</v>
      </c>
      <c r="B45" s="22">
        <v>3291000</v>
      </c>
      <c r="C45" s="23">
        <v>0.53900000000000003</v>
      </c>
      <c r="D45" s="22">
        <v>6404000</v>
      </c>
      <c r="E45" s="23">
        <v>0.55700000000000005</v>
      </c>
      <c r="F45" s="22">
        <v>10086000</v>
      </c>
      <c r="G45" s="23">
        <v>0.53</v>
      </c>
    </row>
    <row r="46" spans="1:7">
      <c r="A46" t="s">
        <v>200</v>
      </c>
      <c r="B46" s="22" t="s">
        <v>167</v>
      </c>
      <c r="C46" s="23">
        <v>1E-3</v>
      </c>
      <c r="D46" s="22" t="s">
        <v>167</v>
      </c>
      <c r="E46" s="23">
        <v>1E-3</v>
      </c>
      <c r="F46" s="22" t="s">
        <v>167</v>
      </c>
      <c r="G46" s="23">
        <v>1E-3</v>
      </c>
    </row>
    <row r="47" spans="1:7">
      <c r="A47" t="s">
        <v>201</v>
      </c>
      <c r="B47" s="22" t="s">
        <v>167</v>
      </c>
      <c r="C47" s="23" t="s">
        <v>168</v>
      </c>
      <c r="D47" s="22">
        <v>4000</v>
      </c>
      <c r="E47" s="23" t="s">
        <v>168</v>
      </c>
      <c r="F47" s="22">
        <v>5000</v>
      </c>
      <c r="G47" s="23" t="s">
        <v>168</v>
      </c>
    </row>
    <row r="48" spans="1:7">
      <c r="A48" t="s">
        <v>202</v>
      </c>
      <c r="B48" s="22">
        <v>16839000</v>
      </c>
      <c r="C48" s="23">
        <v>1.4999999999999999E-2</v>
      </c>
      <c r="D48" s="22">
        <v>23308000</v>
      </c>
      <c r="E48" s="23">
        <v>1.7999999999999999E-2</v>
      </c>
      <c r="F48" s="22">
        <v>29949000</v>
      </c>
      <c r="G48" s="23">
        <v>2.1000000000000001E-2</v>
      </c>
    </row>
    <row r="49" spans="1:7">
      <c r="A49" t="s">
        <v>203</v>
      </c>
      <c r="B49" s="22" t="s">
        <v>204</v>
      </c>
      <c r="C49" s="23" t="s">
        <v>172</v>
      </c>
      <c r="D49" s="22">
        <v>14000</v>
      </c>
      <c r="E49" s="23" t="s">
        <v>168</v>
      </c>
      <c r="F49" s="22">
        <v>17000</v>
      </c>
      <c r="G49" s="23" t="s">
        <v>168</v>
      </c>
    </row>
    <row r="50" spans="1:7">
      <c r="A50" t="s">
        <v>205</v>
      </c>
      <c r="B50" s="22">
        <v>431000</v>
      </c>
      <c r="C50" s="23">
        <v>0.98399999999999999</v>
      </c>
      <c r="D50" s="22">
        <v>679000</v>
      </c>
      <c r="E50" s="23">
        <v>0.98299999999999998</v>
      </c>
      <c r="F50" s="22">
        <v>959000</v>
      </c>
      <c r="G50" s="23">
        <v>0.98299999999999998</v>
      </c>
    </row>
    <row r="51" spans="1:7">
      <c r="A51" t="s">
        <v>206</v>
      </c>
      <c r="B51" s="22">
        <v>473000</v>
      </c>
      <c r="C51" s="23">
        <v>1.2999999999999999E-2</v>
      </c>
      <c r="D51" s="22">
        <v>969000</v>
      </c>
      <c r="E51" s="23">
        <v>1.4E-2</v>
      </c>
      <c r="F51" s="22">
        <v>1552000</v>
      </c>
      <c r="G51" s="23">
        <v>1.4E-2</v>
      </c>
    </row>
    <row r="52" spans="1:7">
      <c r="A52" t="s">
        <v>207</v>
      </c>
      <c r="B52" s="22" t="s">
        <v>167</v>
      </c>
      <c r="C52" s="23" t="s">
        <v>168</v>
      </c>
      <c r="D52" s="22" t="s">
        <v>167</v>
      </c>
      <c r="E52" s="23" t="s">
        <v>168</v>
      </c>
      <c r="F52" s="22" t="s">
        <v>167</v>
      </c>
      <c r="G52" s="23" t="s">
        <v>168</v>
      </c>
    </row>
    <row r="53" spans="1:7">
      <c r="A53" t="s">
        <v>208</v>
      </c>
      <c r="B53" s="22" t="s">
        <v>167</v>
      </c>
      <c r="C53" s="23" t="s">
        <v>168</v>
      </c>
      <c r="D53" s="22" t="s">
        <v>167</v>
      </c>
      <c r="E53" s="23" t="s">
        <v>168</v>
      </c>
      <c r="F53" s="22" t="s">
        <v>167</v>
      </c>
      <c r="G53" s="23" t="s">
        <v>168</v>
      </c>
    </row>
    <row r="54" spans="1:7">
      <c r="A54" t="s">
        <v>209</v>
      </c>
      <c r="B54" s="22">
        <v>52000</v>
      </c>
      <c r="C54" s="23">
        <v>1.0999999999999999E-2</v>
      </c>
      <c r="D54" s="22">
        <v>56000</v>
      </c>
      <c r="E54" s="23">
        <v>1.2999999999999999E-2</v>
      </c>
      <c r="F54" s="22">
        <v>54000</v>
      </c>
      <c r="G54" s="23">
        <v>1.2999999999999999E-2</v>
      </c>
    </row>
    <row r="55" spans="1:7">
      <c r="A55" t="s">
        <v>210</v>
      </c>
      <c r="B55" s="22">
        <v>6000</v>
      </c>
      <c r="C55" s="23">
        <v>1E-3</v>
      </c>
      <c r="D55" s="22">
        <v>10000</v>
      </c>
      <c r="E55" s="23">
        <v>1E-3</v>
      </c>
      <c r="F55" s="22">
        <v>10000</v>
      </c>
      <c r="G55" s="23">
        <v>1E-3</v>
      </c>
    </row>
    <row r="56" spans="1:7">
      <c r="A56" t="s">
        <v>211</v>
      </c>
      <c r="B56" s="22" t="s">
        <v>212</v>
      </c>
      <c r="C56" s="23" t="s">
        <v>213</v>
      </c>
      <c r="D56" s="22">
        <v>200000</v>
      </c>
      <c r="E56" s="23">
        <v>0.22700000000000001</v>
      </c>
      <c r="F56" s="22">
        <v>240000</v>
      </c>
      <c r="G56" s="23">
        <v>0.22700000000000001</v>
      </c>
    </row>
    <row r="57" spans="1:7">
      <c r="A57" t="s">
        <v>214</v>
      </c>
      <c r="B57" s="22" t="s">
        <v>167</v>
      </c>
      <c r="C57" s="23" t="s">
        <v>168</v>
      </c>
      <c r="D57" s="22">
        <v>4000</v>
      </c>
      <c r="E57" s="23" t="s">
        <v>168</v>
      </c>
      <c r="F57" s="22">
        <v>4000</v>
      </c>
      <c r="G57" s="23" t="s">
        <v>168</v>
      </c>
    </row>
    <row r="58" spans="1:7">
      <c r="A58" t="s">
        <v>74</v>
      </c>
      <c r="B58" s="22">
        <v>109000</v>
      </c>
      <c r="C58" s="23">
        <v>2.1000000000000001E-2</v>
      </c>
      <c r="D58" s="22">
        <v>226000</v>
      </c>
      <c r="E58" s="23">
        <v>4.1000000000000002E-2</v>
      </c>
      <c r="F58" s="22">
        <v>317000</v>
      </c>
      <c r="G58" s="23">
        <v>5.6000000000000001E-2</v>
      </c>
    </row>
    <row r="59" spans="1:7">
      <c r="A59" t="s">
        <v>17</v>
      </c>
      <c r="B59" s="22">
        <v>504000</v>
      </c>
      <c r="C59" s="23">
        <v>0.9</v>
      </c>
      <c r="D59" s="22">
        <v>853000</v>
      </c>
      <c r="E59" s="23">
        <v>0.97</v>
      </c>
      <c r="F59" s="22">
        <v>1157000</v>
      </c>
      <c r="G59" s="23">
        <v>0.97</v>
      </c>
    </row>
    <row r="60" spans="1:7">
      <c r="A60" t="s">
        <v>215</v>
      </c>
      <c r="B60" s="22" t="s">
        <v>167</v>
      </c>
      <c r="C60" s="23">
        <v>1E-3</v>
      </c>
      <c r="D60" s="22" t="s">
        <v>167</v>
      </c>
      <c r="E60" s="23">
        <v>2E-3</v>
      </c>
      <c r="F60" s="22" t="s">
        <v>167</v>
      </c>
      <c r="G60" s="23">
        <v>2E-3</v>
      </c>
    </row>
    <row r="61" spans="1:7">
      <c r="A61" t="s">
        <v>216</v>
      </c>
      <c r="B61" s="22">
        <v>1000</v>
      </c>
      <c r="C61" s="23" t="s">
        <v>168</v>
      </c>
      <c r="D61" s="22">
        <v>2000</v>
      </c>
      <c r="E61" s="23" t="s">
        <v>168</v>
      </c>
      <c r="F61" s="22">
        <v>3000</v>
      </c>
      <c r="G61" s="23" t="s">
        <v>168</v>
      </c>
    </row>
    <row r="62" spans="1:7">
      <c r="A62" t="s">
        <v>217</v>
      </c>
      <c r="B62" s="22" t="s">
        <v>167</v>
      </c>
      <c r="C62" s="23" t="s">
        <v>168</v>
      </c>
      <c r="D62" s="22">
        <v>2000</v>
      </c>
      <c r="E62" s="23" t="s">
        <v>168</v>
      </c>
      <c r="F62" s="22">
        <v>2000</v>
      </c>
      <c r="G62" s="23" t="s">
        <v>168</v>
      </c>
    </row>
    <row r="63" spans="1:7">
      <c r="A63" t="s">
        <v>18</v>
      </c>
      <c r="B63" s="22">
        <v>53884000</v>
      </c>
      <c r="C63" s="23">
        <v>0.93200000000000005</v>
      </c>
      <c r="D63" s="22">
        <v>80024000</v>
      </c>
      <c r="E63" s="23">
        <v>0.94699999999999995</v>
      </c>
      <c r="F63" s="22">
        <v>105065000</v>
      </c>
      <c r="G63" s="23">
        <v>0.94699999999999995</v>
      </c>
    </row>
    <row r="64" spans="1:7">
      <c r="A64" t="s">
        <v>218</v>
      </c>
      <c r="B64" s="22">
        <v>1000</v>
      </c>
      <c r="C64" s="23" t="s">
        <v>168</v>
      </c>
      <c r="D64" s="22">
        <v>2000</v>
      </c>
      <c r="E64" s="23" t="s">
        <v>168</v>
      </c>
      <c r="F64" s="22">
        <v>2000</v>
      </c>
      <c r="G64" s="23" t="s">
        <v>168</v>
      </c>
    </row>
    <row r="65" spans="1:7">
      <c r="A65" t="s">
        <v>219</v>
      </c>
      <c r="B65" s="22">
        <v>11000</v>
      </c>
      <c r="C65" s="23">
        <v>2.8000000000000001E-2</v>
      </c>
      <c r="D65" s="22">
        <v>28000</v>
      </c>
      <c r="E65" s="23">
        <v>4.1000000000000002E-2</v>
      </c>
      <c r="F65" s="22">
        <v>43000</v>
      </c>
      <c r="G65" s="23">
        <v>4.1000000000000002E-2</v>
      </c>
    </row>
    <row r="66" spans="1:7">
      <c r="A66" t="s">
        <v>220</v>
      </c>
      <c r="B66" s="22">
        <v>1219000</v>
      </c>
      <c r="C66" s="23">
        <v>0.38600000000000001</v>
      </c>
      <c r="D66" s="22">
        <v>1909000</v>
      </c>
      <c r="E66" s="23">
        <v>0.36499999999999999</v>
      </c>
      <c r="F66" s="22">
        <v>2955000</v>
      </c>
      <c r="G66" s="23">
        <v>0.36499999999999999</v>
      </c>
    </row>
    <row r="67" spans="1:7">
      <c r="A67" t="s">
        <v>221</v>
      </c>
      <c r="B67" s="22">
        <v>9000</v>
      </c>
      <c r="C67" s="23">
        <v>6.0000000000000001E-3</v>
      </c>
      <c r="D67" s="22">
        <v>2000</v>
      </c>
      <c r="E67" s="23">
        <v>1E-3</v>
      </c>
      <c r="F67" s="22">
        <v>2000</v>
      </c>
      <c r="G67" s="23">
        <v>1E-3</v>
      </c>
    </row>
    <row r="68" spans="1:7">
      <c r="A68" t="s">
        <v>82</v>
      </c>
      <c r="B68" s="22">
        <v>15827000</v>
      </c>
      <c r="C68" s="23">
        <v>0.32800000000000001</v>
      </c>
      <c r="D68" s="22">
        <v>28721000</v>
      </c>
      <c r="E68" s="23">
        <v>0.33800000000000002</v>
      </c>
      <c r="F68" s="22">
        <v>44466000</v>
      </c>
      <c r="G68" s="23">
        <v>0.33800000000000002</v>
      </c>
    </row>
    <row r="69" spans="1:7">
      <c r="A69" t="s">
        <v>222</v>
      </c>
      <c r="B69" s="22" t="s">
        <v>167</v>
      </c>
      <c r="C69" s="23" t="s">
        <v>168</v>
      </c>
      <c r="D69" s="22" t="s">
        <v>167</v>
      </c>
      <c r="E69" s="23" t="s">
        <v>168</v>
      </c>
      <c r="F69" s="22" t="s">
        <v>167</v>
      </c>
      <c r="G69" s="23" t="s">
        <v>168</v>
      </c>
    </row>
    <row r="70" spans="1:7">
      <c r="A70" t="s">
        <v>223</v>
      </c>
      <c r="B70" s="22" t="s">
        <v>167</v>
      </c>
      <c r="C70" s="23" t="s">
        <v>168</v>
      </c>
      <c r="D70" s="22" t="s">
        <v>167</v>
      </c>
      <c r="E70" s="23" t="s">
        <v>168</v>
      </c>
      <c r="F70" s="22" t="s">
        <v>167</v>
      </c>
      <c r="G70" s="23" t="s">
        <v>168</v>
      </c>
    </row>
    <row r="71" spans="1:7">
      <c r="A71" t="s">
        <v>224</v>
      </c>
      <c r="B71" s="22" t="s">
        <v>167</v>
      </c>
      <c r="C71" s="23" t="s">
        <v>168</v>
      </c>
      <c r="D71" s="22" t="s">
        <v>167</v>
      </c>
      <c r="E71" s="23" t="s">
        <v>168</v>
      </c>
      <c r="F71" s="22" t="s">
        <v>167</v>
      </c>
      <c r="G71" s="23" t="s">
        <v>168</v>
      </c>
    </row>
    <row r="72" spans="1:7">
      <c r="A72" t="s">
        <v>225</v>
      </c>
      <c r="B72" s="22">
        <v>58000</v>
      </c>
      <c r="C72" s="23">
        <v>0.08</v>
      </c>
      <c r="D72" s="22">
        <v>54000</v>
      </c>
      <c r="E72" s="23">
        <v>6.3E-2</v>
      </c>
      <c r="F72" s="22">
        <v>58000</v>
      </c>
      <c r="G72" s="23">
        <v>6.3E-2</v>
      </c>
    </row>
    <row r="73" spans="1:7">
      <c r="A73" t="s">
        <v>79</v>
      </c>
      <c r="B73" s="22">
        <v>11000</v>
      </c>
      <c r="C73" s="23">
        <v>2E-3</v>
      </c>
      <c r="D73" s="22">
        <v>42000</v>
      </c>
      <c r="E73" s="23">
        <v>8.0000000000000002E-3</v>
      </c>
      <c r="F73" s="22">
        <v>105000</v>
      </c>
      <c r="G73" s="23">
        <v>1.9E-2</v>
      </c>
    </row>
    <row r="74" spans="1:7">
      <c r="A74" t="s">
        <v>72</v>
      </c>
      <c r="B74" s="22" t="s">
        <v>226</v>
      </c>
      <c r="C74" s="23" t="s">
        <v>227</v>
      </c>
      <c r="D74" s="22">
        <v>4704000</v>
      </c>
      <c r="E74" s="23">
        <v>7.4999999999999997E-2</v>
      </c>
      <c r="F74" s="22">
        <v>6860000</v>
      </c>
      <c r="G74" s="23">
        <v>0.10299999999999999</v>
      </c>
    </row>
    <row r="75" spans="1:7">
      <c r="A75" t="s">
        <v>228</v>
      </c>
      <c r="B75" s="22">
        <v>1000</v>
      </c>
      <c r="C75" s="23">
        <v>0.01</v>
      </c>
      <c r="D75" s="22">
        <v>2000</v>
      </c>
      <c r="E75" s="23">
        <v>8.9999999999999993E-3</v>
      </c>
      <c r="F75" s="22">
        <v>3000</v>
      </c>
      <c r="G75" s="23">
        <v>8.9999999999999993E-3</v>
      </c>
    </row>
    <row r="76" spans="1:7">
      <c r="A76" t="s">
        <v>229</v>
      </c>
      <c r="B76" s="22" t="s">
        <v>167</v>
      </c>
      <c r="C76" s="23" t="s">
        <v>168</v>
      </c>
      <c r="D76" s="22" t="s">
        <v>167</v>
      </c>
      <c r="E76" s="23" t="s">
        <v>168</v>
      </c>
      <c r="F76" s="22" t="s">
        <v>167</v>
      </c>
      <c r="G76" s="23" t="s">
        <v>168</v>
      </c>
    </row>
    <row r="77" spans="1:7">
      <c r="A77" t="s">
        <v>19</v>
      </c>
      <c r="B77" s="22" t="s">
        <v>230</v>
      </c>
      <c r="C77" s="23" t="s">
        <v>231</v>
      </c>
      <c r="D77" s="22">
        <v>145000</v>
      </c>
      <c r="E77" s="23">
        <v>9.7000000000000003E-2</v>
      </c>
      <c r="F77" s="22">
        <v>244000</v>
      </c>
      <c r="G77" s="23">
        <v>0.11899999999999999</v>
      </c>
    </row>
    <row r="78" spans="1:7">
      <c r="A78" t="s">
        <v>20</v>
      </c>
      <c r="B78" s="22">
        <v>780000</v>
      </c>
      <c r="C78" s="23">
        <v>0.87</v>
      </c>
      <c r="D78" s="22">
        <v>1669000</v>
      </c>
      <c r="E78" s="23">
        <v>0.95299999999999996</v>
      </c>
      <c r="F78" s="22">
        <v>2607000</v>
      </c>
      <c r="G78" s="23">
        <v>0.95299999999999996</v>
      </c>
    </row>
    <row r="79" spans="1:7">
      <c r="A79" t="s">
        <v>232</v>
      </c>
      <c r="B79" s="22" t="s">
        <v>233</v>
      </c>
      <c r="C79" s="23" t="s">
        <v>234</v>
      </c>
      <c r="D79" s="22">
        <v>442000</v>
      </c>
      <c r="E79" s="23">
        <v>0.105</v>
      </c>
      <c r="F79" s="22">
        <v>433000</v>
      </c>
      <c r="G79" s="23">
        <v>0.115</v>
      </c>
    </row>
    <row r="80" spans="1:7">
      <c r="A80" t="s">
        <v>68</v>
      </c>
      <c r="B80" s="22">
        <v>2506000</v>
      </c>
      <c r="C80" s="23">
        <v>3.2000000000000001E-2</v>
      </c>
      <c r="D80" s="22">
        <v>4119000</v>
      </c>
      <c r="E80" s="23">
        <v>0.05</v>
      </c>
      <c r="F80" s="22">
        <v>5545000</v>
      </c>
      <c r="G80" s="23">
        <v>7.0999999999999994E-2</v>
      </c>
    </row>
    <row r="81" spans="1:7">
      <c r="A81" t="s">
        <v>235</v>
      </c>
      <c r="B81" s="22">
        <v>2245000</v>
      </c>
      <c r="C81" s="23">
        <v>0.15</v>
      </c>
      <c r="D81" s="22">
        <v>3906000</v>
      </c>
      <c r="E81" s="23">
        <v>0.161</v>
      </c>
      <c r="F81" s="22">
        <v>6350000</v>
      </c>
      <c r="G81" s="23">
        <v>0.182</v>
      </c>
    </row>
    <row r="82" spans="1:7">
      <c r="A82" t="s">
        <v>236</v>
      </c>
      <c r="B82" s="22">
        <v>2000</v>
      </c>
      <c r="C82" s="23">
        <v>6.9000000000000006E-2</v>
      </c>
      <c r="D82" s="22">
        <v>1000</v>
      </c>
      <c r="E82" s="23">
        <v>0.04</v>
      </c>
      <c r="F82" s="22">
        <v>1000</v>
      </c>
      <c r="G82" s="23">
        <v>0.04</v>
      </c>
    </row>
    <row r="83" spans="1:7">
      <c r="A83" t="s">
        <v>237</v>
      </c>
      <c r="B83" s="22">
        <v>254000</v>
      </c>
      <c r="C83" s="23">
        <v>2.5000000000000001E-2</v>
      </c>
      <c r="D83" s="22">
        <v>527000</v>
      </c>
      <c r="E83" s="23">
        <v>4.7E-2</v>
      </c>
      <c r="F83" s="22">
        <v>772000</v>
      </c>
      <c r="G83" s="23">
        <v>6.9000000000000006E-2</v>
      </c>
    </row>
    <row r="84" spans="1:7">
      <c r="A84" t="s">
        <v>238</v>
      </c>
      <c r="B84" s="22" t="s">
        <v>167</v>
      </c>
      <c r="C84" s="23" t="s">
        <v>168</v>
      </c>
      <c r="D84" s="22" t="s">
        <v>167</v>
      </c>
      <c r="E84" s="23" t="s">
        <v>168</v>
      </c>
      <c r="F84" s="22" t="s">
        <v>167</v>
      </c>
      <c r="G84" s="23" t="s">
        <v>168</v>
      </c>
    </row>
    <row r="85" spans="1:7">
      <c r="A85" t="s">
        <v>239</v>
      </c>
      <c r="B85" s="22" t="s">
        <v>167</v>
      </c>
      <c r="C85" s="23">
        <v>3.0000000000000001E-3</v>
      </c>
      <c r="D85" s="22" t="s">
        <v>167</v>
      </c>
      <c r="E85" s="23">
        <v>3.0000000000000001E-3</v>
      </c>
      <c r="F85" s="22" t="s">
        <v>167</v>
      </c>
      <c r="G85" s="23">
        <v>3.0000000000000001E-3</v>
      </c>
    </row>
    <row r="86" spans="1:7">
      <c r="A86" t="s">
        <v>240</v>
      </c>
      <c r="B86" s="22">
        <v>3000</v>
      </c>
      <c r="C86" s="23">
        <v>7.0000000000000001E-3</v>
      </c>
      <c r="D86" s="22">
        <v>2000</v>
      </c>
      <c r="E86" s="23">
        <v>4.0000000000000001E-3</v>
      </c>
      <c r="F86" s="22">
        <v>2000</v>
      </c>
      <c r="G86" s="23">
        <v>4.0000000000000001E-3</v>
      </c>
    </row>
    <row r="87" spans="1:7">
      <c r="A87" t="s">
        <v>241</v>
      </c>
      <c r="B87" s="22" t="s">
        <v>167</v>
      </c>
      <c r="C87" s="23" t="s">
        <v>168</v>
      </c>
      <c r="D87" s="22" t="s">
        <v>167</v>
      </c>
      <c r="E87" s="23" t="s">
        <v>168</v>
      </c>
      <c r="F87" s="22" t="s">
        <v>167</v>
      </c>
      <c r="G87" s="23" t="s">
        <v>168</v>
      </c>
    </row>
    <row r="88" spans="1:7">
      <c r="A88" t="s">
        <v>242</v>
      </c>
      <c r="B88" s="22" t="s">
        <v>167</v>
      </c>
      <c r="C88" s="23" t="s">
        <v>168</v>
      </c>
      <c r="D88" s="22">
        <v>1000</v>
      </c>
      <c r="E88" s="23" t="s">
        <v>168</v>
      </c>
      <c r="F88" s="22">
        <v>2000</v>
      </c>
      <c r="G88" s="23" t="s">
        <v>168</v>
      </c>
    </row>
    <row r="89" spans="1:7">
      <c r="A89" t="s">
        <v>21</v>
      </c>
      <c r="B89" s="22">
        <v>4241000</v>
      </c>
      <c r="C89" s="23">
        <v>0.69</v>
      </c>
      <c r="D89" s="22">
        <v>8693000</v>
      </c>
      <c r="E89" s="23">
        <v>0.84199999999999997</v>
      </c>
      <c r="F89" s="22">
        <v>14227000</v>
      </c>
      <c r="G89" s="23">
        <v>0.84199999999999997</v>
      </c>
    </row>
    <row r="90" spans="1:7">
      <c r="A90" t="s">
        <v>243</v>
      </c>
      <c r="B90" s="22">
        <v>388000</v>
      </c>
      <c r="C90" s="23">
        <v>0.38</v>
      </c>
      <c r="D90" s="22">
        <v>705000</v>
      </c>
      <c r="E90" s="23">
        <v>0.42799999999999999</v>
      </c>
      <c r="F90" s="22">
        <v>1085000</v>
      </c>
      <c r="G90" s="23">
        <v>0.42799999999999999</v>
      </c>
    </row>
    <row r="91" spans="1:7">
      <c r="A91" t="s">
        <v>23</v>
      </c>
      <c r="B91" s="22">
        <v>67000</v>
      </c>
      <c r="C91" s="23">
        <v>0.09</v>
      </c>
      <c r="D91" s="22">
        <v>55000</v>
      </c>
      <c r="E91" s="23">
        <v>7.1999999999999995E-2</v>
      </c>
      <c r="F91" s="22">
        <v>51000</v>
      </c>
      <c r="G91" s="23">
        <v>7.1999999999999995E-2</v>
      </c>
    </row>
    <row r="92" spans="1:7">
      <c r="A92" t="s">
        <v>85</v>
      </c>
      <c r="B92" s="22">
        <v>2000</v>
      </c>
      <c r="C92" s="23" t="s">
        <v>168</v>
      </c>
      <c r="D92" s="22">
        <v>2000</v>
      </c>
      <c r="E92" s="23" t="s">
        <v>168</v>
      </c>
      <c r="F92" s="22">
        <v>3000</v>
      </c>
      <c r="G92" s="23" t="s">
        <v>168</v>
      </c>
    </row>
    <row r="93" spans="1:7">
      <c r="A93" t="s">
        <v>244</v>
      </c>
      <c r="B93" s="22">
        <v>6000</v>
      </c>
      <c r="C93" s="23">
        <v>1E-3</v>
      </c>
      <c r="D93" s="22">
        <v>11000</v>
      </c>
      <c r="E93" s="23">
        <v>1E-3</v>
      </c>
      <c r="F93" s="22">
        <v>15000</v>
      </c>
      <c r="G93" s="23">
        <v>1E-3</v>
      </c>
    </row>
    <row r="94" spans="1:7">
      <c r="A94" t="s">
        <v>245</v>
      </c>
      <c r="B94" s="22">
        <v>57000</v>
      </c>
      <c r="C94" s="23">
        <v>0.01</v>
      </c>
      <c r="D94" s="22">
        <v>91000</v>
      </c>
      <c r="E94" s="23">
        <v>1.2999999999999999E-2</v>
      </c>
      <c r="F94" s="22">
        <v>105000</v>
      </c>
      <c r="G94" s="23">
        <v>1.2999999999999999E-2</v>
      </c>
    </row>
    <row r="95" spans="1:7">
      <c r="A95" t="s">
        <v>246</v>
      </c>
      <c r="B95" s="22">
        <v>17000</v>
      </c>
      <c r="C95" s="23">
        <v>2E-3</v>
      </c>
      <c r="D95" s="22">
        <v>25000</v>
      </c>
      <c r="E95" s="23">
        <v>3.0000000000000001E-3</v>
      </c>
      <c r="F95" s="22">
        <v>24000</v>
      </c>
      <c r="G95" s="23">
        <v>3.0000000000000001E-3</v>
      </c>
    </row>
    <row r="96" spans="1:7">
      <c r="A96" t="s">
        <v>247</v>
      </c>
      <c r="B96" s="22" t="s">
        <v>167</v>
      </c>
      <c r="C96" s="23">
        <v>1E-3</v>
      </c>
      <c r="D96" s="22" t="s">
        <v>167</v>
      </c>
      <c r="E96" s="23">
        <v>1E-3</v>
      </c>
      <c r="F96" s="22" t="s">
        <v>167</v>
      </c>
      <c r="G96" s="23">
        <v>1E-3</v>
      </c>
    </row>
    <row r="97" spans="1:7">
      <c r="A97" t="s">
        <v>248</v>
      </c>
      <c r="B97" s="22">
        <v>100873000</v>
      </c>
      <c r="C97" s="23">
        <v>0.11700000000000001</v>
      </c>
      <c r="D97" s="22">
        <v>177286000</v>
      </c>
      <c r="E97" s="23">
        <v>0.14599999999999999</v>
      </c>
      <c r="F97" s="22">
        <v>236182000</v>
      </c>
      <c r="G97" s="23">
        <v>0.159</v>
      </c>
    </row>
    <row r="98" spans="1:7">
      <c r="A98" t="s">
        <v>24</v>
      </c>
      <c r="B98" s="22">
        <v>154680000</v>
      </c>
      <c r="C98" s="23">
        <v>0.872</v>
      </c>
      <c r="D98" s="22">
        <v>204847000</v>
      </c>
      <c r="E98" s="23">
        <v>0.88100000000000001</v>
      </c>
      <c r="F98" s="22">
        <v>238833000</v>
      </c>
      <c r="G98" s="23">
        <v>0.88</v>
      </c>
    </row>
    <row r="99" spans="1:7">
      <c r="A99" t="s">
        <v>25</v>
      </c>
      <c r="B99" s="22">
        <v>56506000</v>
      </c>
      <c r="C99" s="23">
        <v>0.996</v>
      </c>
      <c r="D99" s="22">
        <v>74819000</v>
      </c>
      <c r="E99" s="23">
        <v>0.997</v>
      </c>
      <c r="F99" s="22">
        <v>89626000</v>
      </c>
      <c r="G99" s="23">
        <v>0.997</v>
      </c>
    </row>
    <row r="100" spans="1:7">
      <c r="A100" t="s">
        <v>26</v>
      </c>
      <c r="B100" s="22">
        <v>17356000</v>
      </c>
      <c r="C100" s="23">
        <v>0.96</v>
      </c>
      <c r="D100" s="22">
        <v>31108000</v>
      </c>
      <c r="E100" s="23">
        <v>0.98899999999999999</v>
      </c>
      <c r="F100" s="22">
        <v>48350000</v>
      </c>
      <c r="G100" s="23">
        <v>0.98899999999999999</v>
      </c>
    </row>
    <row r="101" spans="1:7">
      <c r="A101" t="s">
        <v>80</v>
      </c>
      <c r="B101" s="22">
        <v>15000</v>
      </c>
      <c r="C101" s="23">
        <v>4.0000000000000001E-3</v>
      </c>
      <c r="D101" s="22">
        <v>43000</v>
      </c>
      <c r="E101" s="23">
        <v>8.9999999999999993E-3</v>
      </c>
      <c r="F101" s="22">
        <v>125000</v>
      </c>
      <c r="G101" s="23">
        <v>2.1999999999999999E-2</v>
      </c>
    </row>
    <row r="102" spans="1:7">
      <c r="A102" t="s">
        <v>249</v>
      </c>
      <c r="B102" s="22" t="s">
        <v>167</v>
      </c>
      <c r="C102" s="23">
        <v>1E-3</v>
      </c>
      <c r="D102" s="22" t="s">
        <v>167</v>
      </c>
      <c r="E102" s="23">
        <v>2E-3</v>
      </c>
      <c r="F102" s="22" t="s">
        <v>167</v>
      </c>
      <c r="G102" s="23">
        <v>2E-3</v>
      </c>
    </row>
    <row r="103" spans="1:7">
      <c r="A103" t="s">
        <v>250</v>
      </c>
      <c r="B103" s="22">
        <v>634000</v>
      </c>
      <c r="C103" s="23">
        <v>0.14099999999999999</v>
      </c>
      <c r="D103" s="22">
        <v>1287000</v>
      </c>
      <c r="E103" s="23">
        <v>0.17699999999999999</v>
      </c>
      <c r="F103" s="22">
        <v>2135000</v>
      </c>
      <c r="G103" s="23">
        <v>0.23200000000000001</v>
      </c>
    </row>
    <row r="104" spans="1:7">
      <c r="A104" t="s">
        <v>77</v>
      </c>
      <c r="B104" s="22">
        <v>858000</v>
      </c>
      <c r="C104" s="23">
        <v>1.4999999999999999E-2</v>
      </c>
      <c r="D104" s="22">
        <v>1583000</v>
      </c>
      <c r="E104" s="23">
        <v>2.5999999999999999E-2</v>
      </c>
      <c r="F104" s="22">
        <v>3199000</v>
      </c>
      <c r="G104" s="23">
        <v>5.3999999999999999E-2</v>
      </c>
    </row>
    <row r="105" spans="1:7">
      <c r="A105" t="s">
        <v>251</v>
      </c>
      <c r="B105" s="22">
        <v>4880000</v>
      </c>
      <c r="C105" s="23">
        <v>0.38700000000000001</v>
      </c>
      <c r="D105" s="22">
        <v>7960000</v>
      </c>
      <c r="E105" s="23">
        <v>0.36899999999999999</v>
      </c>
      <c r="F105" s="22">
        <v>12977000</v>
      </c>
      <c r="G105" s="23">
        <v>0.39900000000000002</v>
      </c>
    </row>
    <row r="106" spans="1:7">
      <c r="A106" t="s">
        <v>252</v>
      </c>
      <c r="B106" s="22">
        <v>3000</v>
      </c>
      <c r="C106" s="23">
        <v>1E-3</v>
      </c>
      <c r="D106" s="22">
        <v>1000</v>
      </c>
      <c r="E106" s="23" t="s">
        <v>168</v>
      </c>
      <c r="F106" s="22">
        <v>1000</v>
      </c>
      <c r="G106" s="23" t="s">
        <v>168</v>
      </c>
    </row>
    <row r="107" spans="1:7">
      <c r="A107" t="s">
        <v>67</v>
      </c>
      <c r="B107" s="22">
        <v>118000</v>
      </c>
      <c r="C107" s="23">
        <v>1E-3</v>
      </c>
      <c r="D107" s="22">
        <v>185000</v>
      </c>
      <c r="E107" s="23">
        <v>1E-3</v>
      </c>
      <c r="F107" s="22">
        <v>171000</v>
      </c>
      <c r="G107" s="23">
        <v>1E-3</v>
      </c>
    </row>
    <row r="108" spans="1:7">
      <c r="A108" t="s">
        <v>27</v>
      </c>
      <c r="B108" s="22">
        <v>3149000</v>
      </c>
      <c r="C108" s="23">
        <v>0.96799999999999997</v>
      </c>
      <c r="D108" s="22">
        <v>6397000</v>
      </c>
      <c r="E108" s="23">
        <v>0.98799999999999999</v>
      </c>
      <c r="F108" s="22">
        <v>8516000</v>
      </c>
      <c r="G108" s="23">
        <v>0.98799999999999999</v>
      </c>
    </row>
    <row r="109" spans="1:7">
      <c r="A109" t="s">
        <v>28</v>
      </c>
      <c r="B109" s="22">
        <v>8391000</v>
      </c>
      <c r="C109" s="23">
        <v>0.50800000000000001</v>
      </c>
      <c r="D109" s="22" t="s">
        <v>253</v>
      </c>
      <c r="E109" s="23">
        <v>0.56399999999999995</v>
      </c>
      <c r="F109" s="22" t="s">
        <v>254</v>
      </c>
      <c r="G109" s="23">
        <v>0.56399999999999995</v>
      </c>
    </row>
    <row r="110" spans="1:7">
      <c r="A110" t="s">
        <v>84</v>
      </c>
      <c r="B110" s="22">
        <v>1406000</v>
      </c>
      <c r="C110" s="23">
        <v>0.06</v>
      </c>
      <c r="D110" s="22">
        <v>2868000</v>
      </c>
      <c r="E110" s="23">
        <v>7.0000000000000007E-2</v>
      </c>
      <c r="F110" s="22">
        <v>5485000</v>
      </c>
      <c r="G110" s="23">
        <v>8.6999999999999994E-2</v>
      </c>
    </row>
    <row r="111" spans="1:7">
      <c r="A111" t="s">
        <v>255</v>
      </c>
      <c r="B111" s="22" t="s">
        <v>167</v>
      </c>
      <c r="C111" s="23" t="s">
        <v>168</v>
      </c>
      <c r="D111" s="22" t="s">
        <v>167</v>
      </c>
      <c r="E111" s="23" t="s">
        <v>168</v>
      </c>
      <c r="F111" s="22" t="s">
        <v>167</v>
      </c>
      <c r="G111" s="23" t="s">
        <v>168</v>
      </c>
    </row>
    <row r="112" spans="1:7">
      <c r="A112" t="s">
        <v>256</v>
      </c>
      <c r="B112" s="22">
        <v>1955000</v>
      </c>
      <c r="C112" s="23">
        <v>0.878</v>
      </c>
      <c r="D112" s="22">
        <v>2104000</v>
      </c>
      <c r="E112" s="23">
        <v>0.91700000000000004</v>
      </c>
      <c r="F112" s="22">
        <v>2100000</v>
      </c>
      <c r="G112" s="23">
        <v>0.93500000000000005</v>
      </c>
    </row>
    <row r="113" spans="1:7">
      <c r="A113" t="s">
        <v>29</v>
      </c>
      <c r="B113" s="22">
        <v>1966000</v>
      </c>
      <c r="C113" s="23">
        <v>0.91700000000000004</v>
      </c>
      <c r="D113" s="22">
        <v>2636000</v>
      </c>
      <c r="E113" s="23">
        <v>0.86399999999999999</v>
      </c>
      <c r="F113" s="22">
        <v>3692000</v>
      </c>
      <c r="G113" s="23">
        <v>0.86399999999999999</v>
      </c>
    </row>
    <row r="114" spans="1:7">
      <c r="A114" t="s">
        <v>257</v>
      </c>
      <c r="B114" s="22">
        <v>2449000</v>
      </c>
      <c r="C114" s="23">
        <v>0.55700000000000005</v>
      </c>
      <c r="D114" s="22">
        <v>4927000</v>
      </c>
      <c r="E114" s="23">
        <v>0.88800000000000001</v>
      </c>
      <c r="F114" s="22">
        <v>6140000</v>
      </c>
      <c r="G114" s="23">
        <v>0.93799999999999994</v>
      </c>
    </row>
    <row r="115" spans="1:7">
      <c r="A115" t="s">
        <v>258</v>
      </c>
      <c r="B115" s="22">
        <v>1000</v>
      </c>
      <c r="C115" s="23" t="s">
        <v>168</v>
      </c>
      <c r="D115" s="22">
        <v>1000</v>
      </c>
      <c r="E115" s="23" t="s">
        <v>168</v>
      </c>
      <c r="F115" s="22">
        <v>2000</v>
      </c>
      <c r="G115" s="23" t="s">
        <v>168</v>
      </c>
    </row>
    <row r="116" spans="1:7">
      <c r="A116" t="s">
        <v>259</v>
      </c>
      <c r="B116" s="22">
        <v>3000</v>
      </c>
      <c r="C116" s="23">
        <v>1E-3</v>
      </c>
      <c r="D116" s="22">
        <v>2000</v>
      </c>
      <c r="E116" s="23">
        <v>1E-3</v>
      </c>
      <c r="F116" s="22">
        <v>2000</v>
      </c>
      <c r="G116" s="23">
        <v>1E-3</v>
      </c>
    </row>
    <row r="117" spans="1:7">
      <c r="A117" t="s">
        <v>30</v>
      </c>
      <c r="B117" s="22">
        <v>1784000</v>
      </c>
      <c r="C117" s="23">
        <v>0.6</v>
      </c>
      <c r="D117" s="22">
        <v>2542000</v>
      </c>
      <c r="E117" s="23">
        <v>0.59699999999999998</v>
      </c>
      <c r="F117" s="22">
        <v>2902000</v>
      </c>
      <c r="G117" s="23">
        <v>0.59699999999999998</v>
      </c>
    </row>
    <row r="118" spans="1:7">
      <c r="A118" t="s">
        <v>260</v>
      </c>
      <c r="B118" s="22" t="s">
        <v>167</v>
      </c>
      <c r="C118" s="23">
        <v>1E-3</v>
      </c>
      <c r="D118" s="22">
        <v>1000</v>
      </c>
      <c r="E118" s="23" t="s">
        <v>168</v>
      </c>
      <c r="F118" s="22">
        <v>1000</v>
      </c>
      <c r="G118" s="23" t="s">
        <v>168</v>
      </c>
    </row>
    <row r="119" spans="1:7">
      <c r="A119" t="s">
        <v>261</v>
      </c>
      <c r="B119" s="22">
        <v>312000</v>
      </c>
      <c r="C119" s="23">
        <v>0.14399999999999999</v>
      </c>
      <c r="D119" s="22">
        <v>523000</v>
      </c>
      <c r="E119" s="23">
        <v>0.128</v>
      </c>
      <c r="F119" s="22">
        <v>825000</v>
      </c>
      <c r="G119" s="23">
        <v>0.128</v>
      </c>
    </row>
    <row r="120" spans="1:7">
      <c r="A120" t="s">
        <v>31</v>
      </c>
      <c r="B120" s="22">
        <v>4278000</v>
      </c>
      <c r="C120" s="23">
        <v>0.98</v>
      </c>
      <c r="D120" s="22">
        <v>6325000</v>
      </c>
      <c r="E120" s="23">
        <v>0.96599999999999997</v>
      </c>
      <c r="F120" s="22">
        <v>8232000</v>
      </c>
      <c r="G120" s="23">
        <v>0.96599999999999997</v>
      </c>
    </row>
    <row r="121" spans="1:7">
      <c r="A121" t="s">
        <v>262</v>
      </c>
      <c r="B121" s="22" t="s">
        <v>167</v>
      </c>
      <c r="C121" s="23">
        <v>2.4E-2</v>
      </c>
      <c r="D121" s="22">
        <v>2000</v>
      </c>
      <c r="E121" s="23">
        <v>4.8000000000000001E-2</v>
      </c>
      <c r="F121" s="22">
        <v>2000</v>
      </c>
      <c r="G121" s="23">
        <v>4.8000000000000001E-2</v>
      </c>
    </row>
    <row r="122" spans="1:7">
      <c r="A122" t="s">
        <v>263</v>
      </c>
      <c r="B122" s="22">
        <v>7000</v>
      </c>
      <c r="C122" s="23">
        <v>2E-3</v>
      </c>
      <c r="D122" s="22">
        <v>3000</v>
      </c>
      <c r="E122" s="23">
        <v>1E-3</v>
      </c>
      <c r="F122" s="22">
        <v>2000</v>
      </c>
      <c r="G122" s="23">
        <v>1E-3</v>
      </c>
    </row>
    <row r="123" spans="1:7">
      <c r="A123" t="s">
        <v>264</v>
      </c>
      <c r="B123" s="22">
        <v>3000</v>
      </c>
      <c r="C123" s="23">
        <v>7.0000000000000001E-3</v>
      </c>
      <c r="D123" s="22">
        <v>11000</v>
      </c>
      <c r="E123" s="23">
        <v>2.3E-2</v>
      </c>
      <c r="F123" s="22">
        <v>14000</v>
      </c>
      <c r="G123" s="23">
        <v>2.3E-2</v>
      </c>
    </row>
    <row r="124" spans="1:7">
      <c r="A124" t="s">
        <v>265</v>
      </c>
      <c r="B124" s="22" t="s">
        <v>167</v>
      </c>
      <c r="C124" s="23">
        <v>1E-3</v>
      </c>
      <c r="D124" s="22" t="s">
        <v>167</v>
      </c>
      <c r="E124" s="23" t="s">
        <v>168</v>
      </c>
      <c r="F124" s="22" t="s">
        <v>167</v>
      </c>
      <c r="G124" s="23" t="s">
        <v>168</v>
      </c>
    </row>
    <row r="125" spans="1:7">
      <c r="A125" t="s">
        <v>266</v>
      </c>
      <c r="B125" s="22">
        <v>106000</v>
      </c>
      <c r="C125" s="23">
        <v>8.9999999999999993E-3</v>
      </c>
      <c r="D125" s="22">
        <v>220000</v>
      </c>
      <c r="E125" s="23">
        <v>1.0999999999999999E-2</v>
      </c>
      <c r="F125" s="22">
        <v>309000</v>
      </c>
      <c r="G125" s="23">
        <v>0.01</v>
      </c>
    </row>
    <row r="126" spans="1:7">
      <c r="A126" t="s">
        <v>267</v>
      </c>
      <c r="B126" s="22">
        <v>1512000</v>
      </c>
      <c r="C126" s="23">
        <v>0.16</v>
      </c>
      <c r="D126" s="22">
        <v>2011000</v>
      </c>
      <c r="E126" s="23">
        <v>0.128</v>
      </c>
      <c r="F126" s="22">
        <v>3326000</v>
      </c>
      <c r="G126" s="23">
        <v>0.128</v>
      </c>
    </row>
    <row r="127" spans="1:7">
      <c r="A127" t="s">
        <v>32</v>
      </c>
      <c r="B127" s="22">
        <v>8870000</v>
      </c>
      <c r="C127" s="23">
        <v>0.49</v>
      </c>
      <c r="D127" s="22">
        <v>17139000</v>
      </c>
      <c r="E127" s="23">
        <v>0.61399999999999999</v>
      </c>
      <c r="F127" s="22">
        <v>22752000</v>
      </c>
      <c r="G127" s="23">
        <v>0.64500000000000002</v>
      </c>
    </row>
    <row r="128" spans="1:7">
      <c r="A128" t="s">
        <v>33</v>
      </c>
      <c r="B128" s="22">
        <v>216000</v>
      </c>
      <c r="C128" s="23">
        <v>0.999</v>
      </c>
      <c r="D128" s="22">
        <v>309000</v>
      </c>
      <c r="E128" s="23">
        <v>0.98399999999999999</v>
      </c>
      <c r="F128" s="22">
        <v>396000</v>
      </c>
      <c r="G128" s="23">
        <v>0.98399999999999999</v>
      </c>
    </row>
    <row r="129" spans="1:7">
      <c r="A129" t="s">
        <v>34</v>
      </c>
      <c r="B129" s="22">
        <v>8104000</v>
      </c>
      <c r="C129" s="23">
        <v>0.93600000000000005</v>
      </c>
      <c r="D129" s="22">
        <v>12316000</v>
      </c>
      <c r="E129" s="23">
        <v>0.92400000000000004</v>
      </c>
      <c r="F129" s="22">
        <v>18840000</v>
      </c>
      <c r="G129" s="23">
        <v>0.92100000000000004</v>
      </c>
    </row>
    <row r="130" spans="1:7">
      <c r="A130" t="s">
        <v>268</v>
      </c>
      <c r="B130" s="22" t="s">
        <v>167</v>
      </c>
      <c r="C130" s="23">
        <v>2E-3</v>
      </c>
      <c r="D130" s="22">
        <v>1000</v>
      </c>
      <c r="E130" s="23">
        <v>3.0000000000000001E-3</v>
      </c>
      <c r="F130" s="22">
        <v>1000</v>
      </c>
      <c r="G130" s="23">
        <v>3.0000000000000001E-3</v>
      </c>
    </row>
    <row r="131" spans="1:7">
      <c r="A131" t="s">
        <v>269</v>
      </c>
      <c r="B131" s="22" t="s">
        <v>167</v>
      </c>
      <c r="C131" s="23" t="s">
        <v>168</v>
      </c>
      <c r="D131" s="22" t="s">
        <v>167</v>
      </c>
      <c r="E131" s="23" t="s">
        <v>168</v>
      </c>
      <c r="F131" s="22" t="s">
        <v>167</v>
      </c>
      <c r="G131" s="23" t="s">
        <v>168</v>
      </c>
    </row>
    <row r="132" spans="1:7">
      <c r="A132" t="s">
        <v>270</v>
      </c>
      <c r="B132" s="22" t="s">
        <v>167</v>
      </c>
      <c r="C132" s="23">
        <v>2E-3</v>
      </c>
      <c r="D132" s="22" t="s">
        <v>167</v>
      </c>
      <c r="E132" s="23">
        <v>2E-3</v>
      </c>
      <c r="F132" s="22" t="s">
        <v>167</v>
      </c>
      <c r="G132" s="23">
        <v>2E-3</v>
      </c>
    </row>
    <row r="133" spans="1:7">
      <c r="A133" t="s">
        <v>35</v>
      </c>
      <c r="B133" s="22">
        <v>1968000</v>
      </c>
      <c r="C133" s="23">
        <v>0.99</v>
      </c>
      <c r="D133" s="22">
        <v>3338000</v>
      </c>
      <c r="E133" s="23">
        <v>0.99199999999999999</v>
      </c>
      <c r="F133" s="22">
        <v>4750000</v>
      </c>
      <c r="G133" s="23">
        <v>0.99199999999999999</v>
      </c>
    </row>
    <row r="134" spans="1:7">
      <c r="A134" t="s">
        <v>271</v>
      </c>
      <c r="B134" s="22">
        <v>172000</v>
      </c>
      <c r="C134" s="23">
        <v>0.16300000000000001</v>
      </c>
      <c r="D134" s="22">
        <v>216000</v>
      </c>
      <c r="E134" s="23">
        <v>0.16600000000000001</v>
      </c>
      <c r="F134" s="22">
        <v>236000</v>
      </c>
      <c r="G134" s="23">
        <v>0.16600000000000001</v>
      </c>
    </row>
    <row r="135" spans="1:7">
      <c r="A135" t="s">
        <v>272</v>
      </c>
      <c r="B135" s="22">
        <v>90000</v>
      </c>
      <c r="C135" s="23">
        <v>0.98</v>
      </c>
      <c r="D135" s="22">
        <v>197000</v>
      </c>
      <c r="E135" s="23">
        <v>0.98799999999999999</v>
      </c>
      <c r="F135" s="22">
        <v>298000</v>
      </c>
      <c r="G135" s="23">
        <v>0.98799999999999999</v>
      </c>
    </row>
    <row r="136" spans="1:7">
      <c r="A136" t="s">
        <v>273</v>
      </c>
      <c r="B136" s="22">
        <v>60000</v>
      </c>
      <c r="C136" s="23">
        <v>1E-3</v>
      </c>
      <c r="D136" s="22">
        <v>111000</v>
      </c>
      <c r="E136" s="23">
        <v>1E-3</v>
      </c>
      <c r="F136" s="22">
        <v>126000</v>
      </c>
      <c r="G136" s="23">
        <v>1E-3</v>
      </c>
    </row>
    <row r="137" spans="1:7">
      <c r="A137" t="s">
        <v>274</v>
      </c>
      <c r="B137" s="22">
        <v>4000</v>
      </c>
      <c r="C137" s="23">
        <v>1E-3</v>
      </c>
      <c r="D137" s="22">
        <v>15000</v>
      </c>
      <c r="E137" s="23">
        <v>4.0000000000000001E-3</v>
      </c>
      <c r="F137" s="22">
        <v>13000</v>
      </c>
      <c r="G137" s="23">
        <v>4.0000000000000001E-3</v>
      </c>
    </row>
    <row r="138" spans="1:7">
      <c r="A138" t="s">
        <v>275</v>
      </c>
      <c r="B138" s="22" t="s">
        <v>167</v>
      </c>
      <c r="C138" s="23">
        <v>3.0000000000000001E-3</v>
      </c>
      <c r="D138" s="22" t="s">
        <v>167</v>
      </c>
      <c r="E138" s="23">
        <v>5.0000000000000001E-3</v>
      </c>
      <c r="F138" s="22" t="s">
        <v>167</v>
      </c>
      <c r="G138" s="23">
        <v>5.0000000000000001E-3</v>
      </c>
    </row>
    <row r="139" spans="1:7">
      <c r="A139" t="s">
        <v>276</v>
      </c>
      <c r="B139" s="22" t="s">
        <v>277</v>
      </c>
      <c r="C139" s="23" t="s">
        <v>278</v>
      </c>
      <c r="D139" s="22">
        <v>120000</v>
      </c>
      <c r="E139" s="23">
        <v>4.3999999999999997E-2</v>
      </c>
      <c r="F139" s="22">
        <v>144000</v>
      </c>
      <c r="G139" s="23">
        <v>4.3999999999999997E-2</v>
      </c>
    </row>
    <row r="140" spans="1:7">
      <c r="A140" t="s">
        <v>279</v>
      </c>
      <c r="B140" s="22">
        <v>94000</v>
      </c>
      <c r="C140" s="23">
        <v>0.16</v>
      </c>
      <c r="D140" s="22">
        <v>116000</v>
      </c>
      <c r="E140" s="23">
        <v>0.185</v>
      </c>
      <c r="F140" s="22">
        <v>136000</v>
      </c>
      <c r="G140" s="23">
        <v>0.215</v>
      </c>
    </row>
    <row r="141" spans="1:7">
      <c r="A141" t="s">
        <v>280</v>
      </c>
      <c r="B141" s="22" t="s">
        <v>167</v>
      </c>
      <c r="C141" s="23">
        <v>1E-3</v>
      </c>
      <c r="D141" s="22" t="s">
        <v>167</v>
      </c>
      <c r="E141" s="23">
        <v>1E-3</v>
      </c>
      <c r="F141" s="22" t="s">
        <v>167</v>
      </c>
      <c r="G141" s="23">
        <v>1E-3</v>
      </c>
    </row>
    <row r="142" spans="1:7">
      <c r="A142" t="s">
        <v>36</v>
      </c>
      <c r="B142" s="22">
        <v>24560000</v>
      </c>
      <c r="C142" s="23">
        <v>0.99</v>
      </c>
      <c r="D142" s="22">
        <v>32381000</v>
      </c>
      <c r="E142" s="23">
        <v>0.999</v>
      </c>
      <c r="F142" s="22">
        <v>39259000</v>
      </c>
      <c r="G142" s="23">
        <v>0.999</v>
      </c>
    </row>
    <row r="143" spans="1:7">
      <c r="A143" t="s">
        <v>37</v>
      </c>
      <c r="B143" s="22" t="s">
        <v>281</v>
      </c>
      <c r="C143" s="23" t="s">
        <v>282</v>
      </c>
      <c r="D143" s="22">
        <v>5340000</v>
      </c>
      <c r="E143" s="23">
        <v>0.22800000000000001</v>
      </c>
      <c r="F143" s="22">
        <v>7733000</v>
      </c>
      <c r="G143" s="23">
        <v>0.22800000000000001</v>
      </c>
    </row>
    <row r="144" spans="1:7">
      <c r="A144" t="s">
        <v>283</v>
      </c>
      <c r="B144" s="22">
        <v>4000</v>
      </c>
      <c r="C144" s="23">
        <v>3.0000000000000001E-3</v>
      </c>
      <c r="D144" s="22">
        <v>9000</v>
      </c>
      <c r="E144" s="23">
        <v>4.0000000000000001E-3</v>
      </c>
      <c r="F144" s="22">
        <v>12000</v>
      </c>
      <c r="G144" s="23">
        <v>4.0000000000000001E-3</v>
      </c>
    </row>
    <row r="145" spans="1:7">
      <c r="A145" t="s">
        <v>284</v>
      </c>
      <c r="B145" s="22" t="s">
        <v>167</v>
      </c>
      <c r="C145" s="23" t="s">
        <v>168</v>
      </c>
      <c r="D145" s="22" t="s">
        <v>167</v>
      </c>
      <c r="E145" s="23" t="s">
        <v>168</v>
      </c>
      <c r="F145" s="22" t="s">
        <v>167</v>
      </c>
      <c r="G145" s="23" t="s">
        <v>168</v>
      </c>
    </row>
    <row r="146" spans="1:7">
      <c r="A146" t="s">
        <v>285</v>
      </c>
      <c r="B146" s="22">
        <v>688000</v>
      </c>
      <c r="C146" s="23">
        <v>3.5999999999999997E-2</v>
      </c>
      <c r="D146" s="22">
        <v>1253000</v>
      </c>
      <c r="E146" s="23">
        <v>4.2000000000000003E-2</v>
      </c>
      <c r="F146" s="22">
        <v>1705000</v>
      </c>
      <c r="G146" s="23">
        <v>4.2000000000000003E-2</v>
      </c>
    </row>
    <row r="147" spans="1:7">
      <c r="A147" t="s">
        <v>73</v>
      </c>
      <c r="B147" s="22">
        <v>344000</v>
      </c>
      <c r="C147" s="23">
        <v>2.3E-2</v>
      </c>
      <c r="D147" s="22">
        <v>914000</v>
      </c>
      <c r="E147" s="23">
        <v>5.5E-2</v>
      </c>
      <c r="F147" s="22">
        <v>1365000</v>
      </c>
      <c r="G147" s="23">
        <v>7.8E-2</v>
      </c>
    </row>
    <row r="148" spans="1:7">
      <c r="A148" t="s">
        <v>286</v>
      </c>
      <c r="B148" s="22" t="s">
        <v>167</v>
      </c>
      <c r="C148" s="23">
        <v>2E-3</v>
      </c>
      <c r="D148" s="22" t="s">
        <v>167</v>
      </c>
      <c r="E148" s="23">
        <v>2E-3</v>
      </c>
      <c r="F148" s="22" t="s">
        <v>167</v>
      </c>
      <c r="G148" s="23">
        <v>2E-3</v>
      </c>
    </row>
    <row r="149" spans="1:7">
      <c r="A149" t="s">
        <v>287</v>
      </c>
      <c r="B149" s="22">
        <v>6000</v>
      </c>
      <c r="C149" s="23">
        <v>3.6999999999999998E-2</v>
      </c>
      <c r="D149" s="22">
        <v>7000</v>
      </c>
      <c r="E149" s="23">
        <v>2.8000000000000001E-2</v>
      </c>
      <c r="F149" s="22">
        <v>9000</v>
      </c>
      <c r="G149" s="23">
        <v>2.8000000000000001E-2</v>
      </c>
    </row>
    <row r="150" spans="1:7">
      <c r="A150" t="s">
        <v>288</v>
      </c>
      <c r="B150" s="22">
        <v>7000</v>
      </c>
      <c r="C150" s="23">
        <v>2E-3</v>
      </c>
      <c r="D150" s="22">
        <v>41000</v>
      </c>
      <c r="E150" s="23">
        <v>8.9999999999999993E-3</v>
      </c>
      <c r="F150" s="22">
        <v>101000</v>
      </c>
      <c r="G150" s="23">
        <v>0.02</v>
      </c>
    </row>
    <row r="151" spans="1:7">
      <c r="A151" t="s">
        <v>289</v>
      </c>
      <c r="B151" s="22" t="s">
        <v>167</v>
      </c>
      <c r="C151" s="23" t="s">
        <v>168</v>
      </c>
      <c r="D151" s="22">
        <v>1000</v>
      </c>
      <c r="E151" s="23" t="s">
        <v>168</v>
      </c>
      <c r="F151" s="22">
        <v>1000</v>
      </c>
      <c r="G151" s="23" t="s">
        <v>168</v>
      </c>
    </row>
    <row r="152" spans="1:7">
      <c r="A152" t="s">
        <v>38</v>
      </c>
      <c r="B152" s="22">
        <v>7801000</v>
      </c>
      <c r="C152" s="23">
        <v>0.98699999999999999</v>
      </c>
      <c r="D152" s="22">
        <v>15627000</v>
      </c>
      <c r="E152" s="23">
        <v>0.98299999999999998</v>
      </c>
      <c r="F152" s="22">
        <v>32022000</v>
      </c>
      <c r="G152" s="23">
        <v>0.98299999999999998</v>
      </c>
    </row>
    <row r="153" spans="1:7">
      <c r="A153" t="s">
        <v>39</v>
      </c>
      <c r="B153" s="22">
        <v>46302000</v>
      </c>
      <c r="C153" s="23">
        <v>0.47599999999999998</v>
      </c>
      <c r="D153" s="22">
        <v>75728000</v>
      </c>
      <c r="E153" s="23">
        <v>0.47899999999999998</v>
      </c>
      <c r="F153" s="22">
        <v>116832000</v>
      </c>
      <c r="G153" s="23">
        <v>0.51500000000000001</v>
      </c>
    </row>
    <row r="154" spans="1:7">
      <c r="A154" t="s">
        <v>290</v>
      </c>
      <c r="B154" s="22" t="s">
        <v>167</v>
      </c>
      <c r="C154" s="23" t="s">
        <v>168</v>
      </c>
      <c r="D154" s="22" t="s">
        <v>167</v>
      </c>
      <c r="E154" s="23" t="s">
        <v>168</v>
      </c>
      <c r="F154" s="22" t="s">
        <v>167</v>
      </c>
      <c r="G154" s="23" t="s">
        <v>168</v>
      </c>
    </row>
    <row r="155" spans="1:7">
      <c r="A155" t="s">
        <v>291</v>
      </c>
      <c r="B155" s="22">
        <v>1000</v>
      </c>
      <c r="C155" s="23" t="s">
        <v>168</v>
      </c>
      <c r="D155" s="22">
        <v>3000</v>
      </c>
      <c r="E155" s="23" t="s">
        <v>168</v>
      </c>
      <c r="F155" s="22">
        <v>3000</v>
      </c>
      <c r="G155" s="23" t="s">
        <v>168</v>
      </c>
    </row>
    <row r="156" spans="1:7">
      <c r="A156" t="s">
        <v>292</v>
      </c>
      <c r="B156" s="22" t="s">
        <v>167</v>
      </c>
      <c r="C156" s="23">
        <v>5.0000000000000001E-3</v>
      </c>
      <c r="D156" s="22" t="s">
        <v>167</v>
      </c>
      <c r="E156" s="23">
        <v>7.0000000000000001E-3</v>
      </c>
      <c r="F156" s="22" t="s">
        <v>167</v>
      </c>
      <c r="G156" s="23">
        <v>7.0000000000000001E-3</v>
      </c>
    </row>
    <row r="157" spans="1:7">
      <c r="A157" t="s">
        <v>71</v>
      </c>
      <c r="B157" s="22">
        <v>54000</v>
      </c>
      <c r="C157" s="23">
        <v>1.2999999999999999E-2</v>
      </c>
      <c r="D157" s="22">
        <v>144000</v>
      </c>
      <c r="E157" s="23">
        <v>0.03</v>
      </c>
      <c r="F157" s="22">
        <v>359000</v>
      </c>
      <c r="G157" s="23">
        <v>6.5000000000000002E-2</v>
      </c>
    </row>
    <row r="158" spans="1:7">
      <c r="A158" t="s">
        <v>40</v>
      </c>
      <c r="B158" s="22">
        <v>1616000</v>
      </c>
      <c r="C158" s="23">
        <v>0.877</v>
      </c>
      <c r="D158" s="22">
        <v>2547000</v>
      </c>
      <c r="E158" s="23">
        <v>0.877</v>
      </c>
      <c r="F158" s="22">
        <v>3549000</v>
      </c>
      <c r="G158" s="23">
        <v>0.877</v>
      </c>
    </row>
    <row r="159" spans="1:7">
      <c r="A159" t="s">
        <v>41</v>
      </c>
      <c r="B159" s="22">
        <v>112303000</v>
      </c>
      <c r="C159" s="23">
        <v>0.97</v>
      </c>
      <c r="D159" s="22">
        <v>178097000</v>
      </c>
      <c r="E159" s="23">
        <v>0.96399999999999997</v>
      </c>
      <c r="F159" s="22">
        <v>256117000</v>
      </c>
      <c r="G159" s="23">
        <v>0.96399999999999997</v>
      </c>
    </row>
    <row r="160" spans="1:7">
      <c r="A160" t="s">
        <v>293</v>
      </c>
      <c r="B160" s="22" t="s">
        <v>167</v>
      </c>
      <c r="C160" s="23" t="s">
        <v>168</v>
      </c>
      <c r="D160" s="22" t="s">
        <v>167</v>
      </c>
      <c r="E160" s="23" t="s">
        <v>168</v>
      </c>
      <c r="F160" s="22" t="s">
        <v>167</v>
      </c>
      <c r="G160" s="23" t="s">
        <v>168</v>
      </c>
    </row>
    <row r="161" spans="1:7">
      <c r="A161" t="s">
        <v>294</v>
      </c>
      <c r="B161" s="22">
        <v>2111000</v>
      </c>
      <c r="C161" s="23">
        <v>0.98</v>
      </c>
      <c r="D161" s="22">
        <v>4298000</v>
      </c>
      <c r="E161" s="23">
        <v>0.97499999999999998</v>
      </c>
      <c r="F161" s="22">
        <v>7136000</v>
      </c>
      <c r="G161" s="23">
        <v>0.97499999999999998</v>
      </c>
    </row>
    <row r="162" spans="1:7">
      <c r="A162" t="s">
        <v>295</v>
      </c>
      <c r="B162" s="22" t="s">
        <v>296</v>
      </c>
      <c r="C162" s="23" t="s">
        <v>297</v>
      </c>
      <c r="D162" s="22">
        <v>25000</v>
      </c>
      <c r="E162" s="23">
        <v>7.0000000000000001E-3</v>
      </c>
      <c r="F162" s="22">
        <v>32000</v>
      </c>
      <c r="G162" s="23">
        <v>7.0000000000000001E-3</v>
      </c>
    </row>
    <row r="163" spans="1:7">
      <c r="A163" t="s">
        <v>298</v>
      </c>
      <c r="B163" s="22" t="s">
        <v>167</v>
      </c>
      <c r="C163" s="23" t="s">
        <v>168</v>
      </c>
      <c r="D163" s="22">
        <v>2000</v>
      </c>
      <c r="E163" s="23" t="s">
        <v>168</v>
      </c>
      <c r="F163" s="22">
        <v>3000</v>
      </c>
      <c r="G163" s="23" t="s">
        <v>168</v>
      </c>
    </row>
    <row r="164" spans="1:7">
      <c r="A164" t="s">
        <v>299</v>
      </c>
      <c r="B164" s="22" t="s">
        <v>167</v>
      </c>
      <c r="C164" s="23" t="s">
        <v>168</v>
      </c>
      <c r="D164" s="22">
        <v>1000</v>
      </c>
      <c r="E164" s="23" t="s">
        <v>168</v>
      </c>
      <c r="F164" s="22">
        <v>2000</v>
      </c>
      <c r="G164" s="23" t="s">
        <v>168</v>
      </c>
    </row>
    <row r="165" spans="1:7">
      <c r="A165" t="s">
        <v>300</v>
      </c>
      <c r="B165" s="22" t="s">
        <v>167</v>
      </c>
      <c r="C165" s="23" t="s">
        <v>168</v>
      </c>
      <c r="D165" s="22" t="s">
        <v>167</v>
      </c>
      <c r="E165" s="23" t="s">
        <v>168</v>
      </c>
      <c r="F165" s="22" t="s">
        <v>167</v>
      </c>
      <c r="G165" s="23" t="s">
        <v>168</v>
      </c>
    </row>
    <row r="166" spans="1:7">
      <c r="A166" t="s">
        <v>87</v>
      </c>
      <c r="B166" s="22">
        <v>2872000</v>
      </c>
      <c r="C166" s="23">
        <v>4.5999999999999999E-2</v>
      </c>
      <c r="D166" s="22">
        <v>4737000</v>
      </c>
      <c r="E166" s="23">
        <v>5.0999999999999997E-2</v>
      </c>
      <c r="F166" s="22">
        <v>7094000</v>
      </c>
      <c r="G166" s="23">
        <v>5.7000000000000002E-2</v>
      </c>
    </row>
    <row r="167" spans="1:7">
      <c r="A167" t="s">
        <v>301</v>
      </c>
      <c r="B167" s="22" t="s">
        <v>167</v>
      </c>
      <c r="C167" s="23" t="s">
        <v>168</v>
      </c>
      <c r="D167" s="22" t="s">
        <v>167</v>
      </c>
      <c r="E167" s="23" t="s">
        <v>168</v>
      </c>
      <c r="F167" s="22" t="s">
        <v>167</v>
      </c>
      <c r="G167" s="23" t="s">
        <v>168</v>
      </c>
    </row>
    <row r="168" spans="1:7">
      <c r="A168" t="s">
        <v>302</v>
      </c>
      <c r="B168" s="22">
        <v>6000</v>
      </c>
      <c r="C168" s="23" t="s">
        <v>168</v>
      </c>
      <c r="D168" s="22">
        <v>20000</v>
      </c>
      <c r="E168" s="23">
        <v>1E-3</v>
      </c>
      <c r="F168" s="22">
        <v>19000</v>
      </c>
      <c r="G168" s="23">
        <v>1E-3</v>
      </c>
    </row>
    <row r="169" spans="1:7">
      <c r="A169" t="s">
        <v>303</v>
      </c>
      <c r="B169" s="22">
        <v>10000</v>
      </c>
      <c r="C169" s="23">
        <v>1E-3</v>
      </c>
      <c r="D169" s="22">
        <v>65000</v>
      </c>
      <c r="E169" s="23">
        <v>6.0000000000000001E-3</v>
      </c>
      <c r="F169" s="22">
        <v>65000</v>
      </c>
      <c r="G169" s="23">
        <v>6.0000000000000001E-3</v>
      </c>
    </row>
    <row r="170" spans="1:7">
      <c r="A170" t="s">
        <v>304</v>
      </c>
      <c r="B170" s="22" t="s">
        <v>167</v>
      </c>
      <c r="C170" s="23" t="s">
        <v>168</v>
      </c>
      <c r="D170" s="22">
        <v>1000</v>
      </c>
      <c r="E170" s="23" t="s">
        <v>168</v>
      </c>
      <c r="F170" s="22">
        <v>1000</v>
      </c>
      <c r="G170" s="23" t="s">
        <v>168</v>
      </c>
    </row>
    <row r="171" spans="1:7">
      <c r="A171" t="s">
        <v>43</v>
      </c>
      <c r="B171" s="22">
        <v>423000</v>
      </c>
      <c r="C171" s="23">
        <v>0.90600000000000003</v>
      </c>
      <c r="D171" s="22">
        <v>1168000</v>
      </c>
      <c r="E171" s="23">
        <v>0.77500000000000002</v>
      </c>
      <c r="F171" s="22">
        <v>1511000</v>
      </c>
      <c r="G171" s="23">
        <v>0.77500000000000002</v>
      </c>
    </row>
    <row r="172" spans="1:7">
      <c r="A172" t="s">
        <v>305</v>
      </c>
      <c r="B172" s="22">
        <v>26000</v>
      </c>
      <c r="C172" s="23">
        <v>1.0999999999999999E-2</v>
      </c>
      <c r="D172" s="22">
        <v>60000</v>
      </c>
      <c r="E172" s="23">
        <v>1.6E-2</v>
      </c>
      <c r="F172" s="22">
        <v>88000</v>
      </c>
      <c r="G172" s="23">
        <v>1.6E-2</v>
      </c>
    </row>
    <row r="173" spans="1:7">
      <c r="A173" t="s">
        <v>306</v>
      </c>
      <c r="B173" s="22">
        <v>441000</v>
      </c>
      <c r="C173" s="23">
        <v>0.23100000000000001</v>
      </c>
      <c r="D173" s="22">
        <v>713000</v>
      </c>
      <c r="E173" s="23">
        <v>0.34899999999999998</v>
      </c>
      <c r="F173" s="22">
        <v>812000</v>
      </c>
      <c r="G173" s="23">
        <v>0.40300000000000002</v>
      </c>
    </row>
    <row r="174" spans="1:7">
      <c r="A174" t="s">
        <v>307</v>
      </c>
      <c r="B174" s="22">
        <v>14000</v>
      </c>
      <c r="C174" s="23">
        <v>2.4E-2</v>
      </c>
      <c r="D174" s="22">
        <v>35000</v>
      </c>
      <c r="E174" s="23">
        <v>4.2000000000000003E-2</v>
      </c>
      <c r="F174" s="22">
        <v>42000</v>
      </c>
      <c r="G174" s="23">
        <v>4.2000000000000003E-2</v>
      </c>
    </row>
    <row r="175" spans="1:7">
      <c r="A175" t="s">
        <v>308</v>
      </c>
      <c r="B175" s="22">
        <v>46000</v>
      </c>
      <c r="C175" s="23">
        <v>2E-3</v>
      </c>
      <c r="D175" s="22">
        <v>73000</v>
      </c>
      <c r="E175" s="23">
        <v>3.0000000000000001E-3</v>
      </c>
      <c r="F175" s="22">
        <v>73000</v>
      </c>
      <c r="G175" s="23">
        <v>4.0000000000000001E-3</v>
      </c>
    </row>
    <row r="176" spans="1:7">
      <c r="A176" t="s">
        <v>309</v>
      </c>
      <c r="B176" s="22">
        <v>13634000</v>
      </c>
      <c r="C176" s="23">
        <v>9.1999999999999998E-2</v>
      </c>
      <c r="D176" s="22">
        <v>16379000</v>
      </c>
      <c r="E176" s="23">
        <v>0.11700000000000001</v>
      </c>
      <c r="F176" s="22">
        <v>18556000</v>
      </c>
      <c r="G176" s="23">
        <v>0.14399999999999999</v>
      </c>
    </row>
    <row r="177" spans="1:7">
      <c r="A177" t="s">
        <v>310</v>
      </c>
      <c r="B177" s="22">
        <v>170000</v>
      </c>
      <c r="C177" s="23">
        <v>2.4E-2</v>
      </c>
      <c r="D177" s="22">
        <v>188000</v>
      </c>
      <c r="E177" s="23">
        <v>1.7999999999999999E-2</v>
      </c>
      <c r="F177" s="22">
        <v>363000</v>
      </c>
      <c r="G177" s="23">
        <v>2.3E-2</v>
      </c>
    </row>
    <row r="178" spans="1:7">
      <c r="A178" t="s">
        <v>311</v>
      </c>
      <c r="B178" s="22" t="s">
        <v>167</v>
      </c>
      <c r="C178" s="23" t="s">
        <v>168</v>
      </c>
      <c r="D178" s="22" t="s">
        <v>167</v>
      </c>
      <c r="E178" s="23" t="s">
        <v>168</v>
      </c>
      <c r="F178" s="22" t="s">
        <v>167</v>
      </c>
      <c r="G178" s="23" t="s">
        <v>168</v>
      </c>
    </row>
    <row r="179" spans="1:7">
      <c r="A179" t="s">
        <v>312</v>
      </c>
      <c r="B179" s="22" t="s">
        <v>167</v>
      </c>
      <c r="C179" s="23" t="s">
        <v>168</v>
      </c>
      <c r="D179" s="22" t="s">
        <v>167</v>
      </c>
      <c r="E179" s="23" t="s">
        <v>168</v>
      </c>
      <c r="F179" s="22" t="s">
        <v>167</v>
      </c>
      <c r="G179" s="23" t="s">
        <v>168</v>
      </c>
    </row>
    <row r="180" spans="1:7">
      <c r="A180" t="s">
        <v>313</v>
      </c>
      <c r="B180" s="22" t="s">
        <v>167</v>
      </c>
      <c r="C180" s="23" t="s">
        <v>168</v>
      </c>
      <c r="D180" s="22" t="s">
        <v>167</v>
      </c>
      <c r="E180" s="23" t="s">
        <v>168</v>
      </c>
      <c r="F180" s="22" t="s">
        <v>167</v>
      </c>
      <c r="G180" s="23" t="s">
        <v>168</v>
      </c>
    </row>
    <row r="181" spans="1:7">
      <c r="A181" t="s">
        <v>44</v>
      </c>
      <c r="B181" s="22">
        <v>16096000</v>
      </c>
      <c r="C181" s="23">
        <v>0.99</v>
      </c>
      <c r="D181" s="22">
        <v>25493000</v>
      </c>
      <c r="E181" s="23">
        <v>0.97099999999999997</v>
      </c>
      <c r="F181" s="22">
        <v>35497000</v>
      </c>
      <c r="G181" s="23">
        <v>0.97099999999999997</v>
      </c>
    </row>
    <row r="182" spans="1:7">
      <c r="A182" t="s">
        <v>45</v>
      </c>
      <c r="B182" s="22">
        <v>7086000</v>
      </c>
      <c r="C182" s="23">
        <v>0.94</v>
      </c>
      <c r="D182" s="22">
        <v>12333000</v>
      </c>
      <c r="E182" s="23">
        <v>0.95899999999999996</v>
      </c>
      <c r="F182" s="22">
        <v>18739000</v>
      </c>
      <c r="G182" s="23">
        <v>0.95899999999999996</v>
      </c>
    </row>
    <row r="183" spans="1:7">
      <c r="A183" t="s">
        <v>314</v>
      </c>
      <c r="B183" s="22">
        <v>412000</v>
      </c>
      <c r="C183" s="23">
        <v>5.6000000000000001E-2</v>
      </c>
      <c r="D183" s="22">
        <v>280000</v>
      </c>
      <c r="E183" s="23">
        <v>3.6999999999999998E-2</v>
      </c>
      <c r="F183" s="22">
        <v>377000</v>
      </c>
      <c r="G183" s="23">
        <v>5.0999999999999997E-2</v>
      </c>
    </row>
    <row r="184" spans="1:7">
      <c r="A184" t="s">
        <v>315</v>
      </c>
      <c r="B184" s="22" t="s">
        <v>167</v>
      </c>
      <c r="C184" s="23">
        <v>5.0000000000000001E-3</v>
      </c>
      <c r="D184" s="22" t="s">
        <v>167</v>
      </c>
      <c r="E184" s="23">
        <v>1.0999999999999999E-2</v>
      </c>
      <c r="F184" s="22" t="s">
        <v>167</v>
      </c>
      <c r="G184" s="23">
        <v>1.0999999999999999E-2</v>
      </c>
    </row>
    <row r="185" spans="1:7">
      <c r="A185" t="s">
        <v>46</v>
      </c>
      <c r="B185" s="22">
        <v>2042000</v>
      </c>
      <c r="C185" s="23">
        <v>0.5</v>
      </c>
      <c r="D185" s="22">
        <v>4171000</v>
      </c>
      <c r="E185" s="23">
        <v>0.71499999999999997</v>
      </c>
      <c r="F185" s="22">
        <v>6527000</v>
      </c>
      <c r="G185" s="23">
        <v>0.73</v>
      </c>
    </row>
    <row r="186" spans="1:7">
      <c r="A186" t="s">
        <v>316</v>
      </c>
      <c r="B186" s="22">
        <v>464000</v>
      </c>
      <c r="C186" s="23">
        <v>0.154</v>
      </c>
      <c r="D186" s="22">
        <v>721000</v>
      </c>
      <c r="E186" s="23">
        <v>0.14899999999999999</v>
      </c>
      <c r="F186" s="22">
        <v>813000</v>
      </c>
      <c r="G186" s="23">
        <v>0.14899999999999999</v>
      </c>
    </row>
    <row r="187" spans="1:7">
      <c r="A187" t="s">
        <v>317</v>
      </c>
      <c r="B187" s="22" t="s">
        <v>167</v>
      </c>
      <c r="C187" s="23" t="s">
        <v>168</v>
      </c>
      <c r="D187" s="22">
        <v>4000</v>
      </c>
      <c r="E187" s="23">
        <v>1E-3</v>
      </c>
      <c r="F187" s="22">
        <v>4000</v>
      </c>
      <c r="G187" s="23">
        <v>1E-3</v>
      </c>
    </row>
    <row r="188" spans="1:7">
      <c r="A188" t="s">
        <v>318</v>
      </c>
      <c r="B188" s="22">
        <v>29000</v>
      </c>
      <c r="C188" s="23">
        <v>1.4999999999999999E-2</v>
      </c>
      <c r="D188" s="22">
        <v>49000</v>
      </c>
      <c r="E188" s="23">
        <v>2.4E-2</v>
      </c>
      <c r="F188" s="22">
        <v>49000</v>
      </c>
      <c r="G188" s="23">
        <v>2.4E-2</v>
      </c>
    </row>
    <row r="189" spans="1:7">
      <c r="A189" t="s">
        <v>319</v>
      </c>
      <c r="B189" s="22" t="s">
        <v>167</v>
      </c>
      <c r="C189" s="23" t="s">
        <v>168</v>
      </c>
      <c r="D189" s="22" t="s">
        <v>167</v>
      </c>
      <c r="E189" s="23" t="s">
        <v>168</v>
      </c>
      <c r="F189" s="22" t="s">
        <v>167</v>
      </c>
      <c r="G189" s="23" t="s">
        <v>168</v>
      </c>
    </row>
    <row r="190" spans="1:7">
      <c r="A190" t="s">
        <v>47</v>
      </c>
      <c r="B190" s="22">
        <v>6530000</v>
      </c>
      <c r="C190" s="23">
        <v>0.99</v>
      </c>
      <c r="D190" s="22">
        <v>9231000</v>
      </c>
      <c r="E190" s="23">
        <v>0.98599999999999999</v>
      </c>
      <c r="F190" s="22">
        <v>15529000</v>
      </c>
      <c r="G190" s="23">
        <v>0.98599999999999999</v>
      </c>
    </row>
    <row r="191" spans="1:7">
      <c r="A191" t="s">
        <v>320</v>
      </c>
      <c r="B191" s="22">
        <v>525000</v>
      </c>
      <c r="C191" s="23">
        <v>1.4E-2</v>
      </c>
      <c r="D191" s="22">
        <v>737000</v>
      </c>
      <c r="E191" s="23">
        <v>1.4999999999999999E-2</v>
      </c>
      <c r="F191" s="22">
        <v>799000</v>
      </c>
      <c r="G191" s="23">
        <v>1.4999999999999999E-2</v>
      </c>
    </row>
    <row r="192" spans="1:7">
      <c r="A192" t="s">
        <v>321</v>
      </c>
      <c r="B192" s="22">
        <v>43000</v>
      </c>
      <c r="C192" s="23">
        <v>1E-3</v>
      </c>
      <c r="D192" s="22">
        <v>75000</v>
      </c>
      <c r="E192" s="23">
        <v>2E-3</v>
      </c>
      <c r="F192" s="22">
        <v>76000</v>
      </c>
      <c r="G192" s="23">
        <v>2E-3</v>
      </c>
    </row>
    <row r="193" spans="1:7">
      <c r="A193" t="s">
        <v>78</v>
      </c>
      <c r="B193" s="22">
        <v>271000</v>
      </c>
      <c r="C193" s="23">
        <v>7.0000000000000001E-3</v>
      </c>
      <c r="D193" s="22">
        <v>1021000</v>
      </c>
      <c r="E193" s="23">
        <v>2.3E-2</v>
      </c>
      <c r="F193" s="22">
        <v>1859000</v>
      </c>
      <c r="G193" s="23">
        <v>3.6999999999999998E-2</v>
      </c>
    </row>
    <row r="194" spans="1:7">
      <c r="A194" t="s">
        <v>322</v>
      </c>
      <c r="B194" s="22">
        <v>1383000</v>
      </c>
      <c r="C194" s="23">
        <v>0.08</v>
      </c>
      <c r="D194" s="22">
        <v>1725000</v>
      </c>
      <c r="E194" s="23">
        <v>8.5000000000000006E-2</v>
      </c>
      <c r="F194" s="22">
        <v>1876000</v>
      </c>
      <c r="G194" s="23">
        <v>8.5000000000000006E-2</v>
      </c>
    </row>
    <row r="195" spans="1:7">
      <c r="A195" t="s">
        <v>323</v>
      </c>
      <c r="B195" s="22" t="s">
        <v>167</v>
      </c>
      <c r="C195" s="23" t="s">
        <v>168</v>
      </c>
      <c r="D195" s="22" t="s">
        <v>167</v>
      </c>
      <c r="E195" s="23" t="s">
        <v>168</v>
      </c>
      <c r="F195" s="22" t="s">
        <v>167</v>
      </c>
      <c r="G195" s="23" t="s">
        <v>168</v>
      </c>
    </row>
    <row r="196" spans="1:7">
      <c r="A196" t="s">
        <v>324</v>
      </c>
      <c r="B196" s="22" t="s">
        <v>167</v>
      </c>
      <c r="C196" s="23">
        <v>1E-3</v>
      </c>
      <c r="D196" s="22" t="s">
        <v>167</v>
      </c>
      <c r="E196" s="23">
        <v>3.0000000000000001E-3</v>
      </c>
      <c r="F196" s="22" t="s">
        <v>167</v>
      </c>
      <c r="G196" s="23">
        <v>3.0000000000000001E-3</v>
      </c>
    </row>
    <row r="197" spans="1:7">
      <c r="A197" t="s">
        <v>325</v>
      </c>
      <c r="B197" s="22" t="s">
        <v>167</v>
      </c>
      <c r="C197" s="23">
        <v>1E-3</v>
      </c>
      <c r="D197" s="22" t="s">
        <v>167</v>
      </c>
      <c r="E197" s="23">
        <v>1E-3</v>
      </c>
      <c r="F197" s="22" t="s">
        <v>167</v>
      </c>
      <c r="G197" s="23">
        <v>1E-3</v>
      </c>
    </row>
    <row r="198" spans="1:7">
      <c r="A198" t="s">
        <v>326</v>
      </c>
      <c r="B198" s="22" t="s">
        <v>167</v>
      </c>
      <c r="C198" s="23">
        <v>1E-3</v>
      </c>
      <c r="D198" s="22" t="s">
        <v>167</v>
      </c>
      <c r="E198" s="23">
        <v>2E-3</v>
      </c>
      <c r="F198" s="22" t="s">
        <v>167</v>
      </c>
      <c r="G198" s="23">
        <v>2E-3</v>
      </c>
    </row>
    <row r="199" spans="1:7">
      <c r="A199" t="s">
        <v>327</v>
      </c>
      <c r="B199" s="22">
        <v>1000</v>
      </c>
      <c r="C199" s="23">
        <v>0.01</v>
      </c>
      <c r="D199" s="22">
        <v>2000</v>
      </c>
      <c r="E199" s="23">
        <v>1.7000000000000001E-2</v>
      </c>
      <c r="F199" s="22">
        <v>2000</v>
      </c>
      <c r="G199" s="23">
        <v>1.7000000000000001E-2</v>
      </c>
    </row>
    <row r="200" spans="1:7">
      <c r="A200" t="s">
        <v>48</v>
      </c>
      <c r="B200" s="22">
        <v>19506000</v>
      </c>
      <c r="C200" s="23">
        <v>0.72</v>
      </c>
      <c r="D200" s="22">
        <v>30855000</v>
      </c>
      <c r="E200" s="23">
        <v>0.71399999999999997</v>
      </c>
      <c r="F200" s="22">
        <v>43573000</v>
      </c>
      <c r="G200" s="23">
        <v>0.71399999999999997</v>
      </c>
    </row>
    <row r="201" spans="1:7">
      <c r="A201" t="s">
        <v>49</v>
      </c>
      <c r="B201" s="22">
        <v>57000</v>
      </c>
      <c r="C201" s="23">
        <v>0.14000000000000001</v>
      </c>
      <c r="D201" s="22">
        <v>84000</v>
      </c>
      <c r="E201" s="23">
        <v>0.159</v>
      </c>
      <c r="F201" s="22">
        <v>96000</v>
      </c>
      <c r="G201" s="23">
        <v>0.159</v>
      </c>
    </row>
    <row r="202" spans="1:7">
      <c r="A202" t="s">
        <v>328</v>
      </c>
      <c r="B202" s="22">
        <v>4000</v>
      </c>
      <c r="C202" s="23">
        <v>5.0000000000000001E-3</v>
      </c>
      <c r="D202" s="22">
        <v>2000</v>
      </c>
      <c r="E202" s="23">
        <v>2E-3</v>
      </c>
      <c r="F202" s="22">
        <v>2000</v>
      </c>
      <c r="G202" s="23">
        <v>2E-3</v>
      </c>
    </row>
    <row r="203" spans="1:7">
      <c r="A203" t="s">
        <v>69</v>
      </c>
      <c r="B203" s="22">
        <v>147000</v>
      </c>
      <c r="C203" s="23">
        <v>1.7000000000000001E-2</v>
      </c>
      <c r="D203" s="22">
        <v>451000</v>
      </c>
      <c r="E203" s="23">
        <v>4.9000000000000002E-2</v>
      </c>
      <c r="F203" s="22">
        <v>993000</v>
      </c>
      <c r="G203" s="23">
        <v>9.9000000000000005E-2</v>
      </c>
    </row>
    <row r="204" spans="1:7">
      <c r="A204" t="s">
        <v>75</v>
      </c>
      <c r="B204" s="22">
        <v>148000</v>
      </c>
      <c r="C204" s="23">
        <v>2.1999999999999999E-2</v>
      </c>
      <c r="D204" s="22">
        <v>433000</v>
      </c>
      <c r="E204" s="23">
        <v>5.7000000000000002E-2</v>
      </c>
      <c r="F204" s="22">
        <v>663000</v>
      </c>
      <c r="G204" s="23">
        <v>8.1000000000000003E-2</v>
      </c>
    </row>
    <row r="205" spans="1:7">
      <c r="A205" t="s">
        <v>50</v>
      </c>
      <c r="B205" s="22">
        <v>11067000</v>
      </c>
      <c r="C205" s="23">
        <v>0.87</v>
      </c>
      <c r="D205" s="22">
        <v>20895000</v>
      </c>
      <c r="E205" s="23">
        <v>0.92800000000000005</v>
      </c>
      <c r="F205" s="22">
        <v>28374000</v>
      </c>
      <c r="G205" s="23">
        <v>0.92800000000000005</v>
      </c>
    </row>
    <row r="206" spans="1:7">
      <c r="A206" t="s">
        <v>329</v>
      </c>
      <c r="B206" s="22" t="s">
        <v>330</v>
      </c>
      <c r="C206" s="23" t="s">
        <v>331</v>
      </c>
      <c r="D206" s="22">
        <v>23000</v>
      </c>
      <c r="E206" s="23">
        <v>1E-3</v>
      </c>
      <c r="F206" s="22">
        <v>25000</v>
      </c>
      <c r="G206" s="23">
        <v>1E-3</v>
      </c>
    </row>
    <row r="207" spans="1:7">
      <c r="A207" t="s">
        <v>332</v>
      </c>
      <c r="B207" s="22">
        <v>4086000</v>
      </c>
      <c r="C207" s="23">
        <v>0.77100000000000002</v>
      </c>
      <c r="D207" s="22">
        <v>7006000</v>
      </c>
      <c r="E207" s="23">
        <v>0.99</v>
      </c>
      <c r="F207" s="22">
        <v>9525000</v>
      </c>
      <c r="G207" s="23">
        <v>0.99</v>
      </c>
    </row>
    <row r="208" spans="1:7">
      <c r="A208" t="s">
        <v>333</v>
      </c>
      <c r="B208" s="22">
        <v>7637000</v>
      </c>
      <c r="C208" s="23">
        <v>0.3</v>
      </c>
      <c r="D208" s="22">
        <v>13450000</v>
      </c>
      <c r="E208" s="23">
        <v>0.29899999999999999</v>
      </c>
      <c r="F208" s="22">
        <v>19463000</v>
      </c>
      <c r="G208" s="23">
        <v>0.25800000000000001</v>
      </c>
    </row>
    <row r="209" spans="1:7">
      <c r="A209" t="s">
        <v>334</v>
      </c>
      <c r="B209" s="22">
        <v>2324000</v>
      </c>
      <c r="C209" s="23">
        <v>4.1000000000000002E-2</v>
      </c>
      <c r="D209" s="22">
        <v>3952000</v>
      </c>
      <c r="E209" s="23">
        <v>5.8000000000000003E-2</v>
      </c>
      <c r="F209" s="22">
        <v>4261000</v>
      </c>
      <c r="G209" s="23">
        <v>5.8000000000000003E-2</v>
      </c>
    </row>
    <row r="210" spans="1:7">
      <c r="A210" t="s">
        <v>335</v>
      </c>
      <c r="B210" s="22">
        <v>39000</v>
      </c>
      <c r="C210" s="23">
        <v>5.2999999999999999E-2</v>
      </c>
      <c r="D210" s="22">
        <v>1000</v>
      </c>
      <c r="E210" s="23">
        <v>1E-3</v>
      </c>
      <c r="F210" s="22">
        <v>2000</v>
      </c>
      <c r="G210" s="23">
        <v>1E-3</v>
      </c>
    </row>
    <row r="211" spans="1:7">
      <c r="A211" t="s">
        <v>52</v>
      </c>
      <c r="B211" s="22">
        <v>449000</v>
      </c>
      <c r="C211" s="23">
        <v>0.114</v>
      </c>
      <c r="D211" s="22">
        <v>827000</v>
      </c>
      <c r="E211" s="23">
        <v>0.122</v>
      </c>
      <c r="F211" s="22">
        <v>1234000</v>
      </c>
      <c r="G211" s="23">
        <v>0.122</v>
      </c>
    </row>
    <row r="212" spans="1:7">
      <c r="A212" t="s">
        <v>336</v>
      </c>
      <c r="B212" s="22" t="s">
        <v>167</v>
      </c>
      <c r="C212" s="23" t="s">
        <v>168</v>
      </c>
      <c r="D212" s="22" t="s">
        <v>167</v>
      </c>
      <c r="E212" s="23" t="s">
        <v>168</v>
      </c>
      <c r="F212" s="22" t="s">
        <v>167</v>
      </c>
      <c r="G212" s="23" t="s">
        <v>168</v>
      </c>
    </row>
    <row r="213" spans="1:7">
      <c r="A213" t="s">
        <v>337</v>
      </c>
      <c r="B213" s="22" t="s">
        <v>167</v>
      </c>
      <c r="C213" s="23" t="s">
        <v>168</v>
      </c>
      <c r="D213" s="22" t="s">
        <v>167</v>
      </c>
      <c r="E213" s="23" t="s">
        <v>168</v>
      </c>
      <c r="F213" s="22" t="s">
        <v>167</v>
      </c>
      <c r="G213" s="23" t="s">
        <v>168</v>
      </c>
    </row>
    <row r="214" spans="1:7">
      <c r="A214" t="s">
        <v>338</v>
      </c>
      <c r="B214" s="22">
        <v>72000</v>
      </c>
      <c r="C214" s="23">
        <v>5.8999999999999997E-2</v>
      </c>
      <c r="D214" s="22">
        <v>78000</v>
      </c>
      <c r="E214" s="23">
        <v>5.8000000000000003E-2</v>
      </c>
      <c r="F214" s="22">
        <v>80000</v>
      </c>
      <c r="G214" s="23">
        <v>5.8000000000000003E-2</v>
      </c>
    </row>
    <row r="215" spans="1:7">
      <c r="A215" t="s">
        <v>53</v>
      </c>
      <c r="B215" s="22">
        <v>8133000</v>
      </c>
      <c r="C215" s="23">
        <v>0.99</v>
      </c>
      <c r="D215" s="22">
        <v>10349000</v>
      </c>
      <c r="E215" s="23">
        <v>0.998</v>
      </c>
      <c r="F215" s="22">
        <v>12097000</v>
      </c>
      <c r="G215" s="23">
        <v>0.998</v>
      </c>
    </row>
    <row r="216" spans="1:7">
      <c r="A216" t="s">
        <v>54</v>
      </c>
      <c r="B216" s="22">
        <v>55121000</v>
      </c>
      <c r="C216" s="23">
        <v>0.98299999999999998</v>
      </c>
      <c r="D216" s="22">
        <v>74660000</v>
      </c>
      <c r="E216" s="23">
        <v>0.98599999999999999</v>
      </c>
      <c r="F216" s="22">
        <v>89127000</v>
      </c>
      <c r="G216" s="23">
        <v>0.98599999999999999</v>
      </c>
    </row>
    <row r="217" spans="1:7">
      <c r="A217" t="s">
        <v>55</v>
      </c>
      <c r="B217" s="22">
        <v>2881000</v>
      </c>
      <c r="C217" s="23">
        <v>0.78500000000000003</v>
      </c>
      <c r="D217" s="22">
        <v>4830000</v>
      </c>
      <c r="E217" s="23">
        <v>0.93300000000000005</v>
      </c>
      <c r="F217" s="22">
        <v>5855000</v>
      </c>
      <c r="G217" s="23">
        <v>0.93300000000000005</v>
      </c>
    </row>
    <row r="218" spans="1:7">
      <c r="A218" t="s">
        <v>339</v>
      </c>
      <c r="B218" s="22" t="s">
        <v>167</v>
      </c>
      <c r="C218" s="23" t="s">
        <v>168</v>
      </c>
      <c r="D218" s="22" t="s">
        <v>167</v>
      </c>
      <c r="E218" s="23" t="s">
        <v>168</v>
      </c>
      <c r="F218" s="22" t="s">
        <v>167</v>
      </c>
      <c r="G218" s="23" t="s">
        <v>168</v>
      </c>
    </row>
    <row r="219" spans="1:7">
      <c r="A219" t="s">
        <v>340</v>
      </c>
      <c r="B219" s="22" t="s">
        <v>167</v>
      </c>
      <c r="C219" s="23">
        <v>1E-3</v>
      </c>
      <c r="D219" s="22" t="s">
        <v>167</v>
      </c>
      <c r="E219" s="23">
        <v>1E-3</v>
      </c>
      <c r="F219" s="22" t="s">
        <v>167</v>
      </c>
      <c r="G219" s="23">
        <v>1E-3</v>
      </c>
    </row>
    <row r="220" spans="1:7">
      <c r="A220" t="s">
        <v>56</v>
      </c>
      <c r="B220" s="22">
        <v>1862000</v>
      </c>
      <c r="C220" s="23">
        <v>0.105</v>
      </c>
      <c r="D220" s="22">
        <v>4060000</v>
      </c>
      <c r="E220" s="23">
        <v>0.12</v>
      </c>
      <c r="F220" s="22">
        <v>6655000</v>
      </c>
      <c r="G220" s="23">
        <v>0.109</v>
      </c>
    </row>
    <row r="221" spans="1:7">
      <c r="A221" t="s">
        <v>341</v>
      </c>
      <c r="B221" s="22" t="s">
        <v>342</v>
      </c>
      <c r="C221" s="23" t="s">
        <v>343</v>
      </c>
      <c r="D221" s="22">
        <v>393000</v>
      </c>
      <c r="E221" s="23">
        <v>8.9999999999999993E-3</v>
      </c>
      <c r="F221" s="22">
        <v>408000</v>
      </c>
      <c r="G221" s="23">
        <v>0.01</v>
      </c>
    </row>
    <row r="222" spans="1:7">
      <c r="A222" t="s">
        <v>57</v>
      </c>
      <c r="B222" s="22">
        <v>1624000</v>
      </c>
      <c r="C222" s="23">
        <v>0.87</v>
      </c>
      <c r="D222" s="22">
        <v>3577000</v>
      </c>
      <c r="E222" s="23">
        <v>0.76</v>
      </c>
      <c r="F222" s="22">
        <v>4981000</v>
      </c>
      <c r="G222" s="23">
        <v>0.76</v>
      </c>
    </row>
    <row r="223" spans="1:7">
      <c r="A223" t="s">
        <v>344</v>
      </c>
      <c r="B223" s="22">
        <v>1172000</v>
      </c>
      <c r="C223" s="23">
        <v>0.02</v>
      </c>
      <c r="D223" s="22">
        <v>2869000</v>
      </c>
      <c r="E223" s="23">
        <v>4.5999999999999999E-2</v>
      </c>
      <c r="F223" s="22">
        <v>5567000</v>
      </c>
      <c r="G223" s="23">
        <v>8.2000000000000003E-2</v>
      </c>
    </row>
    <row r="224" spans="1:7">
      <c r="A224" t="s">
        <v>64</v>
      </c>
      <c r="B224" s="22">
        <v>1529000</v>
      </c>
      <c r="C224" s="23">
        <v>6.0000000000000001E-3</v>
      </c>
      <c r="D224" s="22">
        <v>2595000</v>
      </c>
      <c r="E224" s="23">
        <v>8.0000000000000002E-3</v>
      </c>
      <c r="F224" s="22">
        <v>6216000</v>
      </c>
      <c r="G224" s="23">
        <v>1.7000000000000001E-2</v>
      </c>
    </row>
    <row r="225" spans="1:7">
      <c r="A225" t="s">
        <v>345</v>
      </c>
      <c r="B225" s="22" t="s">
        <v>167</v>
      </c>
      <c r="C225" s="23" t="s">
        <v>168</v>
      </c>
      <c r="D225" s="22" t="s">
        <v>167</v>
      </c>
      <c r="E225" s="23" t="s">
        <v>168</v>
      </c>
      <c r="F225" s="22" t="s">
        <v>167</v>
      </c>
      <c r="G225" s="23" t="s">
        <v>168</v>
      </c>
    </row>
    <row r="226" spans="1:7">
      <c r="A226" t="s">
        <v>346</v>
      </c>
      <c r="B226" s="22" t="s">
        <v>167</v>
      </c>
      <c r="C226" s="23">
        <v>1E-3</v>
      </c>
      <c r="D226" s="22" t="s">
        <v>167</v>
      </c>
      <c r="E226" s="23">
        <v>1E-3</v>
      </c>
      <c r="F226" s="22" t="s">
        <v>167</v>
      </c>
      <c r="G226" s="23">
        <v>1E-3</v>
      </c>
    </row>
    <row r="227" spans="1:7">
      <c r="A227" t="s">
        <v>58</v>
      </c>
      <c r="B227" s="22">
        <v>19392000</v>
      </c>
      <c r="C227" s="23">
        <v>0.94499999999999995</v>
      </c>
      <c r="D227" s="22">
        <v>26833000</v>
      </c>
      <c r="E227" s="23">
        <v>0.96499999999999997</v>
      </c>
      <c r="F227" s="22">
        <v>32760000</v>
      </c>
      <c r="G227" s="23">
        <v>0.96499999999999997</v>
      </c>
    </row>
    <row r="228" spans="1:7">
      <c r="A228" t="s">
        <v>347</v>
      </c>
      <c r="B228" s="22" t="s">
        <v>167</v>
      </c>
      <c r="C228" s="23" t="s">
        <v>168</v>
      </c>
      <c r="D228" s="22" t="s">
        <v>167</v>
      </c>
      <c r="E228" s="23" t="s">
        <v>168</v>
      </c>
      <c r="F228" s="22" t="s">
        <v>167</v>
      </c>
      <c r="G228" s="23" t="s">
        <v>168</v>
      </c>
    </row>
    <row r="229" spans="1:7">
      <c r="A229" t="s">
        <v>348</v>
      </c>
      <c r="B229" s="22" t="s">
        <v>167</v>
      </c>
      <c r="C229" s="23" t="s">
        <v>168</v>
      </c>
      <c r="D229" s="22" t="s">
        <v>167</v>
      </c>
      <c r="E229" s="23" t="s">
        <v>168</v>
      </c>
      <c r="F229" s="22" t="s">
        <v>167</v>
      </c>
      <c r="G229" s="23" t="s">
        <v>168</v>
      </c>
    </row>
    <row r="230" spans="1:7">
      <c r="A230" t="s">
        <v>349</v>
      </c>
      <c r="B230" s="22">
        <v>44000</v>
      </c>
      <c r="C230" s="23">
        <v>2E-3</v>
      </c>
      <c r="D230" s="22">
        <v>95000</v>
      </c>
      <c r="E230" s="23">
        <v>3.0000000000000001E-3</v>
      </c>
      <c r="F230" s="22">
        <v>121000</v>
      </c>
      <c r="G230" s="23">
        <v>3.0000000000000001E-3</v>
      </c>
    </row>
    <row r="231" spans="1:7">
      <c r="A231" t="s">
        <v>350</v>
      </c>
      <c r="B231" s="22" t="s">
        <v>351</v>
      </c>
      <c r="C231" s="23" t="s">
        <v>227</v>
      </c>
      <c r="D231" s="22">
        <v>160000</v>
      </c>
      <c r="E231" s="23">
        <v>2E-3</v>
      </c>
      <c r="F231" s="22">
        <v>190000</v>
      </c>
      <c r="G231" s="23">
        <v>2E-3</v>
      </c>
    </row>
    <row r="232" spans="1:7">
      <c r="A232" t="s">
        <v>352</v>
      </c>
      <c r="B232" s="22" t="s">
        <v>167</v>
      </c>
      <c r="C232" s="23" t="s">
        <v>168</v>
      </c>
      <c r="D232" s="22" t="s">
        <v>167</v>
      </c>
      <c r="E232" s="23" t="s">
        <v>168</v>
      </c>
      <c r="F232" s="22" t="s">
        <v>167</v>
      </c>
      <c r="G232" s="23" t="s">
        <v>168</v>
      </c>
    </row>
    <row r="233" spans="1:7">
      <c r="A233" t="s">
        <v>353</v>
      </c>
      <c r="B233" s="22">
        <v>221000</v>
      </c>
      <c r="C233" s="23">
        <v>0.999</v>
      </c>
      <c r="D233" s="22">
        <v>528000</v>
      </c>
      <c r="E233" s="23">
        <v>0.996</v>
      </c>
      <c r="F233" s="22">
        <v>816000</v>
      </c>
      <c r="G233" s="23">
        <v>0.996</v>
      </c>
    </row>
    <row r="234" spans="1:7">
      <c r="A234" t="s">
        <v>59</v>
      </c>
      <c r="B234" s="22">
        <v>12191000</v>
      </c>
      <c r="C234" s="23">
        <v>0.99</v>
      </c>
      <c r="D234" s="22">
        <v>24023000</v>
      </c>
      <c r="E234" s="23">
        <v>0.99</v>
      </c>
      <c r="F234" s="22">
        <v>38973000</v>
      </c>
      <c r="G234" s="23">
        <v>0.99</v>
      </c>
    </row>
    <row r="235" spans="1:7">
      <c r="A235" t="s">
        <v>354</v>
      </c>
      <c r="B235" s="22">
        <v>33000</v>
      </c>
      <c r="C235" s="23">
        <v>4.0000000000000001E-3</v>
      </c>
      <c r="D235" s="22">
        <v>59000</v>
      </c>
      <c r="E235" s="23">
        <v>4.0000000000000001E-3</v>
      </c>
      <c r="F235" s="22">
        <v>94000</v>
      </c>
      <c r="G235" s="23">
        <v>4.0000000000000001E-3</v>
      </c>
    </row>
    <row r="236" spans="1:7">
      <c r="A236" t="s">
        <v>86</v>
      </c>
      <c r="B236" s="22">
        <v>94000</v>
      </c>
      <c r="C236" s="23">
        <v>8.9999999999999993E-3</v>
      </c>
      <c r="D236" s="22">
        <v>109000</v>
      </c>
      <c r="E236" s="23">
        <v>8.9999999999999993E-3</v>
      </c>
      <c r="F236" s="22">
        <v>155000</v>
      </c>
      <c r="G236" s="23">
        <v>8.9999999999999993E-3</v>
      </c>
    </row>
    <row r="237" spans="1:7">
      <c r="A237" s="24" t="s">
        <v>1</v>
      </c>
      <c r="B237" s="25">
        <f>SUM(B5:B236)</f>
        <v>1046626000</v>
      </c>
      <c r="C237" s="24"/>
      <c r="D237" s="25">
        <f t="shared" ref="D237:F237" si="0">SUM(D5:D236)</f>
        <v>1610415000</v>
      </c>
      <c r="E237" s="24"/>
      <c r="F237" s="25">
        <f t="shared" si="0"/>
        <v>2180410000</v>
      </c>
    </row>
  </sheetData>
  <hyperlinks>
    <hyperlink ref="B49" r:id="rId1" location="note" display="http://www.pewforum.org/2011/01/27/table-muslim-population-by-country/ - note"/>
    <hyperlink ref="C49" r:id="rId2" location="note" display="http://www.pewforum.org/2011/01/27/table-muslim-population-by-country/ - note"/>
    <hyperlink ref="B56" r:id="rId3" location="note" display="http://www.pewforum.org/2011/01/27/table-muslim-population-by-country/ - note"/>
    <hyperlink ref="C56" r:id="rId4" location="note" display="http://www.pewforum.org/2011/01/27/table-muslim-population-by-country/ - note"/>
    <hyperlink ref="B74" r:id="rId5" location="note" display="http://www.pewforum.org/2011/01/27/table-muslim-population-by-country/ - note"/>
    <hyperlink ref="C74" r:id="rId6" location="note" display="http://www.pewforum.org/2011/01/27/table-muslim-population-by-country/ - note"/>
    <hyperlink ref="B77" r:id="rId7" location="note" display="http://www.pewforum.org/2011/01/27/table-muslim-population-by-country/ - note"/>
    <hyperlink ref="C77" r:id="rId8" location="note" display="http://www.pewforum.org/2011/01/27/table-muslim-population-by-country/ - note"/>
    <hyperlink ref="B79" r:id="rId9" location="note" display="http://www.pewforum.org/2011/01/27/table-muslim-population-by-country/ - note"/>
    <hyperlink ref="C79" r:id="rId10" location="note" display="http://www.pewforum.org/2011/01/27/table-muslim-population-by-country/ - note"/>
    <hyperlink ref="D109" r:id="rId11" location="note" display="http://www.pewforum.org/2011/01/27/table-muslim-population-by-country/ - note"/>
    <hyperlink ref="F109" r:id="rId12" location="note" display="http://www.pewforum.org/2011/01/27/table-muslim-population-by-country/ - note"/>
    <hyperlink ref="B139" r:id="rId13" location="note" display="http://www.pewforum.org/2011/01/27/table-muslim-population-by-country/ - note"/>
    <hyperlink ref="C139" r:id="rId14" location="note" display="http://www.pewforum.org/2011/01/27/table-muslim-population-by-country/ - note"/>
    <hyperlink ref="B143" r:id="rId15" location="note" display="http://www.pewforum.org/2011/01/27/table-muslim-population-by-country/ - note"/>
    <hyperlink ref="C143" r:id="rId16" location="note" display="http://www.pewforum.org/2011/01/27/table-muslim-population-by-country/ - note"/>
    <hyperlink ref="B162" r:id="rId17" location="note" display="http://www.pewforum.org/2011/01/27/table-muslim-population-by-country/ - note"/>
    <hyperlink ref="C162" r:id="rId18" location="note" display="http://www.pewforum.org/2011/01/27/table-muslim-population-by-country/ - note"/>
    <hyperlink ref="B206" r:id="rId19" location="note" display="http://www.pewforum.org/2011/01/27/table-muslim-population-by-country/ - note"/>
    <hyperlink ref="C206" r:id="rId20" location="note" display="http://www.pewforum.org/2011/01/27/table-muslim-population-by-country/ - note"/>
    <hyperlink ref="B221" r:id="rId21" location="note" display="http://www.pewforum.org/2011/01/27/table-muslim-population-by-country/ - note"/>
    <hyperlink ref="C221" r:id="rId22" location="note" display="http://www.pewforum.org/2011/01/27/table-muslim-population-by-country/ - note"/>
    <hyperlink ref="B231" r:id="rId23" location="note" display="http://www.pewforum.org/2011/01/27/table-muslim-population-by-country/ - note"/>
    <hyperlink ref="C231" r:id="rId24" location="note" display="http://www.pewforum.org/2011/01/27/table-muslim-population-by-country/ - note"/>
    <hyperlink ref="A2" r:id="rId25"/>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W24"/>
  <sheetViews>
    <sheetView tabSelected="1" workbookViewId="0">
      <pane xSplit="1" ySplit="1" topLeftCell="B2" activePane="bottomRight" state="frozen"/>
      <selection pane="topRight" activeCell="B1" sqref="B1"/>
      <selection pane="bottomLeft" activeCell="A2" sqref="A2"/>
      <selection pane="bottomRight" activeCell="E23" sqref="E23"/>
    </sheetView>
  </sheetViews>
  <sheetFormatPr defaultRowHeight="15"/>
  <cols>
    <col min="1" max="1" width="12" bestFit="1" customWidth="1"/>
    <col min="2" max="2" width="28" customWidth="1"/>
    <col min="3" max="3" width="14" customWidth="1"/>
    <col min="4" max="4" width="9.85546875" customWidth="1"/>
    <col min="5" max="5" width="22.28515625" bestFit="1" customWidth="1"/>
    <col min="6" max="6" width="8.7109375" bestFit="1" customWidth="1"/>
    <col min="7" max="7" width="19" bestFit="1" customWidth="1"/>
    <col min="8" max="8" width="11.5703125" bestFit="1" customWidth="1"/>
    <col min="9" max="9" width="12" bestFit="1" customWidth="1"/>
    <col min="10" max="10" width="11.85546875" customWidth="1"/>
    <col min="11" max="11" width="9.28515625" customWidth="1"/>
    <col min="14" max="14" width="12.5703125" bestFit="1" customWidth="1"/>
    <col min="15" max="15" width="14.28515625" bestFit="1" customWidth="1"/>
    <col min="16" max="16" width="15.28515625" bestFit="1" customWidth="1"/>
    <col min="17" max="18" width="18.42578125" bestFit="1" customWidth="1"/>
    <col min="19" max="19" width="8.42578125" bestFit="1" customWidth="1"/>
    <col min="20" max="22" width="15" customWidth="1"/>
    <col min="23" max="23" width="15.7109375" bestFit="1" customWidth="1"/>
  </cols>
  <sheetData>
    <row r="1" spans="1:23" ht="60">
      <c r="A1" s="60" t="s">
        <v>3</v>
      </c>
      <c r="B1" s="60" t="s">
        <v>388</v>
      </c>
      <c r="C1" s="63" t="s">
        <v>389</v>
      </c>
      <c r="D1" s="63" t="s">
        <v>128</v>
      </c>
      <c r="E1" s="63" t="s">
        <v>357</v>
      </c>
      <c r="F1" s="63" t="s">
        <v>394</v>
      </c>
      <c r="G1" s="63" t="s">
        <v>379</v>
      </c>
      <c r="H1" s="63" t="s">
        <v>380</v>
      </c>
      <c r="I1" s="63" t="s">
        <v>358</v>
      </c>
      <c r="J1" s="60" t="s">
        <v>390</v>
      </c>
      <c r="K1" s="60" t="s">
        <v>359</v>
      </c>
      <c r="L1" s="60" t="s">
        <v>360</v>
      </c>
      <c r="M1" s="60" t="s">
        <v>361</v>
      </c>
      <c r="N1" s="68" t="s">
        <v>363</v>
      </c>
      <c r="O1" s="60" t="s">
        <v>391</v>
      </c>
      <c r="P1" s="60" t="s">
        <v>445</v>
      </c>
      <c r="Q1" s="63" t="s">
        <v>392</v>
      </c>
      <c r="R1" s="60" t="s">
        <v>393</v>
      </c>
      <c r="S1" s="63" t="s">
        <v>362</v>
      </c>
      <c r="T1" s="61" t="s">
        <v>386</v>
      </c>
      <c r="U1" s="63" t="s">
        <v>364</v>
      </c>
      <c r="V1" s="62" t="s">
        <v>387</v>
      </c>
      <c r="W1" s="63" t="s">
        <v>365</v>
      </c>
    </row>
    <row r="2" spans="1:23">
      <c r="A2" s="74" t="s">
        <v>10</v>
      </c>
      <c r="B2" s="77" t="s">
        <v>442</v>
      </c>
      <c r="C2" s="50">
        <v>2000000000</v>
      </c>
      <c r="D2" s="35"/>
      <c r="E2" s="36" t="s">
        <v>371</v>
      </c>
      <c r="F2" s="35" t="s">
        <v>367</v>
      </c>
      <c r="G2" s="33"/>
      <c r="H2" s="33"/>
      <c r="I2" s="33"/>
      <c r="J2" s="34"/>
      <c r="K2" s="37"/>
      <c r="L2" s="37"/>
      <c r="M2" s="37"/>
      <c r="N2" s="22">
        <v>148607000</v>
      </c>
      <c r="O2" s="43">
        <v>0</v>
      </c>
      <c r="P2" s="2">
        <v>87170327.658214673</v>
      </c>
      <c r="Q2" s="33">
        <v>149990454541</v>
      </c>
      <c r="R2" s="33">
        <v>149990454541</v>
      </c>
      <c r="S2" s="31">
        <f>C2/Q2</f>
        <v>1.3334181872575755E-2</v>
      </c>
      <c r="T2" s="31">
        <v>1.6299999999999999E-2</v>
      </c>
      <c r="U2" s="33">
        <f>Q2*T2</f>
        <v>2444844409.0182996</v>
      </c>
      <c r="V2" s="31">
        <v>3.9199999999999999E-2</v>
      </c>
      <c r="W2" s="33">
        <f>Q2*V2</f>
        <v>5879625818.0072002</v>
      </c>
    </row>
    <row r="3" spans="1:23">
      <c r="A3" s="74" t="s">
        <v>248</v>
      </c>
      <c r="B3" s="56" t="s">
        <v>395</v>
      </c>
      <c r="C3" s="50">
        <v>410000</v>
      </c>
      <c r="D3" s="35">
        <v>2013</v>
      </c>
      <c r="E3" s="36" t="s">
        <v>366</v>
      </c>
      <c r="F3" s="35" t="s">
        <v>63</v>
      </c>
      <c r="G3" s="33"/>
      <c r="H3" s="33"/>
      <c r="I3" s="33"/>
      <c r="J3" s="34"/>
      <c r="K3" s="37"/>
      <c r="L3" s="37"/>
      <c r="M3" s="37"/>
      <c r="N3" s="22">
        <v>177286000</v>
      </c>
      <c r="O3" s="5">
        <v>2598008.3432824244</v>
      </c>
      <c r="P3" s="2">
        <v>32756790.048153318</v>
      </c>
      <c r="Q3" s="33">
        <v>1876797199133</v>
      </c>
      <c r="R3" s="33">
        <v>1876797199133</v>
      </c>
      <c r="S3" s="31">
        <f>C3/Q3</f>
        <v>2.1845727401415691E-7</v>
      </c>
      <c r="T3" s="31">
        <v>2.5999999999999999E-3</v>
      </c>
      <c r="U3" s="33">
        <f>Q3*T3</f>
        <v>4879672717.7458</v>
      </c>
      <c r="V3" s="31">
        <v>6.3E-3</v>
      </c>
      <c r="W3" s="33">
        <f>Q3*V3</f>
        <v>11823822354.537901</v>
      </c>
    </row>
    <row r="4" spans="1:23">
      <c r="A4" s="75" t="s">
        <v>24</v>
      </c>
      <c r="B4" s="56" t="s">
        <v>384</v>
      </c>
      <c r="C4" s="50">
        <v>117850073.04000001</v>
      </c>
      <c r="D4" s="35">
        <v>2011</v>
      </c>
      <c r="E4" s="26" t="s">
        <v>368</v>
      </c>
      <c r="F4" s="35" t="s">
        <v>63</v>
      </c>
      <c r="G4" s="33"/>
      <c r="H4" s="33"/>
      <c r="I4" s="33">
        <f>C4*M4</f>
        <v>48566015.099784002</v>
      </c>
      <c r="J4" s="34" t="s">
        <v>367</v>
      </c>
      <c r="K4" s="37"/>
      <c r="L4" s="37"/>
      <c r="M4" s="37">
        <v>0.41210000000000002</v>
      </c>
      <c r="N4" s="22">
        <v>204847000</v>
      </c>
      <c r="O4" s="5">
        <v>1590596.209706764</v>
      </c>
      <c r="P4" s="2">
        <v>51097926.221444502</v>
      </c>
      <c r="Q4" s="33">
        <v>868345652475</v>
      </c>
      <c r="R4" s="39">
        <v>845931645339</v>
      </c>
      <c r="S4" s="31"/>
      <c r="T4" s="31">
        <v>1.5900000000000001E-2</v>
      </c>
      <c r="U4" s="33">
        <f>Q4*T4</f>
        <v>13806695874.352501</v>
      </c>
      <c r="V4" s="31">
        <v>3.8199999999999998E-2</v>
      </c>
      <c r="W4" s="33">
        <f>Q4*V4</f>
        <v>33170803924.544998</v>
      </c>
    </row>
    <row r="5" spans="1:23" ht="30">
      <c r="A5" s="75" t="s">
        <v>24</v>
      </c>
      <c r="B5" s="56" t="s">
        <v>413</v>
      </c>
      <c r="C5" s="50">
        <v>72762965.856000006</v>
      </c>
      <c r="D5" s="35">
        <v>2011</v>
      </c>
      <c r="E5" s="26" t="s">
        <v>368</v>
      </c>
      <c r="F5" s="35" t="s">
        <v>63</v>
      </c>
      <c r="G5" s="33"/>
      <c r="H5" s="33"/>
      <c r="I5" s="33">
        <f>C5*M5</f>
        <v>16808245.112736002</v>
      </c>
      <c r="J5" s="34" t="s">
        <v>367</v>
      </c>
      <c r="K5" s="37"/>
      <c r="L5" s="37"/>
      <c r="M5" s="37">
        <v>0.23100000000000001</v>
      </c>
      <c r="N5" s="22">
        <v>204847000</v>
      </c>
      <c r="O5" s="5">
        <v>1590596.209706764</v>
      </c>
      <c r="P5" s="2">
        <v>51097926.221444502</v>
      </c>
      <c r="Q5" s="33">
        <v>868345652475</v>
      </c>
      <c r="R5" s="39">
        <v>845931645339</v>
      </c>
      <c r="S5" s="31">
        <f>C5/Q5</f>
        <v>8.3794933099057444E-5</v>
      </c>
      <c r="T5" s="31">
        <v>1.5900000000000001E-2</v>
      </c>
      <c r="U5" s="33">
        <f>T5*Q5</f>
        <v>13806695874.352501</v>
      </c>
      <c r="V5" s="31">
        <v>3.8199999999999998E-2</v>
      </c>
      <c r="W5" s="33">
        <f>V5*Q5</f>
        <v>33170803924.544998</v>
      </c>
    </row>
    <row r="6" spans="1:23">
      <c r="A6" s="74" t="s">
        <v>24</v>
      </c>
      <c r="B6" s="77" t="s">
        <v>442</v>
      </c>
      <c r="C6" s="50">
        <v>231600000</v>
      </c>
      <c r="D6" s="35">
        <v>2012</v>
      </c>
      <c r="E6" s="26" t="s">
        <v>368</v>
      </c>
      <c r="F6" s="35" t="s">
        <v>63</v>
      </c>
      <c r="G6" s="33"/>
      <c r="H6" s="33"/>
      <c r="I6" s="33"/>
      <c r="J6" s="34"/>
      <c r="K6" s="37"/>
      <c r="L6" s="37"/>
      <c r="M6" s="37"/>
      <c r="N6" s="22">
        <v>204847000</v>
      </c>
      <c r="O6" s="5">
        <v>1590596.209706764</v>
      </c>
      <c r="P6" s="2">
        <v>51097926.221444502</v>
      </c>
      <c r="Q6" s="33">
        <v>868345652475</v>
      </c>
      <c r="R6" s="39">
        <v>845931645339</v>
      </c>
      <c r="S6" s="31"/>
      <c r="T6" s="31">
        <v>1.5900000000000001E-2</v>
      </c>
      <c r="U6" s="33">
        <f>Q6*T6</f>
        <v>13806695874.352501</v>
      </c>
      <c r="V6" s="31">
        <v>3.8199999999999998E-2</v>
      </c>
      <c r="W6" s="33">
        <f>Q6*V6</f>
        <v>33170803924.544998</v>
      </c>
    </row>
    <row r="7" spans="1:23">
      <c r="A7" s="74" t="s">
        <v>32</v>
      </c>
      <c r="B7" s="77" t="s">
        <v>443</v>
      </c>
      <c r="C7" s="50">
        <v>689277672</v>
      </c>
      <c r="D7" s="35">
        <v>2013</v>
      </c>
      <c r="E7" s="26" t="s">
        <v>369</v>
      </c>
      <c r="F7" s="35" t="s">
        <v>63</v>
      </c>
      <c r="G7" s="33">
        <v>267564782.81</v>
      </c>
      <c r="H7" s="33"/>
      <c r="I7" s="33">
        <f>G7+H7</f>
        <v>267564782.81</v>
      </c>
      <c r="J7" s="34" t="s">
        <v>63</v>
      </c>
      <c r="K7" s="37">
        <f>G7/C7</f>
        <v>0.38818141611005208</v>
      </c>
      <c r="L7" s="37">
        <f>H7/C7</f>
        <v>0</v>
      </c>
      <c r="M7" s="37">
        <f>I7/C7</f>
        <v>0.38818141611005208</v>
      </c>
      <c r="N7" s="22">
        <v>17139000</v>
      </c>
      <c r="O7" s="5">
        <v>239536.11736071081</v>
      </c>
      <c r="P7" s="2">
        <v>2695519.9381315168</v>
      </c>
      <c r="Q7" s="33">
        <v>313159097401</v>
      </c>
      <c r="R7" s="38">
        <v>313159097401</v>
      </c>
      <c r="S7" s="31">
        <f t="shared" ref="S7:S12" si="0">C7/Q7</f>
        <v>2.2010462979377555E-3</v>
      </c>
      <c r="T7" s="31">
        <v>1.11E-2</v>
      </c>
      <c r="U7" s="33">
        <f>Q7*T7</f>
        <v>3476065981.1511002</v>
      </c>
      <c r="V7" s="31">
        <v>2.6599999999999999E-2</v>
      </c>
      <c r="W7" s="33">
        <f>Q7*V7</f>
        <v>8330031990.8666</v>
      </c>
    </row>
    <row r="8" spans="1:23">
      <c r="A8" s="74" t="s">
        <v>41</v>
      </c>
      <c r="B8" s="77" t="s">
        <v>442</v>
      </c>
      <c r="C8" s="52">
        <v>105860000</v>
      </c>
      <c r="D8" s="45">
        <v>2011</v>
      </c>
      <c r="E8" s="26" t="s">
        <v>373</v>
      </c>
      <c r="F8" s="35" t="s">
        <v>367</v>
      </c>
      <c r="G8" s="3">
        <v>48516580.572000004</v>
      </c>
      <c r="H8" s="33"/>
      <c r="I8" s="33">
        <f>G8</f>
        <v>48516580.572000004</v>
      </c>
      <c r="J8" s="34" t="s">
        <v>367</v>
      </c>
      <c r="K8" s="37">
        <f>G8/C8</f>
        <v>0.4583089039486114</v>
      </c>
      <c r="L8" s="37"/>
      <c r="M8" s="37">
        <f>G8/C8</f>
        <v>0.4583089039486114</v>
      </c>
      <c r="N8" s="22">
        <v>178097000</v>
      </c>
      <c r="O8" s="5">
        <v>9558.2999591561038</v>
      </c>
      <c r="P8" s="2">
        <v>528813892.36740631</v>
      </c>
      <c r="Q8" s="33">
        <v>232286781111</v>
      </c>
      <c r="R8" s="39">
        <v>177165635077</v>
      </c>
      <c r="S8" s="31">
        <f t="shared" si="0"/>
        <v>4.5572976427536786E-4</v>
      </c>
      <c r="T8" s="31">
        <v>1.7399999999999999E-2</v>
      </c>
      <c r="U8" s="33">
        <f>Q8*T8</f>
        <v>4041789991.3313999</v>
      </c>
      <c r="V8" s="31">
        <v>4.1799999999999997E-2</v>
      </c>
      <c r="W8" s="33">
        <f>Q8*V8</f>
        <v>9709587450.4397984</v>
      </c>
    </row>
    <row r="9" spans="1:23">
      <c r="A9" s="74" t="s">
        <v>43</v>
      </c>
      <c r="B9" s="67" t="s">
        <v>411</v>
      </c>
      <c r="C9" s="50">
        <v>45864590.869999997</v>
      </c>
      <c r="D9" s="35">
        <v>2012</v>
      </c>
      <c r="E9" s="26" t="s">
        <v>371</v>
      </c>
      <c r="F9" s="35" t="s">
        <v>63</v>
      </c>
      <c r="G9" s="33"/>
      <c r="H9" s="33"/>
      <c r="I9" s="33"/>
      <c r="J9" s="34"/>
      <c r="K9" s="37"/>
      <c r="L9" s="37"/>
      <c r="M9" s="37"/>
      <c r="N9" s="22">
        <v>1168000</v>
      </c>
      <c r="O9" s="5">
        <v>69172972.248247802</v>
      </c>
      <c r="P9" s="5">
        <v>0</v>
      </c>
      <c r="Q9" s="33">
        <v>203235158978</v>
      </c>
      <c r="R9" s="39">
        <v>190289829681</v>
      </c>
      <c r="S9" s="31">
        <f t="shared" si="0"/>
        <v>2.2567252192306347E-4</v>
      </c>
      <c r="T9" s="42"/>
      <c r="U9" s="33">
        <f>Q9*T9</f>
        <v>0</v>
      </c>
      <c r="V9" s="44"/>
      <c r="W9" s="33">
        <f>Q9*V9</f>
        <v>0</v>
      </c>
    </row>
    <row r="10" spans="1:23" ht="30">
      <c r="A10" s="74" t="s">
        <v>44</v>
      </c>
      <c r="B10" s="56" t="s">
        <v>409</v>
      </c>
      <c r="C10" s="50">
        <f>6660719263.77*0.7</f>
        <v>4662503484.6389999</v>
      </c>
      <c r="D10" s="46">
        <v>2013</v>
      </c>
      <c r="E10" s="26" t="s">
        <v>374</v>
      </c>
      <c r="F10" s="35" t="s">
        <v>63</v>
      </c>
      <c r="G10" s="33"/>
      <c r="H10" s="33"/>
      <c r="I10" s="33"/>
      <c r="J10" s="34"/>
      <c r="K10" s="37"/>
      <c r="L10" s="37"/>
      <c r="M10" s="37"/>
      <c r="N10" s="22">
        <v>25493000</v>
      </c>
      <c r="O10" s="5">
        <v>109131729.74073604</v>
      </c>
      <c r="P10" s="5">
        <v>0</v>
      </c>
      <c r="Q10" s="33">
        <v>748449600000</v>
      </c>
      <c r="R10" s="33">
        <v>748449600000</v>
      </c>
      <c r="S10" s="31">
        <f t="shared" si="0"/>
        <v>6.2295490366205018E-3</v>
      </c>
      <c r="T10" s="42"/>
      <c r="U10" s="33">
        <f>Q10*T10</f>
        <v>0</v>
      </c>
      <c r="V10" s="44"/>
      <c r="W10" s="33">
        <f>Q10*V10</f>
        <v>0</v>
      </c>
    </row>
    <row r="11" spans="1:23" ht="30">
      <c r="A11" s="74" t="s">
        <v>320</v>
      </c>
      <c r="B11" s="56" t="s">
        <v>408</v>
      </c>
      <c r="C11" s="51">
        <v>13349107.908175126</v>
      </c>
      <c r="D11" s="40">
        <v>2014</v>
      </c>
      <c r="E11" s="26" t="s">
        <v>370</v>
      </c>
      <c r="F11" s="35" t="s">
        <v>63</v>
      </c>
      <c r="G11" s="33"/>
      <c r="H11" s="1">
        <v>141125.40854999999</v>
      </c>
      <c r="I11" s="33">
        <f>G11+H11</f>
        <v>141125.40854999999</v>
      </c>
      <c r="J11" s="34" t="s">
        <v>367</v>
      </c>
      <c r="K11" s="37"/>
      <c r="L11" s="41">
        <f>H11/C11</f>
        <v>1.0571898101413459E-2</v>
      </c>
      <c r="M11" s="37"/>
      <c r="N11" s="22">
        <v>737000</v>
      </c>
      <c r="O11" s="5">
        <v>375251.36279302672</v>
      </c>
      <c r="P11" s="2">
        <v>16643040.611497611</v>
      </c>
      <c r="Q11" s="33">
        <v>350630133297</v>
      </c>
      <c r="R11" s="33">
        <v>350630133297</v>
      </c>
      <c r="S11" s="31">
        <f t="shared" si="0"/>
        <v>3.8071764633154938E-5</v>
      </c>
      <c r="T11" s="42"/>
      <c r="U11" s="33"/>
      <c r="V11" s="31"/>
      <c r="W11" s="33"/>
    </row>
    <row r="12" spans="1:23">
      <c r="A12" s="74" t="s">
        <v>48</v>
      </c>
      <c r="B12" s="67" t="s">
        <v>412</v>
      </c>
      <c r="C12" s="50">
        <v>228370662</v>
      </c>
      <c r="D12" s="35"/>
      <c r="E12" s="36" t="s">
        <v>371</v>
      </c>
      <c r="F12" s="35"/>
      <c r="G12" s="33"/>
      <c r="H12" s="33"/>
      <c r="I12" s="33"/>
      <c r="J12" s="34"/>
      <c r="K12" s="37"/>
      <c r="L12" s="37"/>
      <c r="M12" s="37"/>
      <c r="N12" s="22">
        <v>30855000</v>
      </c>
      <c r="O12" s="5">
        <v>0</v>
      </c>
      <c r="P12" s="2">
        <v>440782511.29536712</v>
      </c>
      <c r="Q12" s="33">
        <v>66565889416.999992</v>
      </c>
      <c r="R12" s="33">
        <v>66565889416.999992</v>
      </c>
      <c r="S12" s="31">
        <f t="shared" si="0"/>
        <v>3.4307460472642213E-3</v>
      </c>
      <c r="T12" s="42"/>
      <c r="U12" s="33">
        <f>Q12*T12</f>
        <v>0</v>
      </c>
      <c r="V12" s="44"/>
      <c r="W12" s="33">
        <f>Q12*V12</f>
        <v>0</v>
      </c>
    </row>
    <row r="13" spans="1:23" ht="30">
      <c r="A13" s="75" t="s">
        <v>66</v>
      </c>
      <c r="B13" s="56" t="s">
        <v>385</v>
      </c>
      <c r="C13" s="50">
        <v>11616490.514905149</v>
      </c>
      <c r="D13" s="35" t="s">
        <v>444</v>
      </c>
      <c r="E13" s="35" t="s">
        <v>378</v>
      </c>
      <c r="F13" s="35" t="s">
        <v>63</v>
      </c>
      <c r="G13" s="33"/>
      <c r="H13" s="1">
        <f>(C13*M13)/3</f>
        <v>1626308.6720867206</v>
      </c>
      <c r="I13" s="1">
        <f>H13</f>
        <v>1626308.6720867206</v>
      </c>
      <c r="J13" s="34"/>
      <c r="K13" s="37"/>
      <c r="L13" s="37">
        <v>0.42</v>
      </c>
      <c r="M13" s="37">
        <v>0.42</v>
      </c>
      <c r="N13" s="22">
        <v>2869000</v>
      </c>
      <c r="O13" s="5"/>
      <c r="P13" s="5">
        <v>0</v>
      </c>
      <c r="Q13" s="33"/>
      <c r="R13" s="38"/>
      <c r="S13" s="31"/>
      <c r="T13" s="31"/>
      <c r="U13" s="33">
        <f>Q13*T13</f>
        <v>0</v>
      </c>
      <c r="V13" s="31"/>
      <c r="W13" s="33">
        <f>Q13*V13</f>
        <v>0</v>
      </c>
    </row>
    <row r="14" spans="1:23" ht="30">
      <c r="A14" s="74" t="s">
        <v>57</v>
      </c>
      <c r="B14" s="56" t="s">
        <v>410</v>
      </c>
      <c r="C14" s="50">
        <v>35121153.439999998</v>
      </c>
      <c r="D14" s="35" t="s">
        <v>375</v>
      </c>
      <c r="E14" s="36" t="s">
        <v>376</v>
      </c>
      <c r="F14" s="35"/>
      <c r="G14" s="33"/>
      <c r="H14" s="33"/>
      <c r="I14" s="33"/>
      <c r="J14" s="34"/>
      <c r="K14" s="37"/>
      <c r="L14" s="37"/>
      <c r="M14" s="37"/>
      <c r="N14" s="22">
        <v>3577000</v>
      </c>
      <c r="O14" s="5">
        <v>90051943.246069238</v>
      </c>
      <c r="P14" s="5">
        <v>0</v>
      </c>
      <c r="Q14" s="33">
        <v>402340106796</v>
      </c>
      <c r="R14" s="33">
        <v>402340106796</v>
      </c>
      <c r="S14" s="31">
        <f>C14/Q14</f>
        <v>8.7292200918482146E-5</v>
      </c>
      <c r="T14" s="42"/>
      <c r="U14" s="33"/>
      <c r="V14" s="44"/>
      <c r="W14" s="33"/>
    </row>
    <row r="15" spans="1:23">
      <c r="A15" s="75" t="s">
        <v>381</v>
      </c>
      <c r="B15" s="55" t="s">
        <v>383</v>
      </c>
      <c r="C15" s="49">
        <v>7627507</v>
      </c>
      <c r="D15" s="28">
        <v>2013</v>
      </c>
      <c r="E15" s="26" t="s">
        <v>366</v>
      </c>
      <c r="F15" s="35" t="s">
        <v>63</v>
      </c>
      <c r="G15" s="27"/>
      <c r="H15" s="27"/>
      <c r="I15" s="27">
        <v>4472270</v>
      </c>
      <c r="J15" s="18" t="s">
        <v>367</v>
      </c>
      <c r="K15" s="29"/>
      <c r="L15" s="29"/>
      <c r="M15" s="29">
        <f>I15/C15</f>
        <v>0.58633443404247287</v>
      </c>
      <c r="N15" s="22">
        <v>2595000</v>
      </c>
      <c r="O15" s="2">
        <v>4685726188.3866472</v>
      </c>
      <c r="P15" s="2">
        <v>0</v>
      </c>
      <c r="Q15" s="27">
        <v>16768099999999.998</v>
      </c>
      <c r="R15" s="27">
        <v>16768099999999.998</v>
      </c>
      <c r="S15" s="30">
        <f>C15/Q15</f>
        <v>4.548820080987113E-7</v>
      </c>
      <c r="T15" s="32"/>
      <c r="U15" s="33">
        <f>Q15*T15</f>
        <v>0</v>
      </c>
      <c r="V15" s="31"/>
      <c r="W15" s="33">
        <f>Q15*V15</f>
        <v>0</v>
      </c>
    </row>
    <row r="16" spans="1:23" ht="30">
      <c r="A16" s="74" t="s">
        <v>382</v>
      </c>
      <c r="B16" s="56" t="s">
        <v>0</v>
      </c>
      <c r="C16" s="49" t="s">
        <v>372</v>
      </c>
      <c r="D16" s="35">
        <v>2012</v>
      </c>
      <c r="E16" s="35" t="s">
        <v>377</v>
      </c>
      <c r="F16" s="35" t="s">
        <v>63</v>
      </c>
      <c r="G16" s="33"/>
      <c r="H16" s="33"/>
      <c r="I16" s="33"/>
      <c r="J16" s="34"/>
      <c r="K16" s="37"/>
      <c r="L16" s="37"/>
      <c r="M16" s="37"/>
      <c r="N16" s="57"/>
      <c r="O16" s="5"/>
      <c r="P16" s="5">
        <v>0</v>
      </c>
      <c r="Q16" s="33"/>
      <c r="R16" s="39"/>
      <c r="S16" s="31"/>
      <c r="T16" s="31"/>
      <c r="U16" s="33">
        <f>Q16*T16</f>
        <v>0</v>
      </c>
      <c r="V16" s="64"/>
      <c r="W16" s="33"/>
    </row>
    <row r="17" spans="1:23" ht="30">
      <c r="A17" s="74" t="s">
        <v>59</v>
      </c>
      <c r="B17" s="34" t="s">
        <v>441</v>
      </c>
      <c r="C17" s="50">
        <v>63000000</v>
      </c>
      <c r="D17" s="35">
        <v>2012</v>
      </c>
      <c r="E17" s="36" t="s">
        <v>371</v>
      </c>
      <c r="F17" s="35"/>
      <c r="G17" s="33"/>
      <c r="H17" s="33"/>
      <c r="I17" s="33"/>
      <c r="J17" s="34"/>
      <c r="K17" s="37"/>
      <c r="L17" s="37"/>
      <c r="M17" s="37"/>
      <c r="N17" s="22">
        <v>24023000</v>
      </c>
      <c r="O17" s="5"/>
      <c r="P17" s="2">
        <v>305026646.11743557</v>
      </c>
      <c r="Q17" s="47">
        <v>35954502304</v>
      </c>
      <c r="R17" s="39">
        <v>31992801303</v>
      </c>
      <c r="S17" s="31">
        <f>C17/Q17</f>
        <v>1.7522144922860229E-3</v>
      </c>
      <c r="T17" s="42"/>
      <c r="U17" s="27">
        <f>Q17*T17</f>
        <v>0</v>
      </c>
      <c r="V17" s="48"/>
      <c r="W17" s="27">
        <f>Q17*V17</f>
        <v>0</v>
      </c>
    </row>
    <row r="19" spans="1:23">
      <c r="B19" s="73"/>
      <c r="P19" s="5"/>
    </row>
    <row r="20" spans="1:23">
      <c r="G20" s="65"/>
    </row>
    <row r="21" spans="1:23">
      <c r="C21" s="1"/>
      <c r="F21" s="64"/>
      <c r="G21" s="1"/>
    </row>
    <row r="22" spans="1:23">
      <c r="C22" s="6"/>
      <c r="E22" s="1"/>
      <c r="F22" s="64"/>
      <c r="G22" s="3"/>
    </row>
    <row r="23" spans="1:23">
      <c r="E23" s="58"/>
      <c r="H23" s="65"/>
    </row>
    <row r="24" spans="1:23">
      <c r="E24" s="1"/>
      <c r="F24" s="59"/>
    </row>
  </sheetData>
  <sortState ref="A2:X17">
    <sortCondition ref="A2"/>
  </sortState>
  <conditionalFormatting sqref="P19 R8 O2:P17 K2:M17">
    <cfRule type="cellIs" dxfId="0" priority="1" operator="greaterThanOrEqual">
      <formula>0</formula>
    </cfRule>
  </conditionalFormatting>
  <dataValidations count="1">
    <dataValidation type="list" allowBlank="1" showInputMessage="1" showErrorMessage="1" sqref="J2:J17">
      <formula1>yes_no</formula1>
    </dataValidation>
  </dataValidations>
  <hyperlinks>
    <hyperlink ref="E2" r:id="rId1"/>
    <hyperlink ref="E12" r:id="rId2"/>
    <hyperlink ref="E14" r:id="rId3"/>
    <hyperlink ref="E17" r:id="rId4"/>
    <hyperlink ref="E9" r:id="rId5"/>
    <hyperlink ref="N1" r:id="rId6"/>
    <hyperlink ref="E10" r:id="rId7"/>
    <hyperlink ref="E11" r:id="rId8"/>
    <hyperlink ref="E15" r:id="rId9"/>
    <hyperlink ref="E7" r:id="rId10"/>
    <hyperlink ref="E5" r:id="rId11"/>
    <hyperlink ref="E6" r:id="rId12"/>
    <hyperlink ref="E8" r:id="rId13"/>
    <hyperlink ref="E4" r:id="rId14"/>
    <hyperlink ref="B15" r:id="rId15"/>
    <hyperlink ref="B13" r:id="rId16"/>
    <hyperlink ref="B11" r:id="rId17"/>
    <hyperlink ref="B3" r:id="rId18"/>
    <hyperlink ref="B16" r:id="rId19"/>
    <hyperlink ref="B10" r:id="rId20"/>
    <hyperlink ref="B14" r:id="rId21"/>
    <hyperlink ref="B9" r:id="rId22"/>
    <hyperlink ref="B12" r:id="rId23"/>
    <hyperlink ref="B5" r:id="rId24" location="sthash.3GK7rq8j.dpbs"/>
    <hyperlink ref="B4" r:id="rId25"/>
    <hyperlink ref="E3" r:id="rId26"/>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dimension ref="A1:C61"/>
  <sheetViews>
    <sheetView workbookViewId="0">
      <selection activeCell="B26" sqref="B26"/>
    </sheetView>
  </sheetViews>
  <sheetFormatPr defaultRowHeight="15"/>
  <cols>
    <col min="1" max="1" width="26.7109375" customWidth="1"/>
    <col min="2" max="2" width="27.5703125" customWidth="1"/>
    <col min="3" max="3" width="35.7109375" customWidth="1"/>
    <col min="4" max="4" width="19" bestFit="1" customWidth="1"/>
  </cols>
  <sheetData>
    <row r="1" spans="1:2">
      <c r="A1" s="64" t="s">
        <v>425</v>
      </c>
    </row>
    <row r="2" spans="1:2" s="64" customFormat="1">
      <c r="A2" s="64" t="s">
        <v>426</v>
      </c>
    </row>
    <row r="3" spans="1:2" s="64" customFormat="1"/>
    <row r="4" spans="1:2">
      <c r="A4" s="24" t="s">
        <v>424</v>
      </c>
    </row>
    <row r="5" spans="1:2" s="18" customFormat="1" ht="30">
      <c r="A5" s="9" t="s">
        <v>398</v>
      </c>
      <c r="B5" s="9" t="s">
        <v>399</v>
      </c>
    </row>
    <row r="6" spans="1:2">
      <c r="A6">
        <v>76</v>
      </c>
      <c r="B6">
        <v>73</v>
      </c>
    </row>
    <row r="7" spans="1:2" s="64" customFormat="1"/>
    <row r="8" spans="1:2" s="64" customFormat="1">
      <c r="A8" s="24" t="s">
        <v>427</v>
      </c>
      <c r="B8" s="24"/>
    </row>
    <row r="9" spans="1:2" s="18" customFormat="1" ht="30">
      <c r="A9" s="9" t="s">
        <v>400</v>
      </c>
      <c r="B9" s="9" t="s">
        <v>401</v>
      </c>
    </row>
    <row r="10" spans="1:2">
      <c r="A10">
        <v>464</v>
      </c>
      <c r="B10">
        <v>636</v>
      </c>
    </row>
    <row r="11" spans="1:2" s="64" customFormat="1"/>
    <row r="12" spans="1:2" s="64" customFormat="1">
      <c r="A12" s="24" t="s">
        <v>428</v>
      </c>
    </row>
    <row r="13" spans="1:2" s="18" customFormat="1">
      <c r="A13" s="9" t="s">
        <v>402</v>
      </c>
      <c r="B13" s="9" t="s">
        <v>403</v>
      </c>
    </row>
    <row r="14" spans="1:2">
      <c r="A14" s="7">
        <f>A6/A10</f>
        <v>0.16379310344827586</v>
      </c>
      <c r="B14" s="7">
        <f>B6/B10</f>
        <v>0.11477987421383648</v>
      </c>
    </row>
    <row r="16" spans="1:2" s="64" customFormat="1">
      <c r="A16" s="24" t="s">
        <v>429</v>
      </c>
    </row>
    <row r="17" spans="1:3" s="18" customFormat="1">
      <c r="A17" s="9" t="s">
        <v>396</v>
      </c>
      <c r="B17" s="9" t="s">
        <v>404</v>
      </c>
      <c r="C17" s="9" t="s">
        <v>405</v>
      </c>
    </row>
    <row r="18" spans="1:3">
      <c r="A18" s="64" t="s">
        <v>431</v>
      </c>
      <c r="B18" s="1">
        <v>434172334</v>
      </c>
      <c r="C18" s="1">
        <v>420213678</v>
      </c>
    </row>
    <row r="19" spans="1:3">
      <c r="A19" s="64" t="s">
        <v>430</v>
      </c>
      <c r="B19" s="1">
        <v>2306068143</v>
      </c>
      <c r="C19" s="1">
        <v>2412697560</v>
      </c>
    </row>
    <row r="20" spans="1:3" ht="15.75" thickBot="1">
      <c r="A20" s="53" t="s">
        <v>397</v>
      </c>
      <c r="B20" s="54">
        <v>2740240477</v>
      </c>
      <c r="C20" s="54">
        <v>2832911238</v>
      </c>
    </row>
    <row r="22" spans="1:3" s="64" customFormat="1">
      <c r="A22" s="24" t="s">
        <v>419</v>
      </c>
    </row>
    <row r="23" spans="1:3">
      <c r="A23" s="8" t="s">
        <v>406</v>
      </c>
      <c r="B23" s="8" t="s">
        <v>407</v>
      </c>
    </row>
    <row r="24" spans="1:3">
      <c r="A24" s="7">
        <f>B18/B20</f>
        <v>0.15844315038924228</v>
      </c>
      <c r="B24" s="7">
        <f>C18/C20</f>
        <v>0.14833280773620908</v>
      </c>
    </row>
    <row r="25" spans="1:3" s="64" customFormat="1">
      <c r="A25" s="65"/>
      <c r="B25" s="65"/>
    </row>
    <row r="58" spans="1:2">
      <c r="A58" s="1"/>
    </row>
    <row r="60" spans="1:2">
      <c r="B60" s="66"/>
    </row>
    <row r="61" spans="1:2">
      <c r="B61"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28"/>
  <sheetViews>
    <sheetView workbookViewId="0">
      <selection activeCell="H21" sqref="H21"/>
    </sheetView>
  </sheetViews>
  <sheetFormatPr defaultRowHeight="15"/>
  <cols>
    <col min="1" max="1" width="22.5703125" style="73" bestFit="1" customWidth="1"/>
    <col min="2" max="3" width="18" style="73" bestFit="1" customWidth="1"/>
    <col min="4" max="16384" width="9.140625" style="73"/>
  </cols>
  <sheetData>
    <row r="1" spans="1:3">
      <c r="A1" s="75" t="s">
        <v>438</v>
      </c>
    </row>
    <row r="2" spans="1:3">
      <c r="A2" s="73" t="s">
        <v>426</v>
      </c>
    </row>
    <row r="4" spans="1:3">
      <c r="A4" s="73" t="s">
        <v>432</v>
      </c>
      <c r="B4" s="1">
        <v>8917363975</v>
      </c>
    </row>
    <row r="5" spans="1:3">
      <c r="A5" s="73" t="s">
        <v>433</v>
      </c>
      <c r="B5" s="1">
        <v>18088748556</v>
      </c>
    </row>
    <row r="6" spans="1:3">
      <c r="A6" s="73" t="s">
        <v>434</v>
      </c>
      <c r="B6" s="65">
        <f>(B5-B4)/B4</f>
        <v>1.0284860645715652</v>
      </c>
    </row>
    <row r="9" spans="1:3">
      <c r="A9" s="8" t="s">
        <v>128</v>
      </c>
      <c r="B9" s="8" t="s">
        <v>435</v>
      </c>
    </row>
    <row r="10" spans="1:3">
      <c r="A10" s="73">
        <v>2000</v>
      </c>
      <c r="B10" s="1">
        <v>1921947299</v>
      </c>
    </row>
    <row r="11" spans="1:3">
      <c r="A11" s="73">
        <v>2001</v>
      </c>
      <c r="B11" s="1">
        <v>2559288243</v>
      </c>
    </row>
    <row r="12" spans="1:3">
      <c r="A12" s="73">
        <v>2002</v>
      </c>
      <c r="B12" s="1">
        <v>4375080361</v>
      </c>
    </row>
    <row r="13" spans="1:3">
      <c r="A13" s="73">
        <v>2003</v>
      </c>
      <c r="B13" s="1">
        <v>5218801196</v>
      </c>
    </row>
    <row r="14" spans="1:3">
      <c r="A14" s="73">
        <v>2004</v>
      </c>
      <c r="B14" s="1">
        <v>3417475133</v>
      </c>
    </row>
    <row r="15" spans="1:3">
      <c r="A15" s="73">
        <v>2005</v>
      </c>
      <c r="B15" s="1">
        <v>5979082395</v>
      </c>
      <c r="C15" s="3"/>
    </row>
    <row r="16" spans="1:3">
      <c r="A16" s="73">
        <v>2006</v>
      </c>
      <c r="B16" s="1">
        <v>5194941582</v>
      </c>
    </row>
    <row r="17" spans="1:2">
      <c r="A17" s="73">
        <v>2007</v>
      </c>
      <c r="B17" s="1">
        <v>5142260041</v>
      </c>
    </row>
    <row r="18" spans="1:2">
      <c r="A18" s="73">
        <v>2008</v>
      </c>
      <c r="B18" s="1">
        <v>7129227308</v>
      </c>
    </row>
    <row r="19" spans="1:2">
      <c r="A19" s="73">
        <v>2009</v>
      </c>
      <c r="B19" s="1">
        <v>9750916059</v>
      </c>
    </row>
    <row r="20" spans="1:2">
      <c r="A20" s="73">
        <v>2010</v>
      </c>
      <c r="B20" s="1">
        <v>11254589066</v>
      </c>
    </row>
    <row r="21" spans="1:2">
      <c r="A21" s="73">
        <v>2011</v>
      </c>
      <c r="B21" s="1">
        <v>8917363975</v>
      </c>
    </row>
    <row r="22" spans="1:2">
      <c r="A22" s="73">
        <v>2012</v>
      </c>
      <c r="B22" s="1">
        <v>9221907338</v>
      </c>
    </row>
    <row r="23" spans="1:2">
      <c r="A23" s="73">
        <v>2013</v>
      </c>
      <c r="B23" s="1">
        <v>12839576539</v>
      </c>
    </row>
    <row r="24" spans="1:2">
      <c r="A24" s="73">
        <v>2014</v>
      </c>
      <c r="B24" s="1">
        <v>18088748556</v>
      </c>
    </row>
    <row r="25" spans="1:2">
      <c r="B25" s="1"/>
    </row>
    <row r="26" spans="1:2">
      <c r="A26" s="73" t="s">
        <v>436</v>
      </c>
      <c r="B26" s="65">
        <f>(B24-B10)/B10</f>
        <v>8.411677711148311</v>
      </c>
    </row>
    <row r="28" spans="1:2">
      <c r="A28" s="73" t="s">
        <v>437</v>
      </c>
      <c r="B28" s="65">
        <f>(B24-B15)/B15</f>
        <v>2.0253385655174601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5"/>
  <sheetViews>
    <sheetView workbookViewId="0">
      <selection activeCell="C8" sqref="C8"/>
    </sheetView>
  </sheetViews>
  <sheetFormatPr defaultRowHeight="15"/>
  <cols>
    <col min="1" max="1" width="43.42578125" customWidth="1"/>
    <col min="2" max="2" width="19.42578125" bestFit="1" customWidth="1"/>
    <col min="3" max="3" width="22.5703125" bestFit="1" customWidth="1"/>
    <col min="7" max="7" width="11.28515625" bestFit="1" customWidth="1"/>
  </cols>
  <sheetData>
    <row r="1" spans="1:7">
      <c r="A1" s="64" t="s">
        <v>414</v>
      </c>
      <c r="B1" s="64"/>
      <c r="C1" s="64"/>
      <c r="D1" s="64"/>
      <c r="E1" s="64"/>
      <c r="F1" s="64"/>
      <c r="G1" s="64"/>
    </row>
    <row r="2" spans="1:7" s="64" customFormat="1">
      <c r="A2" s="64" t="s">
        <v>423</v>
      </c>
    </row>
    <row r="3" spans="1:7">
      <c r="A3" s="64" t="s">
        <v>418</v>
      </c>
      <c r="B3" s="64"/>
      <c r="C3" s="64"/>
      <c r="D3" s="64"/>
      <c r="E3" s="64"/>
      <c r="F3" s="64"/>
      <c r="G3" s="64"/>
    </row>
    <row r="4" spans="1:7" s="64" customFormat="1"/>
    <row r="5" spans="1:7">
      <c r="A5" s="8"/>
      <c r="B5" s="8">
        <v>2009</v>
      </c>
      <c r="C5" s="8">
        <v>2010</v>
      </c>
      <c r="D5" s="8">
        <v>2011</v>
      </c>
      <c r="E5" s="8">
        <v>2012</v>
      </c>
      <c r="F5" s="8">
        <v>2013</v>
      </c>
      <c r="G5" s="8" t="s">
        <v>397</v>
      </c>
    </row>
    <row r="6" spans="1:7" ht="30">
      <c r="A6" s="18" t="s">
        <v>415</v>
      </c>
      <c r="B6" s="70">
        <v>1.5862190039999999</v>
      </c>
      <c r="C6" s="70">
        <v>2.6268019479999998</v>
      </c>
      <c r="D6" s="70">
        <v>2.1718144769999999</v>
      </c>
      <c r="E6" s="70">
        <v>1.825496008</v>
      </c>
      <c r="F6" s="70">
        <v>2.3060681430000001</v>
      </c>
      <c r="G6" s="70">
        <v>10.51639958</v>
      </c>
    </row>
    <row r="7" spans="1:7">
      <c r="A7" s="18" t="s">
        <v>416</v>
      </c>
      <c r="B7" s="70">
        <v>0.438847814</v>
      </c>
      <c r="C7" s="70">
        <v>0.71331171700000007</v>
      </c>
      <c r="D7" s="70">
        <v>0.42402144000000003</v>
      </c>
      <c r="E7" s="70">
        <v>0.36472632299999996</v>
      </c>
      <c r="F7" s="70">
        <v>0.43417233399999999</v>
      </c>
      <c r="G7" s="70">
        <v>2.3750796279999999</v>
      </c>
    </row>
    <row r="8" spans="1:7" ht="30">
      <c r="A8" s="18" t="s">
        <v>417</v>
      </c>
      <c r="B8" s="32">
        <f>B7/B9</f>
        <v>0.21670781926762084</v>
      </c>
      <c r="C8" s="32">
        <f t="shared" ref="C8:G8" si="0">C7/C9</f>
        <v>0.21355911461174784</v>
      </c>
      <c r="D8" s="32">
        <f t="shared" si="0"/>
        <v>0.16334678059699567</v>
      </c>
      <c r="E8" s="32">
        <f t="shared" si="0"/>
        <v>0.16652479423560398</v>
      </c>
      <c r="F8" s="32">
        <f t="shared" si="0"/>
        <v>0.15844315038924231</v>
      </c>
      <c r="G8" s="32">
        <f t="shared" si="0"/>
        <v>0.18423639286685647</v>
      </c>
    </row>
    <row r="9" spans="1:7" ht="15.75" thickBot="1">
      <c r="A9" s="53" t="s">
        <v>397</v>
      </c>
      <c r="B9" s="69">
        <v>2.025066818</v>
      </c>
      <c r="C9" s="69">
        <v>3.3401136649999996</v>
      </c>
      <c r="D9" s="69">
        <v>2.5958359169999996</v>
      </c>
      <c r="E9" s="69">
        <v>2.1902223310000002</v>
      </c>
      <c r="F9" s="69">
        <v>2.7402404769999995</v>
      </c>
      <c r="G9" s="69">
        <v>12.891479208000002</v>
      </c>
    </row>
    <row r="13" spans="1:7" s="18" customFormat="1"/>
    <row r="14" spans="1:7" s="18" customFormat="1"/>
    <row r="15" spans="1:7" s="18" customForma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G93"/>
  <sheetViews>
    <sheetView workbookViewId="0">
      <pane ySplit="7" topLeftCell="A8" activePane="bottomLeft" state="frozen"/>
      <selection pane="bottomLeft" activeCell="H13" sqref="H13"/>
    </sheetView>
  </sheetViews>
  <sheetFormatPr defaultRowHeight="15"/>
  <cols>
    <col min="1" max="1" width="20.5703125" customWidth="1"/>
    <col min="2" max="2" width="12.42578125" customWidth="1"/>
    <col min="3" max="5" width="13.7109375" customWidth="1"/>
  </cols>
  <sheetData>
    <row r="1" spans="1:7">
      <c r="A1" s="64" t="s">
        <v>422</v>
      </c>
    </row>
    <row r="2" spans="1:7">
      <c r="A2" t="s">
        <v>2</v>
      </c>
    </row>
    <row r="3" spans="1:7">
      <c r="A3" t="s">
        <v>90</v>
      </c>
    </row>
    <row r="5" spans="1:7">
      <c r="A5" t="s">
        <v>89</v>
      </c>
      <c r="B5" s="10" t="s">
        <v>156</v>
      </c>
      <c r="C5" s="10"/>
      <c r="D5" s="11" t="s">
        <v>157</v>
      </c>
      <c r="E5" s="11"/>
      <c r="F5" s="13" t="s">
        <v>158</v>
      </c>
      <c r="G5" s="13"/>
    </row>
    <row r="7" spans="1:7" s="21" customFormat="1" ht="45">
      <c r="A7" s="9" t="s">
        <v>3</v>
      </c>
      <c r="B7" s="9" t="s">
        <v>60</v>
      </c>
      <c r="C7" s="9" t="s">
        <v>420</v>
      </c>
      <c r="D7" s="9" t="s">
        <v>421</v>
      </c>
      <c r="E7" s="9" t="s">
        <v>4</v>
      </c>
    </row>
    <row r="8" spans="1:7">
      <c r="A8" s="12" t="s">
        <v>5</v>
      </c>
      <c r="B8" s="12" t="s">
        <v>63</v>
      </c>
      <c r="C8" s="12"/>
      <c r="D8" s="12" t="s">
        <v>63</v>
      </c>
      <c r="E8" s="12">
        <v>492</v>
      </c>
    </row>
    <row r="9" spans="1:7">
      <c r="A9" s="13" t="s">
        <v>6</v>
      </c>
      <c r="B9" s="13" t="s">
        <v>63</v>
      </c>
      <c r="C9" s="13"/>
      <c r="D9" s="13"/>
      <c r="E9" s="13"/>
    </row>
    <row r="10" spans="1:7">
      <c r="A10" s="13" t="s">
        <v>7</v>
      </c>
      <c r="B10" s="13" t="s">
        <v>63</v>
      </c>
      <c r="C10" s="13"/>
      <c r="D10" s="13"/>
      <c r="E10" s="13"/>
    </row>
    <row r="11" spans="1:7">
      <c r="A11" s="10" t="s">
        <v>76</v>
      </c>
      <c r="B11" s="10"/>
      <c r="C11" s="10" t="s">
        <v>63</v>
      </c>
      <c r="D11" s="10"/>
      <c r="E11" s="10">
        <v>357</v>
      </c>
    </row>
    <row r="12" spans="1:7" s="64" customFormat="1">
      <c r="A12" s="10" t="s">
        <v>178</v>
      </c>
      <c r="B12" s="10"/>
      <c r="C12" s="10" t="s">
        <v>63</v>
      </c>
      <c r="D12" s="10"/>
      <c r="E12" s="10">
        <v>62</v>
      </c>
    </row>
    <row r="13" spans="1:7">
      <c r="A13" s="13" t="s">
        <v>8</v>
      </c>
      <c r="B13" s="13" t="s">
        <v>63</v>
      </c>
      <c r="C13" s="13"/>
      <c r="D13" s="13"/>
      <c r="E13" s="13"/>
    </row>
    <row r="14" spans="1:7">
      <c r="A14" s="13" t="s">
        <v>9</v>
      </c>
      <c r="B14" s="13" t="s">
        <v>63</v>
      </c>
      <c r="C14" s="13"/>
      <c r="D14" s="13"/>
      <c r="E14" s="13"/>
    </row>
    <row r="15" spans="1:7">
      <c r="A15" s="12" t="s">
        <v>10</v>
      </c>
      <c r="B15" s="12" t="s">
        <v>63</v>
      </c>
      <c r="C15" s="12"/>
      <c r="D15" s="12" t="s">
        <v>63</v>
      </c>
      <c r="E15" s="12">
        <v>87</v>
      </c>
    </row>
    <row r="16" spans="1:7">
      <c r="A16" s="10" t="s">
        <v>182</v>
      </c>
      <c r="B16" s="10"/>
      <c r="C16" s="10" t="s">
        <v>63</v>
      </c>
      <c r="D16" s="10"/>
      <c r="E16" s="10">
        <v>250</v>
      </c>
    </row>
    <row r="17" spans="1:5">
      <c r="A17" s="13" t="s">
        <v>11</v>
      </c>
      <c r="B17" s="13" t="s">
        <v>63</v>
      </c>
      <c r="C17" s="13"/>
      <c r="D17" s="13"/>
      <c r="E17" s="13"/>
    </row>
    <row r="18" spans="1:5">
      <c r="A18" s="13" t="s">
        <v>12</v>
      </c>
      <c r="B18" s="13" t="s">
        <v>63</v>
      </c>
      <c r="C18" s="13"/>
      <c r="D18" s="13"/>
      <c r="E18" s="13"/>
    </row>
    <row r="19" spans="1:5">
      <c r="A19" s="12" t="s">
        <v>61</v>
      </c>
      <c r="B19" s="12" t="s">
        <v>63</v>
      </c>
      <c r="C19" s="12"/>
      <c r="D19" s="12" t="s">
        <v>63</v>
      </c>
      <c r="E19" s="12">
        <v>98</v>
      </c>
    </row>
    <row r="20" spans="1:5">
      <c r="A20" s="13" t="s">
        <v>13</v>
      </c>
      <c r="B20" s="13" t="s">
        <v>63</v>
      </c>
      <c r="C20" s="13"/>
      <c r="D20" s="13"/>
      <c r="E20" s="13"/>
    </row>
    <row r="21" spans="1:5">
      <c r="A21" s="10" t="s">
        <v>70</v>
      </c>
      <c r="B21" s="10"/>
      <c r="C21" s="10" t="s">
        <v>63</v>
      </c>
      <c r="D21" s="10"/>
      <c r="E21" s="10">
        <v>691</v>
      </c>
    </row>
    <row r="22" spans="1:5">
      <c r="A22" s="12" t="s">
        <v>14</v>
      </c>
      <c r="B22" s="12" t="s">
        <v>63</v>
      </c>
      <c r="C22" s="12"/>
      <c r="D22" s="12" t="s">
        <v>63</v>
      </c>
      <c r="E22" s="12">
        <v>298</v>
      </c>
    </row>
    <row r="23" spans="1:5">
      <c r="A23" s="12" t="s">
        <v>16</v>
      </c>
      <c r="B23" s="12" t="s">
        <v>63</v>
      </c>
      <c r="C23" s="12"/>
      <c r="D23" s="12" t="s">
        <v>63</v>
      </c>
      <c r="E23" s="12">
        <v>103</v>
      </c>
    </row>
    <row r="24" spans="1:5">
      <c r="A24" s="11" t="s">
        <v>83</v>
      </c>
      <c r="B24" s="11"/>
      <c r="C24" s="11"/>
      <c r="D24" s="11" t="s">
        <v>63</v>
      </c>
      <c r="E24" s="11">
        <v>464</v>
      </c>
    </row>
    <row r="25" spans="1:5">
      <c r="A25" s="10" t="s">
        <v>74</v>
      </c>
      <c r="B25" s="10"/>
      <c r="C25" s="10" t="s">
        <v>63</v>
      </c>
      <c r="D25" s="10"/>
      <c r="E25" s="10">
        <v>409</v>
      </c>
    </row>
    <row r="26" spans="1:5">
      <c r="A26" s="13" t="s">
        <v>17</v>
      </c>
      <c r="B26" s="13" t="s">
        <v>63</v>
      </c>
      <c r="C26" s="13"/>
      <c r="D26" s="13"/>
      <c r="E26" s="13"/>
    </row>
    <row r="27" spans="1:5">
      <c r="A27" s="13" t="s">
        <v>18</v>
      </c>
      <c r="B27" s="13" t="s">
        <v>63</v>
      </c>
      <c r="C27" s="13"/>
      <c r="D27" s="13"/>
      <c r="E27" s="13"/>
    </row>
    <row r="28" spans="1:5">
      <c r="A28" s="11" t="s">
        <v>82</v>
      </c>
      <c r="B28" s="11"/>
      <c r="C28" s="11"/>
      <c r="D28" s="11" t="s">
        <v>63</v>
      </c>
      <c r="E28" s="11">
        <v>484</v>
      </c>
    </row>
    <row r="29" spans="1:5">
      <c r="A29" s="10" t="s">
        <v>65</v>
      </c>
      <c r="B29" s="10"/>
      <c r="C29" s="10" t="s">
        <v>63</v>
      </c>
      <c r="D29" s="10"/>
      <c r="E29" s="10">
        <v>1881</v>
      </c>
    </row>
    <row r="30" spans="1:5">
      <c r="A30" s="10" t="s">
        <v>79</v>
      </c>
      <c r="B30" s="10"/>
      <c r="C30" s="10" t="s">
        <v>63</v>
      </c>
      <c r="D30" s="10"/>
      <c r="E30" s="10">
        <v>162</v>
      </c>
    </row>
    <row r="31" spans="1:5">
      <c r="A31" s="10" t="s">
        <v>72</v>
      </c>
      <c r="B31" s="10"/>
      <c r="C31" s="10" t="s">
        <v>63</v>
      </c>
      <c r="D31" s="10"/>
      <c r="E31" s="10">
        <v>427</v>
      </c>
    </row>
    <row r="32" spans="1:5">
      <c r="A32" s="13" t="s">
        <v>19</v>
      </c>
      <c r="B32" s="13" t="s">
        <v>63</v>
      </c>
      <c r="C32" s="13"/>
      <c r="D32" s="13"/>
      <c r="E32" s="13"/>
    </row>
    <row r="33" spans="1:5">
      <c r="A33" s="13" t="s">
        <v>20</v>
      </c>
      <c r="B33" s="13" t="s">
        <v>63</v>
      </c>
      <c r="C33" s="13"/>
      <c r="D33" s="13"/>
      <c r="E33" s="13"/>
    </row>
    <row r="34" spans="1:5">
      <c r="A34" s="10" t="s">
        <v>68</v>
      </c>
      <c r="B34" s="10"/>
      <c r="C34" s="10" t="s">
        <v>63</v>
      </c>
      <c r="D34" s="10"/>
      <c r="E34" s="10">
        <v>949</v>
      </c>
    </row>
    <row r="35" spans="1:5">
      <c r="A35" s="13" t="s">
        <v>21</v>
      </c>
      <c r="B35" s="13" t="s">
        <v>63</v>
      </c>
      <c r="C35" s="13"/>
      <c r="D35" s="13"/>
      <c r="E35" s="13"/>
    </row>
    <row r="36" spans="1:5">
      <c r="A36" s="13" t="s">
        <v>22</v>
      </c>
      <c r="B36" s="13" t="s">
        <v>63</v>
      </c>
      <c r="C36" s="13"/>
      <c r="D36" s="13"/>
      <c r="E36" s="13"/>
    </row>
    <row r="37" spans="1:5">
      <c r="A37" s="13" t="s">
        <v>23</v>
      </c>
      <c r="B37" s="13" t="s">
        <v>63</v>
      </c>
      <c r="C37" s="13"/>
      <c r="D37" s="13"/>
      <c r="E37" s="13"/>
    </row>
    <row r="38" spans="1:5">
      <c r="A38" s="11" t="s">
        <v>85</v>
      </c>
      <c r="B38" s="11"/>
      <c r="C38" s="11"/>
      <c r="D38" s="11" t="s">
        <v>63</v>
      </c>
      <c r="E38" s="11">
        <v>237</v>
      </c>
    </row>
    <row r="39" spans="1:5">
      <c r="A39" s="13" t="s">
        <v>24</v>
      </c>
      <c r="B39" s="13" t="s">
        <v>63</v>
      </c>
      <c r="C39" s="13"/>
      <c r="D39" s="13"/>
      <c r="E39" s="13"/>
    </row>
    <row r="40" spans="1:5">
      <c r="A40" s="13" t="s">
        <v>25</v>
      </c>
      <c r="B40" s="13" t="s">
        <v>63</v>
      </c>
      <c r="C40" s="13"/>
      <c r="D40" s="13"/>
      <c r="E40" s="13"/>
    </row>
    <row r="41" spans="1:5">
      <c r="A41" s="12" t="s">
        <v>26</v>
      </c>
      <c r="B41" s="12" t="s">
        <v>63</v>
      </c>
      <c r="C41" s="12"/>
      <c r="D41" s="12" t="s">
        <v>63</v>
      </c>
      <c r="E41" s="12">
        <v>98</v>
      </c>
    </row>
    <row r="42" spans="1:5">
      <c r="A42" s="10" t="s">
        <v>80</v>
      </c>
      <c r="B42" s="10"/>
      <c r="C42" s="10" t="s">
        <v>63</v>
      </c>
      <c r="D42" s="10"/>
      <c r="E42" s="10">
        <v>147</v>
      </c>
    </row>
    <row r="43" spans="1:5">
      <c r="A43" s="10" t="s">
        <v>77</v>
      </c>
      <c r="B43" s="10"/>
      <c r="C43" s="10" t="s">
        <v>63</v>
      </c>
      <c r="D43" s="10"/>
      <c r="E43" s="10">
        <v>276</v>
      </c>
    </row>
    <row r="44" spans="1:5">
      <c r="A44" s="10" t="s">
        <v>67</v>
      </c>
      <c r="B44" s="10"/>
      <c r="C44" s="10" t="s">
        <v>63</v>
      </c>
      <c r="D44" s="10"/>
      <c r="E44" s="10">
        <v>1112</v>
      </c>
    </row>
    <row r="45" spans="1:5">
      <c r="A45" s="12" t="s">
        <v>27</v>
      </c>
      <c r="B45" s="12" t="s">
        <v>63</v>
      </c>
      <c r="C45" s="12"/>
      <c r="D45" s="12" t="s">
        <v>63</v>
      </c>
      <c r="E45" s="12">
        <v>303</v>
      </c>
    </row>
    <row r="46" spans="1:5">
      <c r="A46" s="13" t="s">
        <v>28</v>
      </c>
      <c r="B46" s="13" t="s">
        <v>63</v>
      </c>
      <c r="C46" s="13"/>
      <c r="D46" s="13"/>
      <c r="E46" s="13"/>
    </row>
    <row r="47" spans="1:5">
      <c r="A47" s="11" t="s">
        <v>84</v>
      </c>
      <c r="B47" s="11"/>
      <c r="C47" s="11"/>
      <c r="D47" s="11" t="s">
        <v>63</v>
      </c>
      <c r="E47" s="11">
        <v>404</v>
      </c>
    </row>
    <row r="48" spans="1:5">
      <c r="A48" s="14" t="s">
        <v>29</v>
      </c>
      <c r="B48" s="14" t="s">
        <v>63</v>
      </c>
      <c r="C48" s="14" t="s">
        <v>63</v>
      </c>
      <c r="D48" s="14"/>
      <c r="E48" s="14">
        <v>327</v>
      </c>
    </row>
    <row r="49" spans="1:5">
      <c r="A49" s="13" t="s">
        <v>62</v>
      </c>
      <c r="B49" s="13" t="s">
        <v>63</v>
      </c>
      <c r="C49" s="13"/>
      <c r="D49" s="13"/>
      <c r="E49" s="13"/>
    </row>
    <row r="50" spans="1:5">
      <c r="A50" s="12" t="s">
        <v>30</v>
      </c>
      <c r="B50" s="12" t="s">
        <v>63</v>
      </c>
      <c r="C50" s="12"/>
      <c r="D50" s="12" t="s">
        <v>63</v>
      </c>
      <c r="E50" s="12">
        <v>404</v>
      </c>
    </row>
    <row r="51" spans="1:5">
      <c r="A51" s="13" t="s">
        <v>31</v>
      </c>
      <c r="B51" s="13" t="s">
        <v>63</v>
      </c>
      <c r="C51" s="13"/>
      <c r="D51" s="13"/>
      <c r="E51" s="13"/>
    </row>
    <row r="52" spans="1:5" s="64" customFormat="1">
      <c r="A52" s="71" t="s">
        <v>264</v>
      </c>
      <c r="B52" s="71"/>
      <c r="C52" s="71" t="s">
        <v>63</v>
      </c>
      <c r="D52" s="71"/>
      <c r="E52" s="71">
        <v>59</v>
      </c>
    </row>
    <row r="53" spans="1:5">
      <c r="A53" s="13" t="s">
        <v>32</v>
      </c>
      <c r="B53" s="13" t="s">
        <v>63</v>
      </c>
      <c r="C53" s="13"/>
      <c r="D53" s="13"/>
      <c r="E53" s="13"/>
    </row>
    <row r="54" spans="1:5">
      <c r="A54" s="13" t="s">
        <v>33</v>
      </c>
      <c r="B54" s="13" t="s">
        <v>63</v>
      </c>
      <c r="C54" s="13"/>
      <c r="D54" s="13"/>
      <c r="E54" s="13"/>
    </row>
    <row r="55" spans="1:5">
      <c r="A55" s="12" t="s">
        <v>34</v>
      </c>
      <c r="B55" s="12" t="s">
        <v>63</v>
      </c>
      <c r="C55" s="12"/>
      <c r="D55" s="12" t="s">
        <v>63</v>
      </c>
      <c r="E55" s="12">
        <v>258</v>
      </c>
    </row>
    <row r="56" spans="1:5">
      <c r="A56" s="13" t="s">
        <v>35</v>
      </c>
      <c r="B56" s="13" t="s">
        <v>63</v>
      </c>
      <c r="C56" s="13"/>
      <c r="D56" s="13"/>
      <c r="E56" s="13"/>
    </row>
    <row r="57" spans="1:5">
      <c r="A57" s="13" t="s">
        <v>36</v>
      </c>
      <c r="B57" s="13" t="s">
        <v>63</v>
      </c>
      <c r="C57" s="13"/>
      <c r="D57" s="13"/>
      <c r="E57" s="13"/>
    </row>
    <row r="58" spans="1:5">
      <c r="A58" s="13" t="s">
        <v>37</v>
      </c>
      <c r="B58" s="13" t="s">
        <v>63</v>
      </c>
      <c r="C58" s="13"/>
      <c r="D58" s="13"/>
      <c r="E58" s="13"/>
    </row>
    <row r="59" spans="1:5">
      <c r="A59" s="11" t="s">
        <v>88</v>
      </c>
      <c r="B59" s="11"/>
      <c r="C59" s="11"/>
      <c r="D59" s="11" t="s">
        <v>63</v>
      </c>
      <c r="E59" s="11">
        <v>130</v>
      </c>
    </row>
    <row r="60" spans="1:5">
      <c r="A60" s="10" t="s">
        <v>73</v>
      </c>
      <c r="B60" s="10"/>
      <c r="C60" s="10" t="s">
        <v>63</v>
      </c>
      <c r="D60" s="10"/>
      <c r="E60" s="10">
        <v>410</v>
      </c>
    </row>
    <row r="61" spans="1:5">
      <c r="A61" s="12" t="s">
        <v>38</v>
      </c>
      <c r="B61" s="12" t="s">
        <v>63</v>
      </c>
      <c r="C61" s="12"/>
      <c r="D61" s="12" t="s">
        <v>63</v>
      </c>
      <c r="E61" s="12">
        <v>291</v>
      </c>
    </row>
    <row r="62" spans="1:5">
      <c r="A62" s="13" t="s">
        <v>39</v>
      </c>
      <c r="B62" s="13" t="s">
        <v>63</v>
      </c>
      <c r="C62" s="13"/>
      <c r="D62" s="13"/>
      <c r="E62" s="13"/>
    </row>
    <row r="63" spans="1:5">
      <c r="A63" s="10" t="s">
        <v>71</v>
      </c>
      <c r="B63" s="10"/>
      <c r="C63" s="10" t="s">
        <v>63</v>
      </c>
      <c r="D63" s="10"/>
      <c r="E63" s="10">
        <v>613</v>
      </c>
    </row>
    <row r="64" spans="1:5">
      <c r="A64" s="13" t="s">
        <v>40</v>
      </c>
      <c r="B64" s="13" t="s">
        <v>63</v>
      </c>
      <c r="C64" s="13"/>
      <c r="D64" s="13"/>
      <c r="E64" s="13"/>
    </row>
    <row r="65" spans="1:5">
      <c r="A65" s="12" t="s">
        <v>41</v>
      </c>
      <c r="B65" s="12" t="s">
        <v>63</v>
      </c>
      <c r="C65" s="12"/>
      <c r="D65" s="12" t="s">
        <v>63</v>
      </c>
      <c r="E65" s="12">
        <v>529</v>
      </c>
    </row>
    <row r="66" spans="1:5">
      <c r="A66" s="12" t="s">
        <v>42</v>
      </c>
      <c r="B66" s="12" t="s">
        <v>63</v>
      </c>
      <c r="C66" s="12"/>
      <c r="D66" s="12" t="s">
        <v>63</v>
      </c>
      <c r="E66" s="12">
        <v>654</v>
      </c>
    </row>
    <row r="67" spans="1:5">
      <c r="A67" s="11" t="s">
        <v>87</v>
      </c>
      <c r="B67" s="11"/>
      <c r="C67" s="11"/>
      <c r="D67" s="11" t="s">
        <v>63</v>
      </c>
      <c r="E67" s="11">
        <v>139</v>
      </c>
    </row>
    <row r="68" spans="1:5">
      <c r="A68" s="14" t="s">
        <v>43</v>
      </c>
      <c r="B68" s="14" t="s">
        <v>63</v>
      </c>
      <c r="C68" s="14" t="s">
        <v>63</v>
      </c>
      <c r="D68" s="14"/>
      <c r="E68" s="14">
        <v>69</v>
      </c>
    </row>
    <row r="69" spans="1:5">
      <c r="A69" s="14" t="s">
        <v>44</v>
      </c>
      <c r="B69" s="14" t="s">
        <v>63</v>
      </c>
      <c r="C69" s="14" t="s">
        <v>63</v>
      </c>
      <c r="D69" s="14"/>
      <c r="E69" s="14">
        <v>109</v>
      </c>
    </row>
    <row r="70" spans="1:5">
      <c r="A70" s="13" t="s">
        <v>45</v>
      </c>
      <c r="B70" s="13" t="s">
        <v>63</v>
      </c>
      <c r="C70" s="13"/>
      <c r="D70" s="13"/>
      <c r="E70" s="13"/>
    </row>
    <row r="71" spans="1:5">
      <c r="A71" s="13" t="s">
        <v>46</v>
      </c>
      <c r="B71" s="13" t="s">
        <v>63</v>
      </c>
      <c r="C71" s="13"/>
      <c r="D71" s="13"/>
      <c r="E71" s="13"/>
    </row>
    <row r="72" spans="1:5">
      <c r="A72" s="12" t="s">
        <v>47</v>
      </c>
      <c r="B72" s="12" t="s">
        <v>63</v>
      </c>
      <c r="C72" s="12"/>
      <c r="D72" s="12" t="s">
        <v>63</v>
      </c>
      <c r="E72" s="12">
        <v>627</v>
      </c>
    </row>
    <row r="73" spans="1:5">
      <c r="A73" s="11" t="s">
        <v>81</v>
      </c>
      <c r="B73" s="11"/>
      <c r="C73" s="11"/>
      <c r="D73" s="11" t="s">
        <v>63</v>
      </c>
      <c r="E73" s="11">
        <v>865</v>
      </c>
    </row>
    <row r="74" spans="1:5">
      <c r="A74" s="10" t="s">
        <v>78</v>
      </c>
      <c r="B74" s="10"/>
      <c r="C74" s="10" t="s">
        <v>63</v>
      </c>
      <c r="D74" s="10"/>
      <c r="E74" s="10">
        <v>253</v>
      </c>
    </row>
    <row r="75" spans="1:5">
      <c r="A75" s="12" t="s">
        <v>48</v>
      </c>
      <c r="B75" s="12" t="s">
        <v>63</v>
      </c>
      <c r="C75" s="12"/>
      <c r="D75" s="12" t="s">
        <v>63</v>
      </c>
      <c r="E75" s="12">
        <v>441</v>
      </c>
    </row>
    <row r="76" spans="1:5">
      <c r="A76" s="13" t="s">
        <v>49</v>
      </c>
      <c r="B76" s="13" t="s">
        <v>63</v>
      </c>
      <c r="C76" s="13"/>
      <c r="D76" s="13"/>
      <c r="E76" s="13"/>
    </row>
    <row r="77" spans="1:5">
      <c r="A77" s="10" t="s">
        <v>69</v>
      </c>
      <c r="B77" s="10"/>
      <c r="C77" s="10" t="s">
        <v>63</v>
      </c>
      <c r="D77" s="10"/>
      <c r="E77" s="10">
        <v>785</v>
      </c>
    </row>
    <row r="78" spans="1:5">
      <c r="A78" s="10" t="s">
        <v>75</v>
      </c>
      <c r="B78" s="10"/>
      <c r="C78" s="10" t="s">
        <v>63</v>
      </c>
      <c r="D78" s="10"/>
      <c r="E78" s="10">
        <v>399</v>
      </c>
    </row>
    <row r="79" spans="1:5">
      <c r="A79" s="12" t="s">
        <v>50</v>
      </c>
      <c r="B79" s="12" t="s">
        <v>63</v>
      </c>
      <c r="C79" s="12"/>
      <c r="D79" s="12" t="s">
        <v>63</v>
      </c>
      <c r="E79" s="12">
        <v>1536</v>
      </c>
    </row>
    <row r="80" spans="1:5">
      <c r="A80" s="13" t="s">
        <v>51</v>
      </c>
      <c r="B80" s="13" t="s">
        <v>63</v>
      </c>
      <c r="C80" s="13"/>
      <c r="D80" s="13"/>
      <c r="E80" s="13"/>
    </row>
    <row r="81" spans="1:5" s="64" customFormat="1">
      <c r="A81" s="72" t="s">
        <v>334</v>
      </c>
      <c r="B81" s="72"/>
      <c r="C81" s="72"/>
      <c r="D81" s="72" t="s">
        <v>63</v>
      </c>
      <c r="E81" s="72">
        <v>85</v>
      </c>
    </row>
    <row r="82" spans="1:5">
      <c r="A82" s="13" t="s">
        <v>15</v>
      </c>
      <c r="B82" s="13" t="s">
        <v>63</v>
      </c>
      <c r="C82" s="13"/>
      <c r="D82" s="13"/>
      <c r="E82" s="13"/>
    </row>
    <row r="83" spans="1:5">
      <c r="A83" s="13" t="s">
        <v>52</v>
      </c>
      <c r="B83" s="13" t="s">
        <v>63</v>
      </c>
      <c r="C83" s="13"/>
      <c r="D83" s="13"/>
      <c r="E83" s="13"/>
    </row>
    <row r="84" spans="1:5">
      <c r="A84" s="13" t="s">
        <v>53</v>
      </c>
      <c r="B84" s="13" t="s">
        <v>63</v>
      </c>
      <c r="C84" s="13"/>
      <c r="D84" s="13"/>
      <c r="E84" s="13"/>
    </row>
    <row r="85" spans="1:5">
      <c r="A85" s="14" t="s">
        <v>54</v>
      </c>
      <c r="B85" s="14" t="s">
        <v>63</v>
      </c>
      <c r="C85" s="14" t="s">
        <v>63</v>
      </c>
      <c r="D85" s="14"/>
      <c r="E85" s="14">
        <v>1638</v>
      </c>
    </row>
    <row r="86" spans="1:5">
      <c r="A86" s="13" t="s">
        <v>55</v>
      </c>
      <c r="B86" s="13" t="s">
        <v>63</v>
      </c>
      <c r="C86" s="13"/>
      <c r="D86" s="13"/>
      <c r="E86" s="13"/>
    </row>
    <row r="87" spans="1:5">
      <c r="A87" s="13" t="s">
        <v>56</v>
      </c>
      <c r="B87" s="13" t="s">
        <v>63</v>
      </c>
      <c r="C87" s="13"/>
      <c r="D87" s="13"/>
      <c r="E87" s="13"/>
    </row>
    <row r="88" spans="1:5">
      <c r="A88" s="10" t="s">
        <v>66</v>
      </c>
      <c r="B88" s="10"/>
      <c r="C88" s="10" t="s">
        <v>63</v>
      </c>
      <c r="D88" s="10"/>
      <c r="E88" s="10">
        <v>1825</v>
      </c>
    </row>
    <row r="89" spans="1:5">
      <c r="A89" s="14" t="s">
        <v>57</v>
      </c>
      <c r="B89" s="14" t="s">
        <v>63</v>
      </c>
      <c r="C89" s="14" t="s">
        <v>63</v>
      </c>
      <c r="D89" s="14"/>
      <c r="E89" s="14">
        <v>90</v>
      </c>
    </row>
    <row r="90" spans="1:5">
      <c r="A90" s="10" t="s">
        <v>64</v>
      </c>
      <c r="B90" s="10"/>
      <c r="C90" s="10" t="s">
        <v>63</v>
      </c>
      <c r="D90" s="10"/>
      <c r="E90" s="10">
        <v>4686</v>
      </c>
    </row>
    <row r="91" spans="1:5">
      <c r="A91" s="13" t="s">
        <v>58</v>
      </c>
      <c r="B91" s="13" t="s">
        <v>63</v>
      </c>
      <c r="C91" s="13"/>
      <c r="D91" s="13"/>
      <c r="E91" s="13"/>
    </row>
    <row r="92" spans="1:5">
      <c r="A92" s="12" t="s">
        <v>59</v>
      </c>
      <c r="B92" s="12" t="s">
        <v>63</v>
      </c>
      <c r="C92" s="12"/>
      <c r="D92" s="12" t="s">
        <v>63</v>
      </c>
      <c r="E92" s="12">
        <v>305</v>
      </c>
    </row>
    <row r="93" spans="1:5">
      <c r="A93" s="11" t="s">
        <v>86</v>
      </c>
      <c r="B93" s="11"/>
      <c r="C93" s="11"/>
      <c r="D93" s="11" t="s">
        <v>63</v>
      </c>
      <c r="E93" s="11">
        <v>152</v>
      </c>
    </row>
  </sheetData>
  <autoFilter ref="A7:E7"/>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B20"/>
  <sheetViews>
    <sheetView workbookViewId="0">
      <selection activeCell="B15" sqref="B15:B16"/>
    </sheetView>
  </sheetViews>
  <sheetFormatPr defaultRowHeight="15"/>
  <cols>
    <col min="1" max="1" width="28.28515625" customWidth="1"/>
    <col min="2" max="2" width="53.28515625" customWidth="1"/>
  </cols>
  <sheetData>
    <row r="1" spans="1:2">
      <c r="A1" t="s">
        <v>117</v>
      </c>
    </row>
    <row r="2" spans="1:2">
      <c r="A2" t="s">
        <v>118</v>
      </c>
    </row>
    <row r="3" spans="1:2" ht="15.75" thickBot="1"/>
    <row r="4" spans="1:2" ht="15.75" thickBot="1">
      <c r="A4" s="19" t="s">
        <v>91</v>
      </c>
      <c r="B4" s="20" t="s">
        <v>92</v>
      </c>
    </row>
    <row r="5" spans="1:2">
      <c r="A5" s="15" t="s">
        <v>93</v>
      </c>
      <c r="B5" s="78" t="s">
        <v>95</v>
      </c>
    </row>
    <row r="6" spans="1:2" ht="15.75" thickBot="1">
      <c r="A6" s="16" t="s">
        <v>94</v>
      </c>
      <c r="B6" s="79"/>
    </row>
    <row r="7" spans="1:2">
      <c r="A7" s="15" t="s">
        <v>96</v>
      </c>
      <c r="B7" s="78" t="s">
        <v>98</v>
      </c>
    </row>
    <row r="8" spans="1:2" ht="15.75" thickBot="1">
      <c r="A8" s="16" t="s">
        <v>97</v>
      </c>
      <c r="B8" s="79"/>
    </row>
    <row r="9" spans="1:2">
      <c r="A9" s="15" t="s">
        <v>99</v>
      </c>
      <c r="B9" s="78" t="s">
        <v>101</v>
      </c>
    </row>
    <row r="10" spans="1:2" ht="30.75" thickBot="1">
      <c r="A10" s="16" t="s">
        <v>100</v>
      </c>
      <c r="B10" s="79"/>
    </row>
    <row r="11" spans="1:2">
      <c r="A11" s="15" t="s">
        <v>102</v>
      </c>
      <c r="B11" s="78" t="s">
        <v>104</v>
      </c>
    </row>
    <row r="12" spans="1:2" ht="45.75" thickBot="1">
      <c r="A12" s="16" t="s">
        <v>103</v>
      </c>
      <c r="B12" s="79"/>
    </row>
    <row r="13" spans="1:2">
      <c r="A13" s="15" t="s">
        <v>105</v>
      </c>
      <c r="B13" s="78" t="s">
        <v>107</v>
      </c>
    </row>
    <row r="14" spans="1:2" ht="15.75" thickBot="1">
      <c r="A14" s="16" t="s">
        <v>106</v>
      </c>
      <c r="B14" s="79"/>
    </row>
    <row r="15" spans="1:2" ht="170.25" customHeight="1">
      <c r="A15" s="15" t="s">
        <v>108</v>
      </c>
      <c r="B15" s="80" t="s">
        <v>116</v>
      </c>
    </row>
    <row r="16" spans="1:2" ht="15.75" thickBot="1">
      <c r="A16" s="16" t="s">
        <v>109</v>
      </c>
      <c r="B16" s="81"/>
    </row>
    <row r="17" spans="1:2">
      <c r="A17" s="15" t="s">
        <v>110</v>
      </c>
      <c r="B17" s="78" t="s">
        <v>112</v>
      </c>
    </row>
    <row r="18" spans="1:2" ht="15.75" thickBot="1">
      <c r="A18" s="16" t="s">
        <v>111</v>
      </c>
      <c r="B18" s="79"/>
    </row>
    <row r="19" spans="1:2">
      <c r="A19" s="15" t="s">
        <v>113</v>
      </c>
      <c r="B19" s="78" t="s">
        <v>115</v>
      </c>
    </row>
    <row r="20" spans="1:2" ht="30.75" thickBot="1">
      <c r="A20" s="16" t="s">
        <v>114</v>
      </c>
      <c r="B20" s="79"/>
    </row>
  </sheetData>
  <mergeCells count="8">
    <mergeCell ref="B19:B20"/>
    <mergeCell ref="B15:B16"/>
    <mergeCell ref="B5:B6"/>
    <mergeCell ref="B7:B8"/>
    <mergeCell ref="B9:B10"/>
    <mergeCell ref="B11:B12"/>
    <mergeCell ref="B13:B14"/>
    <mergeCell ref="B17:B1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2"/>
  <sheetViews>
    <sheetView workbookViewId="0">
      <selection activeCell="I6" sqref="I6"/>
    </sheetView>
  </sheetViews>
  <sheetFormatPr defaultRowHeight="15"/>
  <cols>
    <col min="2" max="2" width="9.5703125" bestFit="1" customWidth="1"/>
    <col min="3" max="3" width="13.140625" customWidth="1"/>
    <col min="4" max="4" width="9.5703125" bestFit="1" customWidth="1"/>
    <col min="5" max="5" width="7.7109375" customWidth="1"/>
  </cols>
  <sheetData>
    <row r="1" spans="1:5">
      <c r="A1" t="s">
        <v>119</v>
      </c>
    </row>
    <row r="2" spans="1:5">
      <c r="A2" t="s">
        <v>124</v>
      </c>
    </row>
    <row r="3" spans="1:5">
      <c r="A3" t="s">
        <v>159</v>
      </c>
    </row>
    <row r="4" spans="1:5" s="73" customFormat="1"/>
    <row r="5" spans="1:5">
      <c r="A5" s="73" t="s">
        <v>439</v>
      </c>
    </row>
    <row r="6" spans="1:5" ht="30">
      <c r="B6" s="9" t="s">
        <v>120</v>
      </c>
      <c r="C6" s="9" t="s">
        <v>121</v>
      </c>
      <c r="D6" s="9" t="s">
        <v>122</v>
      </c>
      <c r="E6" s="9" t="s">
        <v>123</v>
      </c>
    </row>
    <row r="7" spans="1:5">
      <c r="A7">
        <v>2010</v>
      </c>
      <c r="B7" s="4">
        <v>2.4</v>
      </c>
      <c r="C7" s="4">
        <v>0.30499999999999999</v>
      </c>
      <c r="D7" s="4">
        <v>3.4796399999999998</v>
      </c>
      <c r="E7" s="1">
        <v>527.76908355800003</v>
      </c>
    </row>
    <row r="8" spans="1:5">
      <c r="A8">
        <v>2011</v>
      </c>
      <c r="B8" s="4">
        <v>2.7</v>
      </c>
      <c r="C8" s="4">
        <v>8.6999999999999994E-2</v>
      </c>
      <c r="D8" s="4">
        <v>5.0949</v>
      </c>
      <c r="E8" s="1">
        <v>588.94745034499999</v>
      </c>
    </row>
    <row r="9" spans="1:5">
      <c r="A9">
        <v>2012</v>
      </c>
      <c r="B9" s="4">
        <v>2.9</v>
      </c>
      <c r="C9" s="4">
        <v>8.7999999999999995E-2</v>
      </c>
      <c r="D9" s="4">
        <v>1.29887</v>
      </c>
      <c r="E9" s="1">
        <v>697.46306962200003</v>
      </c>
    </row>
    <row r="10" spans="1:5">
      <c r="A10">
        <v>2013</v>
      </c>
      <c r="B10" s="4">
        <v>3.7</v>
      </c>
      <c r="C10" s="4">
        <v>0.109</v>
      </c>
      <c r="D10" s="4">
        <v>5.6832700000000003</v>
      </c>
      <c r="E10" s="1">
        <v>757.05843889300002</v>
      </c>
    </row>
    <row r="12" spans="1:5">
      <c r="E12" s="1"/>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C17"/>
  <sheetViews>
    <sheetView workbookViewId="0">
      <selection activeCell="C13" sqref="C13"/>
    </sheetView>
  </sheetViews>
  <sheetFormatPr defaultRowHeight="15"/>
  <cols>
    <col min="3" max="3" width="20" customWidth="1"/>
  </cols>
  <sheetData>
    <row r="1" spans="1:3">
      <c r="A1" t="s">
        <v>133</v>
      </c>
    </row>
    <row r="2" spans="1:3">
      <c r="A2" t="s">
        <v>134</v>
      </c>
    </row>
    <row r="4" spans="1:3" s="73" customFormat="1">
      <c r="A4" s="73" t="s">
        <v>440</v>
      </c>
    </row>
    <row r="5" spans="1:3" ht="45">
      <c r="A5" s="9" t="s">
        <v>128</v>
      </c>
      <c r="B5" s="9" t="s">
        <v>120</v>
      </c>
      <c r="C5" s="9" t="s">
        <v>129</v>
      </c>
    </row>
    <row r="6" spans="1:3">
      <c r="A6">
        <v>2002</v>
      </c>
      <c r="B6">
        <v>7.2</v>
      </c>
    </row>
    <row r="7" spans="1:3">
      <c r="A7">
        <v>2003</v>
      </c>
      <c r="B7">
        <v>8.9</v>
      </c>
    </row>
    <row r="8" spans="1:3">
      <c r="A8">
        <v>2004</v>
      </c>
      <c r="B8">
        <v>15.8</v>
      </c>
      <c r="C8" s="82">
        <v>40.206404815618008</v>
      </c>
    </row>
    <row r="9" spans="1:3">
      <c r="A9">
        <v>2005</v>
      </c>
      <c r="B9">
        <v>31.1</v>
      </c>
      <c r="C9" s="82">
        <v>1002.2689938473532</v>
      </c>
    </row>
    <row r="10" spans="1:3">
      <c r="A10">
        <v>2006</v>
      </c>
      <c r="B10">
        <v>39.299999999999997</v>
      </c>
      <c r="C10" s="82">
        <v>586.31409311057894</v>
      </c>
    </row>
    <row r="11" spans="1:3">
      <c r="A11">
        <v>2007</v>
      </c>
      <c r="B11">
        <v>77.900000000000006</v>
      </c>
      <c r="C11" s="82">
        <v>246.14381645807805</v>
      </c>
    </row>
    <row r="12" spans="1:3">
      <c r="A12">
        <v>2008</v>
      </c>
      <c r="B12">
        <v>96.8</v>
      </c>
      <c r="C12" s="82">
        <v>146.95663463427098</v>
      </c>
    </row>
    <row r="13" spans="1:3">
      <c r="A13">
        <v>2009</v>
      </c>
      <c r="B13">
        <v>126.3</v>
      </c>
      <c r="C13" s="82">
        <v>281.28972984475689</v>
      </c>
    </row>
    <row r="14" spans="1:3">
      <c r="A14">
        <v>2010</v>
      </c>
      <c r="B14">
        <v>157.9</v>
      </c>
      <c r="C14" s="82">
        <v>143.09503433670389</v>
      </c>
    </row>
    <row r="15" spans="1:3">
      <c r="A15">
        <v>2011</v>
      </c>
      <c r="B15">
        <v>182</v>
      </c>
      <c r="C15" s="82">
        <v>168.54801900652163</v>
      </c>
    </row>
    <row r="16" spans="1:3">
      <c r="A16">
        <v>2012</v>
      </c>
      <c r="B16">
        <v>231.6</v>
      </c>
      <c r="C16" s="82">
        <v>51.097926221444503</v>
      </c>
    </row>
    <row r="17" spans="3:3">
      <c r="C17" s="7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8"/>
  <sheetViews>
    <sheetView workbookViewId="0">
      <selection activeCell="I22" sqref="I22"/>
    </sheetView>
  </sheetViews>
  <sheetFormatPr defaultRowHeight="15"/>
  <cols>
    <col min="1" max="1" width="22.85546875" bestFit="1" customWidth="1"/>
  </cols>
  <sheetData>
    <row r="1" spans="1:2">
      <c r="A1" t="s">
        <v>131</v>
      </c>
    </row>
    <row r="2" spans="1:2">
      <c r="A2" t="s">
        <v>132</v>
      </c>
    </row>
    <row r="4" spans="1:2">
      <c r="A4" s="8" t="s">
        <v>91</v>
      </c>
      <c r="B4" s="8" t="s">
        <v>130</v>
      </c>
    </row>
    <row r="5" spans="1:2">
      <c r="A5" t="s">
        <v>125</v>
      </c>
      <c r="B5">
        <v>15.5</v>
      </c>
    </row>
    <row r="6" spans="1:2">
      <c r="A6" t="s">
        <v>121</v>
      </c>
      <c r="B6">
        <v>41.07</v>
      </c>
    </row>
    <row r="7" spans="1:2">
      <c r="A7" t="s">
        <v>126</v>
      </c>
      <c r="B7">
        <v>31.1</v>
      </c>
    </row>
    <row r="8" spans="1:2">
      <c r="A8" t="s">
        <v>127</v>
      </c>
      <c r="B8">
        <v>12.33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C13"/>
  <sheetViews>
    <sheetView workbookViewId="0">
      <selection activeCell="C19" sqref="C19"/>
    </sheetView>
  </sheetViews>
  <sheetFormatPr defaultRowHeight="15"/>
  <cols>
    <col min="1" max="1" width="24" bestFit="1" customWidth="1"/>
    <col min="2" max="2" width="13.28515625" bestFit="1" customWidth="1"/>
  </cols>
  <sheetData>
    <row r="1" spans="1:3">
      <c r="A1" t="s">
        <v>146</v>
      </c>
    </row>
    <row r="2" spans="1:3">
      <c r="A2" t="s">
        <v>147</v>
      </c>
    </row>
    <row r="4" spans="1:3">
      <c r="A4" s="9" t="s">
        <v>135</v>
      </c>
      <c r="B4" s="9" t="s">
        <v>145</v>
      </c>
      <c r="C4" s="9" t="s">
        <v>130</v>
      </c>
    </row>
    <row r="5" spans="1:3">
      <c r="A5" t="s">
        <v>136</v>
      </c>
      <c r="B5" s="1">
        <v>4472270</v>
      </c>
      <c r="C5" s="7">
        <f>B5/$B$13</f>
        <v>0.56660142021879734</v>
      </c>
    </row>
    <row r="6" spans="1:3">
      <c r="A6" t="s">
        <v>137</v>
      </c>
      <c r="B6" s="1">
        <v>1240293</v>
      </c>
      <c r="C6" s="7">
        <f t="shared" ref="C6:C12" si="0">B6/$B$13</f>
        <v>0.15713536420820584</v>
      </c>
    </row>
    <row r="7" spans="1:3">
      <c r="A7" t="s">
        <v>138</v>
      </c>
      <c r="B7" s="1">
        <v>591291</v>
      </c>
      <c r="C7" s="7">
        <f t="shared" si="0"/>
        <v>7.4911917295376371E-2</v>
      </c>
    </row>
    <row r="8" spans="1:3">
      <c r="A8" t="s">
        <v>139</v>
      </c>
      <c r="B8" s="1">
        <v>471914</v>
      </c>
      <c r="C8" s="7">
        <f t="shared" si="0"/>
        <v>5.9787790679259864E-2</v>
      </c>
    </row>
    <row r="9" spans="1:3">
      <c r="A9" t="s">
        <v>140</v>
      </c>
      <c r="B9" s="1">
        <v>249144</v>
      </c>
      <c r="C9" s="7">
        <f t="shared" si="0"/>
        <v>3.1564584481480779E-2</v>
      </c>
    </row>
    <row r="10" spans="1:3">
      <c r="A10" t="s">
        <v>141</v>
      </c>
      <c r="B10" s="1">
        <v>227182</v>
      </c>
      <c r="C10" s="7">
        <f t="shared" si="0"/>
        <v>2.8782171883215194E-2</v>
      </c>
    </row>
    <row r="11" spans="1:3">
      <c r="A11" t="s">
        <v>142</v>
      </c>
      <c r="B11" s="1">
        <v>417929</v>
      </c>
      <c r="C11" s="7">
        <f t="shared" si="0"/>
        <v>5.2948315944838245E-2</v>
      </c>
    </row>
    <row r="12" spans="1:3">
      <c r="A12" t="s">
        <v>143</v>
      </c>
      <c r="B12" s="1">
        <v>223127</v>
      </c>
      <c r="C12" s="7">
        <f t="shared" si="0"/>
        <v>2.8268435288826388E-2</v>
      </c>
    </row>
    <row r="13" spans="1:3">
      <c r="A13" t="s">
        <v>144</v>
      </c>
      <c r="B13" s="1">
        <f>SUM(B5:B12)</f>
        <v>7893150</v>
      </c>
      <c r="C13" s="7">
        <f>SUM(C5:C12)</f>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9"/>
  <sheetViews>
    <sheetView workbookViewId="0">
      <selection activeCell="H32" sqref="H32"/>
    </sheetView>
  </sheetViews>
  <sheetFormatPr defaultRowHeight="15"/>
  <cols>
    <col min="1" max="1" width="5.7109375" customWidth="1"/>
    <col min="2" max="2" width="44.5703125" customWidth="1"/>
  </cols>
  <sheetData>
    <row r="1" spans="1:2">
      <c r="A1" t="s">
        <v>148</v>
      </c>
    </row>
    <row r="2" spans="1:2">
      <c r="A2" t="s">
        <v>118</v>
      </c>
    </row>
    <row r="4" spans="1:2">
      <c r="A4" s="8" t="s">
        <v>149</v>
      </c>
      <c r="B4" s="8" t="s">
        <v>150</v>
      </c>
    </row>
    <row r="5" spans="1:2" ht="60">
      <c r="A5" s="17">
        <v>1</v>
      </c>
      <c r="B5" s="18" t="s">
        <v>151</v>
      </c>
    </row>
    <row r="6" spans="1:2" ht="30">
      <c r="A6" s="17">
        <v>2</v>
      </c>
      <c r="B6" s="18" t="s">
        <v>152</v>
      </c>
    </row>
    <row r="7" spans="1:2" ht="30">
      <c r="A7" s="17">
        <v>3</v>
      </c>
      <c r="B7" s="18" t="s">
        <v>153</v>
      </c>
    </row>
    <row r="8" spans="1:2" ht="30">
      <c r="A8" s="17">
        <v>4</v>
      </c>
      <c r="B8" s="18" t="s">
        <v>154</v>
      </c>
    </row>
    <row r="9" spans="1:2" ht="30" customHeight="1">
      <c r="A9" s="17">
        <v>5</v>
      </c>
      <c r="B9" s="18"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Graphs-figures</vt:lpstr>
      <vt:lpstr>Fig 1</vt:lpstr>
      <vt:lpstr>Fig 2</vt:lpstr>
      <vt:lpstr>Fig 3</vt:lpstr>
      <vt:lpstr>Fig 4</vt:lpstr>
      <vt:lpstr>Fig 5</vt:lpstr>
      <vt:lpstr>Fig 6</vt:lpstr>
      <vt:lpstr>Fig 7</vt:lpstr>
      <vt:lpstr>Fig 8</vt:lpstr>
      <vt:lpstr>Supporting data</vt:lpstr>
      <vt:lpstr>Global Muslim pop.</vt:lpstr>
      <vt:lpstr>Zakat fund case studies</vt:lpstr>
      <vt:lpstr>Faith-based organisations</vt:lpstr>
      <vt:lpstr>UN Appeals</vt:lpstr>
      <vt:lpstr>'Fig 3'!_ftnref1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chloes</dc:creator>
  <cp:lastModifiedBy>alexandras</cp:lastModifiedBy>
  <dcterms:created xsi:type="dcterms:W3CDTF">2015-02-18T16:18:45Z</dcterms:created>
  <dcterms:modified xsi:type="dcterms:W3CDTF">2015-03-25T16:51:26Z</dcterms:modified>
</cp:coreProperties>
</file>