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8580"/>
  </bookViews>
  <sheets>
    <sheet name="Fig. 1" sheetId="4" r:id="rId1"/>
    <sheet name="Fig. 2" sheetId="12" r:id="rId2"/>
    <sheet name="Fig. 3" sheetId="11" r:id="rId3"/>
    <sheet name="Fig. 4" sheetId="10" r:id="rId4"/>
    <sheet name="Fig. 5" sheetId="8" r:id="rId5"/>
    <sheet name="Fig. 6" sheetId="13" r:id="rId6"/>
    <sheet name="UN Appeals" sheetId="9" r:id="rId7"/>
  </sheets>
  <calcPr calcId="125725"/>
</workbook>
</file>

<file path=xl/calcChain.xml><?xml version="1.0" encoding="utf-8"?>
<calcChain xmlns="http://schemas.openxmlformats.org/spreadsheetml/2006/main">
  <c r="C13" i="10"/>
  <c r="C14"/>
  <c r="C15"/>
  <c r="C16"/>
  <c r="C17"/>
  <c r="C18"/>
  <c r="C19"/>
  <c r="G7" i="12"/>
  <c r="F7"/>
  <c r="E7"/>
  <c r="D7"/>
  <c r="C7"/>
  <c r="B7"/>
  <c r="C11" i="11"/>
  <c r="D7" i="10"/>
  <c r="C7"/>
  <c r="B7"/>
  <c r="C7" i="11"/>
  <c r="C8"/>
  <c r="C9"/>
  <c r="C10"/>
  <c r="C14"/>
  <c r="C15"/>
  <c r="C16"/>
  <c r="C17"/>
  <c r="C18"/>
  <c r="C12"/>
  <c r="C6"/>
  <c r="B12" i="9"/>
  <c r="B10"/>
</calcChain>
</file>

<file path=xl/sharedStrings.xml><?xml version="1.0" encoding="utf-8"?>
<sst xmlns="http://schemas.openxmlformats.org/spreadsheetml/2006/main" count="87" uniqueCount="65">
  <si>
    <t>Education</t>
  </si>
  <si>
    <t>Switzerland</t>
  </si>
  <si>
    <t>Multi-sector</t>
  </si>
  <si>
    <t>Other</t>
  </si>
  <si>
    <t>Shelter and non-food items</t>
  </si>
  <si>
    <t>Germany</t>
  </si>
  <si>
    <t>Food</t>
  </si>
  <si>
    <t>France</t>
  </si>
  <si>
    <t>Sweden</t>
  </si>
  <si>
    <t>Allocation of unearmarked funds by WFP</t>
  </si>
  <si>
    <t>Coordination and support services</t>
  </si>
  <si>
    <t>Response Plan/Appeal title</t>
  </si>
  <si>
    <t>Agriculture</t>
  </si>
  <si>
    <t>Cameroon 2015</t>
  </si>
  <si>
    <t>Japan</t>
  </si>
  <si>
    <t>Canada</t>
  </si>
  <si>
    <t>Water and Sanitation</t>
  </si>
  <si>
    <t>Protection/Human rights/Rule of law</t>
  </si>
  <si>
    <t>Sector not yet specified</t>
  </si>
  <si>
    <t>Health</t>
  </si>
  <si>
    <t>Grand Total</t>
  </si>
  <si>
    <t>Other crises</t>
  </si>
  <si>
    <t>CAR refugees</t>
  </si>
  <si>
    <t>Nigerian refugees</t>
  </si>
  <si>
    <t>Refugees (unspecified)</t>
  </si>
  <si>
    <t>Crisis unclear</t>
  </si>
  <si>
    <t>US$ millions</t>
  </si>
  <si>
    <t>Committed/contributed</t>
  </si>
  <si>
    <t>Pledged</t>
  </si>
  <si>
    <t>US</t>
  </si>
  <si>
    <t>EU Institutions</t>
  </si>
  <si>
    <t>CERF</t>
  </si>
  <si>
    <t>UK</t>
  </si>
  <si>
    <t>Source: Development Initiatives based on UN OCHA FTS</t>
  </si>
  <si>
    <t>Title: Humanitarian funding to Cameroon, 2013-2015</t>
  </si>
  <si>
    <t>Source: Development Initiatives based on UN OCHA FTS data</t>
  </si>
  <si>
    <t>Title: Top humanitarian donors to Cameroon, 2013-2015</t>
  </si>
  <si>
    <t>Source: Development Initiaves based on UN OCHA FTS data</t>
  </si>
  <si>
    <t>Title: Funding to UN Appeals, 2015</t>
  </si>
  <si>
    <t>Revised requirements</t>
  </si>
  <si>
    <t>% needs met</t>
  </si>
  <si>
    <t>Title: CERF grants by country, 2013-2015</t>
  </si>
  <si>
    <t>Title: CERF funding by sector, 2015</t>
  </si>
  <si>
    <t>US$ million</t>
  </si>
  <si>
    <t>% total</t>
  </si>
  <si>
    <t>UN CERF</t>
  </si>
  <si>
    <t>CERF rank</t>
  </si>
  <si>
    <t>CERF %</t>
  </si>
  <si>
    <t>Source: Development Initiatives based on UN OCHA FTS/UN CERF data</t>
  </si>
  <si>
    <t>Protection/Human Rights/Rule of Law</t>
  </si>
  <si>
    <t>Water and sanitation</t>
  </si>
  <si>
    <t xml:space="preserve">Various Donors </t>
  </si>
  <si>
    <t>Outside appeal</t>
  </si>
  <si>
    <t>Sum of Approved</t>
  </si>
  <si>
    <t>Refugees from both Nigeria and CAR</t>
  </si>
  <si>
    <t xml:space="preserve">Private </t>
  </si>
  <si>
    <t>Title: Top 10 humanitarian donors to Cameroon, 2015</t>
  </si>
  <si>
    <t>% of total</t>
  </si>
  <si>
    <t>Title: Humanitarian assistance to Cameroon by crisis category, 2015</t>
  </si>
  <si>
    <t>Source: Development Initiatives based on UN OCHA FTS data. Data downloaded 31 May 2015</t>
  </si>
  <si>
    <t>Notes: Due to reporting practices of some agencies, detailed breakdown may include some double counting as balacning entries are not included in the analysis</t>
  </si>
  <si>
    <t>Title: Humanitarian funding to Cameroon by sector, 2015</t>
  </si>
  <si>
    <t>Note: Other includes agriculture, shelter and NFI items, WASH, Protection/Human rights/Rule of Law, Coordination and support services</t>
  </si>
  <si>
    <t>Source: Development Initiatives based on UN CERF data</t>
  </si>
  <si>
    <t>Note: Private includes individuals and organisations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</si>
</sst>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0.0"/>
  </numFmts>
  <fonts count="21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7" fillId="28" borderId="0" applyNumberFormat="0" applyBorder="0" applyAlignment="0" applyProtection="0"/>
    <xf numFmtId="0" fontId="8" fillId="29" borderId="1" applyNumberFormat="0" applyAlignment="0" applyProtection="0"/>
    <xf numFmtId="0" fontId="4" fillId="30" borderId="2" applyNumberFormat="0" applyAlignment="0" applyProtection="0"/>
    <xf numFmtId="0" fontId="9" fillId="0" borderId="0" applyNumberFormat="0" applyFill="0" applyBorder="0" applyAlignment="0" applyProtection="0"/>
    <xf numFmtId="0" fontId="10" fillId="31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32" borderId="0" applyNumberFormat="0" applyBorder="0" applyAlignment="0" applyProtection="0"/>
    <xf numFmtId="0" fontId="1" fillId="2" borderId="7" applyNumberFormat="0" applyFont="0" applyAlignment="0" applyProtection="0"/>
    <xf numFmtId="0" fontId="17" fillId="29" borderId="8" applyNumberForma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167" fontId="0" fillId="0" borderId="0" xfId="0" applyNumberFormat="1"/>
    <xf numFmtId="166" fontId="0" fillId="0" borderId="0" xfId="42" applyNumberFormat="1" applyFont="1"/>
    <xf numFmtId="0" fontId="0" fillId="0" borderId="10" xfId="0" applyBorder="1"/>
    <xf numFmtId="166" fontId="0" fillId="0" borderId="10" xfId="42" applyNumberFormat="1" applyFont="1" applyBorder="1"/>
    <xf numFmtId="9" fontId="0" fillId="0" borderId="0" xfId="43" applyFont="1"/>
    <xf numFmtId="165" fontId="0" fillId="0" borderId="0" xfId="42" applyNumberFormat="1" applyFont="1"/>
    <xf numFmtId="9" fontId="0" fillId="0" borderId="0" xfId="43" applyNumberFormat="1" applyFont="1"/>
    <xf numFmtId="167" fontId="0" fillId="0" borderId="10" xfId="0" applyNumberFormat="1" applyBorder="1"/>
    <xf numFmtId="10" fontId="0" fillId="0" borderId="0" xfId="43" applyNumberFormat="1" applyFont="1"/>
    <xf numFmtId="9" fontId="0" fillId="0" borderId="10" xfId="43" applyFont="1" applyBorder="1"/>
    <xf numFmtId="0" fontId="20" fillId="0" borderId="0" xfId="0" applyFont="1"/>
    <xf numFmtId="167" fontId="20" fillId="0" borderId="0" xfId="0" applyNumberFormat="1" applyFont="1"/>
    <xf numFmtId="9" fontId="20" fillId="0" borderId="0" xfId="43" applyFont="1"/>
    <xf numFmtId="9" fontId="20" fillId="0" borderId="0" xfId="43" applyNumberFormat="1" applyFont="1"/>
    <xf numFmtId="0" fontId="0" fillId="0" borderId="0" xfId="0"/>
    <xf numFmtId="0" fontId="0" fillId="0" borderId="0" xfId="0" applyFill="1" applyBorder="1"/>
    <xf numFmtId="166" fontId="0" fillId="0" borderId="0" xfId="42" applyNumberFormat="1" applyFont="1" applyFill="1" applyBorder="1"/>
    <xf numFmtId="0" fontId="19" fillId="0" borderId="0" xfId="0" applyFont="1" applyFill="1" applyBorder="1"/>
    <xf numFmtId="166" fontId="19" fillId="0" borderId="0" xfId="42" applyNumberFormat="1" applyFont="1" applyFill="1" applyBorder="1"/>
    <xf numFmtId="9" fontId="0" fillId="0" borderId="0" xfId="43" applyFont="1" applyFill="1" applyBorder="1"/>
    <xf numFmtId="0" fontId="0" fillId="0" borderId="0" xfId="0" applyFill="1"/>
    <xf numFmtId="165" fontId="0" fillId="0" borderId="0" xfId="42" applyNumberFormat="1" applyFont="1" applyFill="1"/>
    <xf numFmtId="0" fontId="0" fillId="33" borderId="0" xfId="0" applyFont="1" applyFill="1" applyAlignment="1">
      <alignment wrapText="1"/>
    </xf>
    <xf numFmtId="0" fontId="0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numFmt numFmtId="165" formatCode="_-* #,##0_-;\-* #,##0_-;_-* &quot;-&quot;??_-;_-@_-"/>
    </dxf>
    <dxf>
      <numFmt numFmtId="165" formatCode="_-* #,##0_-;\-* #,##0_-;_-* &quot;-&quot;??_-;_-@_-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bar"/>
        <c:grouping val="clustered"/>
        <c:ser>
          <c:idx val="0"/>
          <c:order val="0"/>
          <c:tx>
            <c:strRef>
              <c:f>'Fig. 1'!$B$4</c:f>
              <c:strCache>
                <c:ptCount val="1"/>
                <c:pt idx="0">
                  <c:v>Committed/contributed</c:v>
                </c:pt>
              </c:strCache>
            </c:strRef>
          </c:tx>
          <c:dLbls>
            <c:showVal val="1"/>
          </c:dLbls>
          <c:cat>
            <c:strRef>
              <c:f>'Fig. 1'!$A$5:$A$14</c:f>
              <c:strCache>
                <c:ptCount val="10"/>
                <c:pt idx="0">
                  <c:v>US</c:v>
                </c:pt>
                <c:pt idx="1">
                  <c:v>EU Institutions</c:v>
                </c:pt>
                <c:pt idx="2">
                  <c:v>Japan</c:v>
                </c:pt>
                <c:pt idx="3">
                  <c:v>CERF</c:v>
                </c:pt>
                <c:pt idx="4">
                  <c:v>UK</c:v>
                </c:pt>
                <c:pt idx="5">
                  <c:v>Germany</c:v>
                </c:pt>
                <c:pt idx="6">
                  <c:v>Canada</c:v>
                </c:pt>
                <c:pt idx="7">
                  <c:v>Switzerland</c:v>
                </c:pt>
                <c:pt idx="8">
                  <c:v>Allocation of unearmarked funds by WFP</c:v>
                </c:pt>
                <c:pt idx="9">
                  <c:v>Various Donors </c:v>
                </c:pt>
              </c:strCache>
            </c:strRef>
          </c:cat>
          <c:val>
            <c:numRef>
              <c:f>'Fig. 1'!$B$5:$B$14</c:f>
              <c:numCache>
                <c:formatCode>_-* #,##0.0_-;\-* #,##0.0_-;_-* "-"??_-;_-@_-</c:formatCode>
                <c:ptCount val="10"/>
                <c:pt idx="0">
                  <c:v>49.957625</c:v>
                </c:pt>
                <c:pt idx="1">
                  <c:v>13.493763</c:v>
                </c:pt>
                <c:pt idx="2">
                  <c:v>13.255000000000001</c:v>
                </c:pt>
                <c:pt idx="3">
                  <c:v>10.696432</c:v>
                </c:pt>
                <c:pt idx="4">
                  <c:v>6.9211289999999996</c:v>
                </c:pt>
                <c:pt idx="5">
                  <c:v>4.1053170000000003</c:v>
                </c:pt>
                <c:pt idx="6">
                  <c:v>2.778257</c:v>
                </c:pt>
                <c:pt idx="7">
                  <c:v>1.5031890000000001</c:v>
                </c:pt>
                <c:pt idx="8">
                  <c:v>1.391</c:v>
                </c:pt>
                <c:pt idx="9">
                  <c:v>1.3627290000000001</c:v>
                </c:pt>
              </c:numCache>
            </c:numRef>
          </c:val>
        </c:ser>
        <c:axId val="94268032"/>
        <c:axId val="94282112"/>
      </c:barChart>
      <c:catAx>
        <c:axId val="94268032"/>
        <c:scaling>
          <c:orientation val="maxMin"/>
        </c:scaling>
        <c:axPos val="l"/>
        <c:tickLblPos val="nextTo"/>
        <c:crossAx val="94282112"/>
        <c:crosses val="autoZero"/>
        <c:auto val="1"/>
        <c:lblAlgn val="ctr"/>
        <c:lblOffset val="100"/>
      </c:catAx>
      <c:valAx>
        <c:axId val="94282112"/>
        <c:scaling>
          <c:orientation val="minMax"/>
        </c:scaling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US$ millions</a:t>
                </a:r>
              </a:p>
            </c:rich>
          </c:tx>
          <c:layout/>
        </c:title>
        <c:numFmt formatCode="#,##0.0" sourceLinked="0"/>
        <c:tickLblPos val="nextTo"/>
        <c:crossAx val="9426803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tx>
            <c:strRef>
              <c:f>'Fig. 2'!$A$6</c:f>
              <c:strCache>
                <c:ptCount val="1"/>
                <c:pt idx="0">
                  <c:v>US$ million</c:v>
                </c:pt>
              </c:strCache>
            </c:strRef>
          </c:tx>
          <c:dLbls>
            <c:showVal val="1"/>
            <c:showCatName val="1"/>
            <c:showPercent val="1"/>
            <c:showLeaderLines val="1"/>
          </c:dLbls>
          <c:cat>
            <c:strRef>
              <c:f>'Fig. 2'!$B$5:$G$5</c:f>
              <c:strCache>
                <c:ptCount val="6"/>
                <c:pt idx="0">
                  <c:v>CAR refugees</c:v>
                </c:pt>
                <c:pt idx="1">
                  <c:v>Nigerian refugees</c:v>
                </c:pt>
                <c:pt idx="2">
                  <c:v>Refugees from both Nigeria and CAR</c:v>
                </c:pt>
                <c:pt idx="3">
                  <c:v>Refugees (unspecified)</c:v>
                </c:pt>
                <c:pt idx="4">
                  <c:v>Other crises</c:v>
                </c:pt>
                <c:pt idx="5">
                  <c:v>Crisis unclear</c:v>
                </c:pt>
              </c:strCache>
            </c:strRef>
          </c:cat>
          <c:val>
            <c:numRef>
              <c:f>'Fig. 2'!$B$6:$G$6</c:f>
              <c:numCache>
                <c:formatCode>_-* #,##0.0_-;\-* #,##0.0_-;_-* "-"??_-;_-@_-</c:formatCode>
                <c:ptCount val="6"/>
                <c:pt idx="0">
                  <c:v>61.874889000000003</c:v>
                </c:pt>
                <c:pt idx="1">
                  <c:v>20.035150000000002</c:v>
                </c:pt>
                <c:pt idx="2">
                  <c:v>4.3015720000000002</c:v>
                </c:pt>
                <c:pt idx="3">
                  <c:v>0.47105799999999998</c:v>
                </c:pt>
                <c:pt idx="4">
                  <c:v>0.66869299999999998</c:v>
                </c:pt>
                <c:pt idx="5">
                  <c:v>21.814147999999999</c:v>
                </c:pt>
              </c:numCache>
            </c:numRef>
          </c:val>
        </c:ser>
        <c:dLbls>
          <c:showVal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tx>
            <c:strRef>
              <c:f>'Fig. 3'!$B$5</c:f>
              <c:strCache>
                <c:ptCount val="1"/>
                <c:pt idx="0">
                  <c:v>US$ million</c:v>
                </c:pt>
              </c:strCache>
            </c:strRef>
          </c:tx>
          <c:dLbls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Water and Sanitation, 0.6, 1%</a:t>
                    </a:r>
                  </a:p>
                </c:rich>
              </c:tx>
              <c:showVal val="1"/>
              <c:showCatName val="1"/>
              <c:showPercent val="1"/>
            </c:dLbl>
            <c:showVal val="1"/>
            <c:showCatName val="1"/>
            <c:showPercent val="1"/>
            <c:showLeaderLines val="1"/>
          </c:dLbls>
          <c:cat>
            <c:strRef>
              <c:f>'Fig. 3'!$A$6:$A$11</c:f>
              <c:strCache>
                <c:ptCount val="6"/>
                <c:pt idx="0">
                  <c:v>Multi-sector</c:v>
                </c:pt>
                <c:pt idx="1">
                  <c:v>Sector not yet specified</c:v>
                </c:pt>
                <c:pt idx="2">
                  <c:v>Food</c:v>
                </c:pt>
                <c:pt idx="3">
                  <c:v>Health</c:v>
                </c:pt>
                <c:pt idx="4">
                  <c:v>Education</c:v>
                </c:pt>
                <c:pt idx="5">
                  <c:v>Other</c:v>
                </c:pt>
              </c:strCache>
            </c:strRef>
          </c:cat>
          <c:val>
            <c:numRef>
              <c:f>'Fig. 3'!$B$6:$B$11</c:f>
              <c:numCache>
                <c:formatCode>0.0</c:formatCode>
                <c:ptCount val="6"/>
                <c:pt idx="0">
                  <c:v>44.890759000000003</c:v>
                </c:pt>
                <c:pt idx="1">
                  <c:v>33.382438999999998</c:v>
                </c:pt>
                <c:pt idx="2">
                  <c:v>20.746839999999999</c:v>
                </c:pt>
                <c:pt idx="3">
                  <c:v>6.8582900000000002</c:v>
                </c:pt>
                <c:pt idx="4">
                  <c:v>1.0002340000000001</c:v>
                </c:pt>
                <c:pt idx="5">
                  <c:v>2.2869479999999998</c:v>
                </c:pt>
              </c:numCache>
            </c:numRef>
          </c:val>
        </c:ser>
        <c:dLbls>
          <c:showVal val="1"/>
        </c:dLbls>
        <c:firstSliceAng val="0"/>
      </c:pieChart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pieChart>
        <c:varyColors val="1"/>
        <c:ser>
          <c:idx val="0"/>
          <c:order val="0"/>
          <c:tx>
            <c:strRef>
              <c:f>'Fig. 4'!$B$12</c:f>
              <c:strCache>
                <c:ptCount val="1"/>
                <c:pt idx="0">
                  <c:v>Sum of Approved</c:v>
                </c:pt>
              </c:strCache>
            </c:strRef>
          </c:tx>
          <c:dLbls>
            <c:dLblPos val="bestFit"/>
            <c:showVal val="1"/>
            <c:showCatName val="1"/>
            <c:showPercent val="1"/>
            <c:showLeaderLines val="1"/>
          </c:dLbls>
          <c:cat>
            <c:strRef>
              <c:f>'Fig. 4'!$A$13:$A$19</c:f>
              <c:strCache>
                <c:ptCount val="7"/>
                <c:pt idx="0">
                  <c:v>Agriculture</c:v>
                </c:pt>
                <c:pt idx="1">
                  <c:v>Food</c:v>
                </c:pt>
                <c:pt idx="2">
                  <c:v>Health</c:v>
                </c:pt>
                <c:pt idx="3">
                  <c:v>Multi-sector</c:v>
                </c:pt>
                <c:pt idx="4">
                  <c:v>Protection/Human Rights/Rule of Law</c:v>
                </c:pt>
                <c:pt idx="5">
                  <c:v>Shelter and non-food items</c:v>
                </c:pt>
                <c:pt idx="6">
                  <c:v>Water and sanitation</c:v>
                </c:pt>
              </c:strCache>
            </c:strRef>
          </c:cat>
          <c:val>
            <c:numRef>
              <c:f>'Fig. 4'!$B$13:$B$19</c:f>
              <c:numCache>
                <c:formatCode>_-* #,##0.0_-;\-* #,##0.0_-;_-* "-"??_-;_-@_-</c:formatCode>
                <c:ptCount val="7"/>
                <c:pt idx="0">
                  <c:v>0.41812899999999997</c:v>
                </c:pt>
                <c:pt idx="1">
                  <c:v>3.00054</c:v>
                </c:pt>
                <c:pt idx="2">
                  <c:v>0.88729499999999994</c:v>
                </c:pt>
                <c:pt idx="3">
                  <c:v>1.8721840000000001</c:v>
                </c:pt>
                <c:pt idx="4">
                  <c:v>0.48719299999999999</c:v>
                </c:pt>
                <c:pt idx="5">
                  <c:v>0.200796</c:v>
                </c:pt>
                <c:pt idx="6">
                  <c:v>0.20003699999999999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'Fig. 5'!$A$5</c:f>
              <c:strCache>
                <c:ptCount val="1"/>
                <c:pt idx="0">
                  <c:v>US$ millions</c:v>
                </c:pt>
              </c:strCache>
            </c:strRef>
          </c:tx>
          <c:dLbls>
            <c:dLblPos val="outEnd"/>
            <c:showVal val="1"/>
          </c:dLbls>
          <c:cat>
            <c:numRef>
              <c:f>'Fig. 5'!$B$4:$D$4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'Fig. 5'!$B$5:$D$5</c:f>
              <c:numCache>
                <c:formatCode>_-* #,##0.0_-;\-* #,##0.0_-;_-* "-"??_-;_-@_-</c:formatCode>
                <c:ptCount val="3"/>
                <c:pt idx="0">
                  <c:v>28.094640999999999</c:v>
                </c:pt>
                <c:pt idx="1">
                  <c:v>86.133722000000006</c:v>
                </c:pt>
                <c:pt idx="2">
                  <c:v>109.16551</c:v>
                </c:pt>
              </c:numCache>
            </c:numRef>
          </c:val>
        </c:ser>
        <c:axId val="105918848"/>
        <c:axId val="105920384"/>
      </c:barChart>
      <c:catAx>
        <c:axId val="105918848"/>
        <c:scaling>
          <c:orientation val="minMax"/>
        </c:scaling>
        <c:axPos val="b"/>
        <c:numFmt formatCode="General" sourceLinked="1"/>
        <c:tickLblPos val="nextTo"/>
        <c:crossAx val="105920384"/>
        <c:crosses val="autoZero"/>
        <c:auto val="1"/>
        <c:lblAlgn val="ctr"/>
        <c:lblOffset val="100"/>
      </c:catAx>
      <c:valAx>
        <c:axId val="105920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US$ millions</a:t>
                </a:r>
              </a:p>
            </c:rich>
          </c:tx>
          <c:layout/>
        </c:title>
        <c:numFmt formatCode="#,##0.0" sourceLinked="0"/>
        <c:tickLblPos val="nextTo"/>
        <c:crossAx val="105918848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'Fig. 6'!$B$5</c:f>
              <c:strCache>
                <c:ptCount val="1"/>
                <c:pt idx="0">
                  <c:v>US$ millions</c:v>
                </c:pt>
              </c:strCache>
            </c:strRef>
          </c:tx>
          <c:cat>
            <c:strRef>
              <c:f>('Fig. 6'!$A$6:$A$11,'Fig. 6'!$A$12:$A$14,'Fig. 6'!$A$15)</c:f>
              <c:strCache>
                <c:ptCount val="10"/>
                <c:pt idx="0">
                  <c:v>US</c:v>
                </c:pt>
                <c:pt idx="1">
                  <c:v>Japan</c:v>
                </c:pt>
                <c:pt idx="2">
                  <c:v>CERF</c:v>
                </c:pt>
                <c:pt idx="3">
                  <c:v>EU Institutions</c:v>
                </c:pt>
                <c:pt idx="4">
                  <c:v>UK</c:v>
                </c:pt>
                <c:pt idx="5">
                  <c:v>Germany</c:v>
                </c:pt>
                <c:pt idx="6">
                  <c:v>Sweden</c:v>
                </c:pt>
                <c:pt idx="7">
                  <c:v>Switzerland</c:v>
                </c:pt>
                <c:pt idx="8">
                  <c:v>France</c:v>
                </c:pt>
                <c:pt idx="9">
                  <c:v>Private </c:v>
                </c:pt>
              </c:strCache>
            </c:strRef>
          </c:cat>
          <c:val>
            <c:numRef>
              <c:f>('Fig. 6'!$B$6:$B$11,'Fig. 6'!$B$12:$B$14,'Fig. 6'!$B$15)</c:f>
              <c:numCache>
                <c:formatCode>_-* #,##0.0_-;\-* #,##0.0_-;_-* "-"??_-;_-@_-</c:formatCode>
                <c:ptCount val="10"/>
                <c:pt idx="0">
                  <c:v>67.863354999999999</c:v>
                </c:pt>
                <c:pt idx="1">
                  <c:v>31.856843000000001</c:v>
                </c:pt>
                <c:pt idx="2">
                  <c:v>29.573421</c:v>
                </c:pt>
                <c:pt idx="3">
                  <c:v>29.375233000000001</c:v>
                </c:pt>
                <c:pt idx="4">
                  <c:v>20.8596</c:v>
                </c:pt>
                <c:pt idx="5">
                  <c:v>13.226528999999999</c:v>
                </c:pt>
                <c:pt idx="6">
                  <c:v>3.3491149999999998</c:v>
                </c:pt>
                <c:pt idx="7">
                  <c:v>3.1304829999999999</c:v>
                </c:pt>
                <c:pt idx="8">
                  <c:v>2.9644149999999998</c:v>
                </c:pt>
                <c:pt idx="9">
                  <c:v>2.9211999999999998</c:v>
                </c:pt>
              </c:numCache>
            </c:numRef>
          </c:val>
        </c:ser>
        <c:dLbls>
          <c:showVal val="1"/>
        </c:dLbls>
        <c:axId val="52242688"/>
        <c:axId val="61071360"/>
      </c:barChart>
      <c:catAx>
        <c:axId val="52242688"/>
        <c:scaling>
          <c:orientation val="minMax"/>
        </c:scaling>
        <c:axPos val="b"/>
        <c:tickLblPos val="nextTo"/>
        <c:crossAx val="61071360"/>
        <c:crosses val="autoZero"/>
        <c:auto val="1"/>
        <c:lblAlgn val="ctr"/>
        <c:lblOffset val="100"/>
      </c:catAx>
      <c:valAx>
        <c:axId val="610713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US$ millions</a:t>
                </a:r>
              </a:p>
            </c:rich>
          </c:tx>
          <c:layout/>
        </c:title>
        <c:numFmt formatCode="#,##0.0" sourceLinked="0"/>
        <c:tickLblPos val="nextTo"/>
        <c:crossAx val="52242688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16</xdr:row>
      <xdr:rowOff>104774</xdr:rowOff>
    </xdr:from>
    <xdr:to>
      <xdr:col>3</xdr:col>
      <xdr:colOff>809624</xdr:colOff>
      <xdr:row>35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11</xdr:row>
      <xdr:rowOff>0</xdr:rowOff>
    </xdr:from>
    <xdr:to>
      <xdr:col>11</xdr:col>
      <xdr:colOff>371474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333376</xdr:colOff>
      <xdr:row>5</xdr:row>
      <xdr:rowOff>152400</xdr:rowOff>
    </xdr:from>
    <xdr:to>
      <xdr:col>18</xdr:col>
      <xdr:colOff>447676</xdr:colOff>
      <xdr:row>32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22</xdr:row>
      <xdr:rowOff>47624</xdr:rowOff>
    </xdr:from>
    <xdr:to>
      <xdr:col>6</xdr:col>
      <xdr:colOff>485775</xdr:colOff>
      <xdr:row>47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133350</xdr:rowOff>
    </xdr:from>
    <xdr:to>
      <xdr:col>7</xdr:col>
      <xdr:colOff>304800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5</xdr:row>
      <xdr:rowOff>9525</xdr:rowOff>
    </xdr:from>
    <xdr:to>
      <xdr:col>14</xdr:col>
      <xdr:colOff>600074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H29" sqref="H29"/>
    </sheetView>
  </sheetViews>
  <sheetFormatPr defaultRowHeight="12.75"/>
  <cols>
    <col min="1" max="1" width="56.42578125" customWidth="1"/>
    <col min="2" max="2" width="20.140625" bestFit="1" customWidth="1"/>
    <col min="3" max="5" width="14" bestFit="1" customWidth="1"/>
    <col min="6" max="7" width="11.28515625" bestFit="1" customWidth="1"/>
    <col min="8" max="8" width="15" bestFit="1" customWidth="1"/>
  </cols>
  <sheetData>
    <row r="1" spans="1:14">
      <c r="A1" s="19" t="s">
        <v>56</v>
      </c>
    </row>
    <row r="2" spans="1:14">
      <c r="A2" s="1" t="s">
        <v>33</v>
      </c>
    </row>
    <row r="4" spans="1:14">
      <c r="A4" s="3"/>
      <c r="B4" s="3" t="s">
        <v>27</v>
      </c>
      <c r="C4" s="3" t="s">
        <v>28</v>
      </c>
    </row>
    <row r="5" spans="1:14">
      <c r="A5" s="1" t="s">
        <v>29</v>
      </c>
      <c r="B5" s="6">
        <v>49.957625</v>
      </c>
      <c r="C5" s="6">
        <v>0</v>
      </c>
    </row>
    <row r="6" spans="1:14">
      <c r="A6" t="s">
        <v>30</v>
      </c>
      <c r="B6" s="6">
        <v>13.493763</v>
      </c>
      <c r="C6" s="6">
        <v>0</v>
      </c>
    </row>
    <row r="7" spans="1:14">
      <c r="A7" s="1" t="s">
        <v>14</v>
      </c>
      <c r="B7" s="6">
        <v>13.255000000000001</v>
      </c>
      <c r="C7" s="6">
        <v>1</v>
      </c>
    </row>
    <row r="8" spans="1:14">
      <c r="A8" s="1" t="s">
        <v>31</v>
      </c>
      <c r="B8" s="6">
        <v>10.696432</v>
      </c>
      <c r="C8" s="6">
        <v>0</v>
      </c>
    </row>
    <row r="9" spans="1:14">
      <c r="A9" s="1" t="s">
        <v>32</v>
      </c>
      <c r="B9" s="6">
        <v>6.9211289999999996</v>
      </c>
      <c r="C9" s="6">
        <v>0</v>
      </c>
    </row>
    <row r="10" spans="1:14">
      <c r="A10" t="s">
        <v>5</v>
      </c>
      <c r="B10" s="6">
        <v>4.1053170000000003</v>
      </c>
      <c r="C10" s="6">
        <v>0</v>
      </c>
    </row>
    <row r="11" spans="1:14">
      <c r="A11" t="s">
        <v>15</v>
      </c>
      <c r="B11" s="6">
        <v>2.778257</v>
      </c>
      <c r="C11" s="6">
        <v>0</v>
      </c>
    </row>
    <row r="12" spans="1:14">
      <c r="A12" t="s">
        <v>1</v>
      </c>
      <c r="B12" s="6">
        <v>1.5031890000000001</v>
      </c>
      <c r="C12" s="6">
        <v>0</v>
      </c>
    </row>
    <row r="13" spans="1:14" ht="21.75" customHeight="1">
      <c r="A13" s="4" t="s">
        <v>9</v>
      </c>
      <c r="B13" s="6">
        <v>1.391</v>
      </c>
      <c r="C13" s="6">
        <v>0</v>
      </c>
    </row>
    <row r="14" spans="1:14">
      <c r="A14" s="1" t="s">
        <v>51</v>
      </c>
      <c r="B14" s="6">
        <v>1.3627290000000001</v>
      </c>
      <c r="C14" s="6">
        <v>0</v>
      </c>
    </row>
    <row r="15" spans="1:14">
      <c r="A15" s="1"/>
      <c r="B15" s="6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20"/>
      <c r="B16" s="21"/>
      <c r="C16" s="21"/>
      <c r="D16" s="20"/>
      <c r="E16" s="20"/>
      <c r="F16" s="1"/>
      <c r="G16" s="1"/>
      <c r="H16" s="1"/>
      <c r="I16" s="1"/>
      <c r="J16" s="1"/>
      <c r="K16" s="1"/>
      <c r="L16" s="1"/>
      <c r="M16" s="1"/>
      <c r="N16" s="1"/>
    </row>
    <row r="17" spans="1:5">
      <c r="A17" s="20"/>
      <c r="B17" s="21"/>
      <c r="C17" s="21"/>
      <c r="D17" s="20"/>
      <c r="E17" s="20"/>
    </row>
    <row r="18" spans="1:5">
      <c r="A18" s="20"/>
      <c r="B18" s="21"/>
      <c r="C18" s="21"/>
      <c r="D18" s="20"/>
      <c r="E18" s="20"/>
    </row>
    <row r="19" spans="1:5">
      <c r="A19" s="20"/>
      <c r="B19" s="21"/>
      <c r="C19" s="21"/>
      <c r="D19" s="20"/>
      <c r="E19" s="20"/>
    </row>
    <row r="20" spans="1:5">
      <c r="A20" s="20"/>
      <c r="B20" s="21"/>
      <c r="C20" s="21"/>
      <c r="D20" s="20"/>
      <c r="E20" s="20"/>
    </row>
    <row r="21" spans="1:5">
      <c r="A21" s="20"/>
      <c r="B21" s="21"/>
      <c r="C21" s="21"/>
      <c r="D21" s="20"/>
      <c r="E21" s="20"/>
    </row>
    <row r="22" spans="1:5">
      <c r="A22" s="20"/>
      <c r="B22" s="21"/>
      <c r="C22" s="21"/>
      <c r="D22" s="20"/>
      <c r="E22" s="20"/>
    </row>
    <row r="23" spans="1:5">
      <c r="A23" s="20"/>
      <c r="B23" s="21"/>
      <c r="C23" s="21"/>
      <c r="D23" s="20"/>
      <c r="E23" s="20"/>
    </row>
    <row r="24" spans="1:5">
      <c r="A24" s="20"/>
      <c r="B24" s="21"/>
      <c r="C24" s="21"/>
      <c r="D24" s="20"/>
      <c r="E24" s="20"/>
    </row>
    <row r="25" spans="1:5">
      <c r="A25" s="20"/>
      <c r="B25" s="21"/>
      <c r="C25" s="21"/>
      <c r="D25" s="20"/>
      <c r="E25" s="20"/>
    </row>
    <row r="26" spans="1:5">
      <c r="A26" s="20"/>
      <c r="B26" s="21"/>
      <c r="C26" s="21"/>
      <c r="D26" s="20"/>
      <c r="E26" s="20"/>
    </row>
    <row r="27" spans="1:5">
      <c r="A27" s="22"/>
      <c r="B27" s="23"/>
      <c r="C27" s="23"/>
      <c r="D27" s="20"/>
      <c r="E27" s="20"/>
    </row>
    <row r="28" spans="1:5">
      <c r="A28" s="20"/>
      <c r="B28" s="20"/>
      <c r="C28" s="20"/>
      <c r="D28" s="20"/>
      <c r="E28" s="20"/>
    </row>
    <row r="29" spans="1:5">
      <c r="A29" s="20"/>
      <c r="B29" s="24"/>
      <c r="C29" s="20"/>
      <c r="D29" s="20"/>
      <c r="E29" s="20"/>
    </row>
    <row r="30" spans="1:5">
      <c r="A30" s="20"/>
      <c r="B30" s="24"/>
      <c r="C30" s="20"/>
      <c r="D30" s="20"/>
      <c r="E30" s="20"/>
    </row>
    <row r="31" spans="1:5">
      <c r="A31" s="20"/>
      <c r="B31" s="20"/>
      <c r="C31" s="20"/>
      <c r="D31" s="20"/>
      <c r="E31" s="20"/>
    </row>
    <row r="32" spans="1:5">
      <c r="A32" s="20"/>
      <c r="B32" s="20"/>
      <c r="C32" s="20"/>
      <c r="D32" s="20"/>
      <c r="E32" s="20"/>
    </row>
    <row r="33" spans="1:5">
      <c r="A33" s="20"/>
      <c r="B33" s="20"/>
      <c r="C33" s="20"/>
      <c r="D33" s="20"/>
      <c r="E33" s="20"/>
    </row>
    <row r="34" spans="1:5">
      <c r="A34" s="20"/>
      <c r="B34" s="20"/>
      <c r="C34" s="20"/>
      <c r="D34" s="20"/>
      <c r="E34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selection activeCell="D38" sqref="D38"/>
    </sheetView>
  </sheetViews>
  <sheetFormatPr defaultRowHeight="12.75"/>
  <cols>
    <col min="1" max="1" width="11.5703125" bestFit="1" customWidth="1"/>
    <col min="4" max="4" width="16.85546875" customWidth="1"/>
    <col min="5" max="5" width="15.140625" customWidth="1"/>
  </cols>
  <sheetData>
    <row r="1" spans="1:22">
      <c r="A1" s="25" t="s">
        <v>58</v>
      </c>
      <c r="B1" s="25"/>
      <c r="C1" s="25"/>
      <c r="D1" s="25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>
      <c r="A2" s="25" t="s">
        <v>59</v>
      </c>
      <c r="B2" s="25"/>
      <c r="C2" s="25"/>
      <c r="D2" s="25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>
      <c r="A3" s="25" t="s">
        <v>60</v>
      </c>
      <c r="B3" s="25"/>
      <c r="C3" s="25"/>
      <c r="D3" s="2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s="19" customFormat="1">
      <c r="A4" s="25"/>
      <c r="B4" s="25"/>
      <c r="C4" s="25"/>
      <c r="D4" s="25"/>
    </row>
    <row r="5" spans="1:22" ht="31.5" customHeight="1">
      <c r="A5" s="27"/>
      <c r="B5" s="28" t="s">
        <v>22</v>
      </c>
      <c r="C5" s="28" t="s">
        <v>23</v>
      </c>
      <c r="D5" s="29" t="s">
        <v>54</v>
      </c>
      <c r="E5" s="28" t="s">
        <v>24</v>
      </c>
      <c r="F5" s="28" t="s">
        <v>21</v>
      </c>
      <c r="G5" s="28" t="s">
        <v>25</v>
      </c>
      <c r="H5" s="28" t="s">
        <v>20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2">
      <c r="A6" s="10" t="s">
        <v>43</v>
      </c>
      <c r="B6" s="6">
        <v>61.874889000000003</v>
      </c>
      <c r="C6" s="6">
        <v>20.035150000000002</v>
      </c>
      <c r="D6" s="6">
        <v>4.3015720000000002</v>
      </c>
      <c r="E6" s="6">
        <v>0.47105799999999998</v>
      </c>
      <c r="F6" s="6">
        <v>0.66869299999999998</v>
      </c>
      <c r="G6" s="6">
        <v>21.814147999999999</v>
      </c>
      <c r="H6" s="6">
        <v>109.16551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2">
      <c r="A7" s="10" t="s">
        <v>57</v>
      </c>
      <c r="B7" s="9">
        <f>B6/$H$6</f>
        <v>0.56679888180799964</v>
      </c>
      <c r="C7" s="9">
        <f>C6/$H$6</f>
        <v>0.18353003618084138</v>
      </c>
      <c r="D7" s="9">
        <f>D6/$H$6</f>
        <v>3.9404130480405399E-2</v>
      </c>
      <c r="E7" s="9">
        <f>E6/$H$6</f>
        <v>4.3150808345969347E-3</v>
      </c>
      <c r="F7" s="9">
        <f>F6/$H$6</f>
        <v>6.1254969632808017E-3</v>
      </c>
      <c r="G7" s="9">
        <f>G6/$H$6</f>
        <v>0.19982637373287587</v>
      </c>
      <c r="H7" s="6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>
      <c r="A8" s="25"/>
      <c r="B8" s="26"/>
      <c r="C8" s="25"/>
      <c r="D8" s="25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2">
      <c r="A9" s="25"/>
      <c r="B9" s="26"/>
      <c r="C9" s="25"/>
      <c r="D9" s="2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2">
      <c r="A10" s="25"/>
      <c r="B10" s="26"/>
      <c r="C10" s="25"/>
      <c r="D10" s="25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2">
      <c r="A11" s="25"/>
      <c r="B11" s="26"/>
      <c r="C11" s="25"/>
      <c r="D11" s="2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2">
      <c r="A12" s="19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 spans="1:22">
      <c r="A13" s="19"/>
      <c r="B13" s="10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 spans="1:22">
      <c r="A14" s="19"/>
      <c r="B14" s="10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>
      <c r="A15" s="19"/>
      <c r="B15" s="10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 spans="1:22">
      <c r="A16" s="19"/>
      <c r="B16" s="10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 spans="1:22">
      <c r="A17" s="19"/>
      <c r="B17" s="10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 spans="1:2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 spans="1:22"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 spans="1:22"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 spans="1:22"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34" sqref="D34"/>
    </sheetView>
  </sheetViews>
  <sheetFormatPr defaultRowHeight="12.75"/>
  <cols>
    <col min="1" max="1" width="53.42578125" bestFit="1" customWidth="1"/>
  </cols>
  <sheetData>
    <row r="1" spans="1:3">
      <c r="A1" s="19" t="s">
        <v>61</v>
      </c>
    </row>
    <row r="2" spans="1:3">
      <c r="A2" s="1" t="s">
        <v>35</v>
      </c>
    </row>
    <row r="3" spans="1:3">
      <c r="A3" s="19" t="s">
        <v>62</v>
      </c>
    </row>
    <row r="4" spans="1:3" s="1" customFormat="1"/>
    <row r="5" spans="1:3">
      <c r="A5" s="3"/>
      <c r="B5" s="3" t="s">
        <v>43</v>
      </c>
      <c r="C5" s="3" t="s">
        <v>44</v>
      </c>
    </row>
    <row r="6" spans="1:3">
      <c r="A6" t="s">
        <v>2</v>
      </c>
      <c r="B6" s="5">
        <v>44.890759000000003</v>
      </c>
      <c r="C6" s="9">
        <f>B6/$B$12</f>
        <v>0.4112174165631618</v>
      </c>
    </row>
    <row r="7" spans="1:3">
      <c r="A7" t="s">
        <v>18</v>
      </c>
      <c r="B7" s="5">
        <v>33.382438999999998</v>
      </c>
      <c r="C7" s="9">
        <f>B7/$B$12</f>
        <v>0.30579657439423863</v>
      </c>
    </row>
    <row r="8" spans="1:3">
      <c r="A8" t="s">
        <v>6</v>
      </c>
      <c r="B8" s="5">
        <v>20.746839999999999</v>
      </c>
      <c r="C8" s="9">
        <f>B8/$B$12</f>
        <v>0.19004940296619324</v>
      </c>
    </row>
    <row r="9" spans="1:3">
      <c r="A9" t="s">
        <v>19</v>
      </c>
      <c r="B9" s="5">
        <v>6.8582900000000002</v>
      </c>
      <c r="C9" s="9">
        <f>B9/$B$12</f>
        <v>6.2824696188384044E-2</v>
      </c>
    </row>
    <row r="10" spans="1:3">
      <c r="A10" t="s">
        <v>0</v>
      </c>
      <c r="B10" s="5">
        <v>1.0002340000000001</v>
      </c>
      <c r="C10" s="9">
        <f>B10/$B$12</f>
        <v>9.1625459359828947E-3</v>
      </c>
    </row>
    <row r="11" spans="1:3" s="1" customFormat="1">
      <c r="A11" s="1" t="s">
        <v>3</v>
      </c>
      <c r="B11" s="5">
        <v>2.2869479999999998</v>
      </c>
      <c r="C11" s="9">
        <f>B11/B12</f>
        <v>2.0949363952039429E-2</v>
      </c>
    </row>
    <row r="12" spans="1:3" ht="13.5" thickBot="1">
      <c r="A12" s="7" t="s">
        <v>20</v>
      </c>
      <c r="B12" s="12">
        <v>109.16551</v>
      </c>
      <c r="C12" s="14">
        <f>B12/$B$12</f>
        <v>1</v>
      </c>
    </row>
    <row r="14" spans="1:3">
      <c r="A14" s="15" t="s">
        <v>12</v>
      </c>
      <c r="B14" s="16">
        <v>0.76952900000000002</v>
      </c>
      <c r="C14" s="17">
        <f>B14/$B$12</f>
        <v>7.0491952998708108E-3</v>
      </c>
    </row>
    <row r="15" spans="1:3">
      <c r="A15" s="15" t="s">
        <v>4</v>
      </c>
      <c r="B15" s="16">
        <v>0.67461800000000005</v>
      </c>
      <c r="C15" s="17">
        <f>B15/$B$12</f>
        <v>6.1797723475115907E-3</v>
      </c>
    </row>
    <row r="16" spans="1:3">
      <c r="A16" s="15" t="s">
        <v>16</v>
      </c>
      <c r="B16" s="16">
        <v>0.55908999999999998</v>
      </c>
      <c r="C16" s="18">
        <f>B16/$B$12</f>
        <v>5.1214893788340292E-3</v>
      </c>
    </row>
    <row r="17" spans="1:3">
      <c r="A17" s="15" t="s">
        <v>17</v>
      </c>
      <c r="B17" s="16">
        <v>0.20003899999999999</v>
      </c>
      <c r="C17" s="17">
        <f>B17/$B$12</f>
        <v>1.8324377360578446E-3</v>
      </c>
    </row>
    <row r="18" spans="1:3">
      <c r="A18" s="15" t="s">
        <v>10</v>
      </c>
      <c r="B18" s="16">
        <v>8.3671999999999996E-2</v>
      </c>
      <c r="C18" s="17">
        <f>B18/$B$12</f>
        <v>7.6646918976515561E-4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G19" sqref="G19"/>
    </sheetView>
  </sheetViews>
  <sheetFormatPr defaultRowHeight="14.25" customHeight="1"/>
  <cols>
    <col min="1" max="1" width="31.140625" customWidth="1"/>
    <col min="2" max="2" width="12.28515625" customWidth="1"/>
    <col min="5" max="5" width="11.5703125" customWidth="1"/>
  </cols>
  <sheetData>
    <row r="1" spans="1:8" ht="14.25" customHeight="1">
      <c r="A1" s="1" t="s">
        <v>41</v>
      </c>
    </row>
    <row r="2" spans="1:8" ht="14.25" customHeight="1">
      <c r="A2" s="1" t="s">
        <v>48</v>
      </c>
      <c r="B2" s="1"/>
      <c r="C2" s="1"/>
      <c r="D2" s="1"/>
      <c r="E2" s="1"/>
      <c r="F2" s="1"/>
      <c r="G2" s="1"/>
      <c r="H2" s="1"/>
    </row>
    <row r="3" spans="1:8" ht="14.25" customHeight="1">
      <c r="A3" s="1"/>
      <c r="B3" s="1"/>
      <c r="C3" s="1"/>
      <c r="D3" s="1"/>
      <c r="E3" s="1"/>
      <c r="F3" s="1"/>
      <c r="G3" s="1"/>
      <c r="H3" s="1"/>
    </row>
    <row r="4" spans="1:8" ht="14.25" customHeight="1">
      <c r="A4" s="3"/>
      <c r="B4" s="3">
        <v>2013</v>
      </c>
      <c r="C4" s="3">
        <v>2014</v>
      </c>
      <c r="D4" s="3">
        <v>2015</v>
      </c>
      <c r="E4" s="3" t="s">
        <v>20</v>
      </c>
      <c r="F4" s="1"/>
      <c r="G4" s="1"/>
      <c r="H4" s="1"/>
    </row>
    <row r="5" spans="1:8" ht="14.25" customHeight="1">
      <c r="A5" s="1" t="s">
        <v>45</v>
      </c>
      <c r="B5" s="6">
        <v>4.1888719999999999</v>
      </c>
      <c r="C5" s="6">
        <v>18.318375</v>
      </c>
      <c r="D5" s="6">
        <v>7.0661740000000002</v>
      </c>
      <c r="E5" s="6">
        <v>29.573421</v>
      </c>
      <c r="F5" s="1"/>
      <c r="G5" s="1"/>
      <c r="H5" s="1"/>
    </row>
    <row r="6" spans="1:8" ht="14.25" customHeight="1">
      <c r="A6" s="1" t="s">
        <v>46</v>
      </c>
      <c r="B6" s="1">
        <v>31</v>
      </c>
      <c r="C6" s="1">
        <v>9</v>
      </c>
      <c r="D6" s="1">
        <v>10</v>
      </c>
      <c r="E6" s="6"/>
      <c r="F6" s="1"/>
      <c r="G6" s="1"/>
      <c r="H6" s="1"/>
    </row>
    <row r="7" spans="1:8" ht="14.25" customHeight="1">
      <c r="A7" s="1" t="s">
        <v>47</v>
      </c>
      <c r="B7" s="13">
        <f>B5/482.003806</f>
        <v>8.6905371863391472E-3</v>
      </c>
      <c r="C7" s="13">
        <f>C5/460.79918</f>
        <v>3.975348871063529E-2</v>
      </c>
      <c r="D7" s="13">
        <f>D5/177.333188</f>
        <v>3.9846878521126006E-2</v>
      </c>
      <c r="E7" s="13"/>
      <c r="F7" s="1"/>
      <c r="G7" s="1"/>
      <c r="H7" s="1"/>
    </row>
    <row r="8" spans="1:8" s="1" customFormat="1" ht="14.25" customHeight="1"/>
    <row r="9" spans="1:8" s="1" customFormat="1" ht="14.25" customHeight="1">
      <c r="A9" s="1" t="s">
        <v>42</v>
      </c>
    </row>
    <row r="10" spans="1:8" ht="14.25" customHeight="1">
      <c r="A10" s="19" t="s">
        <v>63</v>
      </c>
      <c r="B10" s="1"/>
      <c r="C10" s="1"/>
      <c r="D10" s="1"/>
      <c r="E10" s="1"/>
      <c r="F10" s="1"/>
      <c r="G10" s="1"/>
      <c r="H10" s="1"/>
    </row>
    <row r="11" spans="1:8" ht="14.25" customHeight="1">
      <c r="A11" s="1"/>
      <c r="B11" s="1"/>
      <c r="C11" s="1"/>
      <c r="D11" s="1"/>
      <c r="E11" s="1"/>
      <c r="F11" s="1"/>
      <c r="G11" s="1"/>
      <c r="H11" s="1"/>
    </row>
    <row r="12" spans="1:8" s="1" customFormat="1" ht="14.25" customHeight="1">
      <c r="A12" s="3"/>
      <c r="B12" s="3" t="s">
        <v>53</v>
      </c>
      <c r="C12" s="3" t="s">
        <v>44</v>
      </c>
      <c r="E12" s="6"/>
    </row>
    <row r="13" spans="1:8" ht="14.25" customHeight="1">
      <c r="A13" s="1" t="s">
        <v>12</v>
      </c>
      <c r="B13" s="6">
        <v>0.41812899999999997</v>
      </c>
      <c r="C13" s="9">
        <f>B13/$B$20</f>
        <v>5.9173323498685419E-2</v>
      </c>
      <c r="D13" s="1"/>
      <c r="E13" s="1"/>
      <c r="F13" s="1"/>
      <c r="G13" s="1"/>
      <c r="H13" s="1"/>
    </row>
    <row r="14" spans="1:8" ht="14.25" customHeight="1">
      <c r="A14" s="1" t="s">
        <v>6</v>
      </c>
      <c r="B14" s="6">
        <v>3.00054</v>
      </c>
      <c r="C14" s="9">
        <f>B14/$B$20</f>
        <v>0.4246343212040915</v>
      </c>
      <c r="D14" s="1"/>
      <c r="E14" s="1"/>
      <c r="F14" s="1"/>
      <c r="G14" s="1"/>
      <c r="H14" s="1"/>
    </row>
    <row r="15" spans="1:8" ht="14.25" customHeight="1">
      <c r="A15" s="1" t="s">
        <v>19</v>
      </c>
      <c r="B15" s="6">
        <v>0.88729499999999994</v>
      </c>
      <c r="C15" s="9">
        <f>B15/$B$20</f>
        <v>0.12556936752477366</v>
      </c>
      <c r="D15" s="1"/>
      <c r="E15" s="1"/>
      <c r="F15" s="1"/>
      <c r="G15" s="1"/>
      <c r="H15" s="1"/>
    </row>
    <row r="16" spans="1:8" ht="14.25" customHeight="1">
      <c r="A16" s="1" t="s">
        <v>2</v>
      </c>
      <c r="B16" s="6">
        <v>1.8721840000000001</v>
      </c>
      <c r="C16" s="9">
        <f>B16/$B$20</f>
        <v>0.26495016963918522</v>
      </c>
      <c r="D16" s="1"/>
      <c r="E16" s="1"/>
      <c r="F16" s="1"/>
      <c r="G16" s="1"/>
      <c r="H16" s="1"/>
    </row>
    <row r="17" spans="1:8" ht="14.25" customHeight="1">
      <c r="A17" s="1" t="s">
        <v>49</v>
      </c>
      <c r="B17" s="6">
        <v>0.48719299999999999</v>
      </c>
      <c r="C17" s="9">
        <f>B17/$B$20</f>
        <v>6.8947212451886966E-2</v>
      </c>
      <c r="D17" s="1"/>
      <c r="E17" s="1"/>
      <c r="F17" s="1"/>
      <c r="G17" s="1"/>
      <c r="H17" s="1"/>
    </row>
    <row r="18" spans="1:8" ht="14.25" customHeight="1">
      <c r="A18" s="1" t="s">
        <v>4</v>
      </c>
      <c r="B18" s="6">
        <v>0.200796</v>
      </c>
      <c r="C18" s="9">
        <f>B18/$B$20</f>
        <v>2.8416509415137528E-2</v>
      </c>
      <c r="D18" s="1"/>
      <c r="E18" s="1"/>
      <c r="F18" s="1"/>
      <c r="G18" s="1"/>
      <c r="H18" s="1"/>
    </row>
    <row r="19" spans="1:8" ht="14.25" customHeight="1">
      <c r="A19" s="1" t="s">
        <v>50</v>
      </c>
      <c r="B19" s="6">
        <v>0.20003699999999999</v>
      </c>
      <c r="C19" s="9">
        <f>B19/$B$20</f>
        <v>2.8309096266239692E-2</v>
      </c>
      <c r="D19" s="1"/>
      <c r="E19" s="1"/>
      <c r="F19" s="1"/>
      <c r="G19" s="1"/>
      <c r="H19" s="1"/>
    </row>
    <row r="20" spans="1:8" ht="14.25" customHeight="1" thickBot="1">
      <c r="A20" s="7" t="s">
        <v>20</v>
      </c>
      <c r="B20" s="8">
        <v>7.0661740000000002</v>
      </c>
      <c r="C20" s="7"/>
      <c r="D20" s="1"/>
      <c r="E20" s="1"/>
      <c r="F20" s="1"/>
      <c r="G20" s="1"/>
      <c r="H20" s="1"/>
    </row>
    <row r="21" spans="1:8" ht="14.25" customHeight="1">
      <c r="A21" s="1"/>
      <c r="B21" s="1"/>
      <c r="C21" s="1"/>
      <c r="D21" s="1"/>
      <c r="E21" s="1"/>
      <c r="F21" s="1"/>
      <c r="G21" s="1"/>
      <c r="H21" s="1"/>
    </row>
    <row r="22" spans="1:8" ht="14.25" customHeight="1">
      <c r="A22" s="1"/>
      <c r="B22" s="1"/>
      <c r="C22" s="1"/>
      <c r="D22" s="1"/>
      <c r="E22" s="1"/>
      <c r="F22" s="1"/>
      <c r="G22" s="1"/>
      <c r="H22" s="1"/>
    </row>
    <row r="23" spans="1:8" ht="14.25" customHeight="1">
      <c r="A23" s="1"/>
      <c r="B23" s="1"/>
      <c r="C23" s="1"/>
      <c r="D23" s="1"/>
      <c r="E23" s="1"/>
      <c r="F23" s="1"/>
      <c r="G23" s="1"/>
      <c r="H23" s="1"/>
    </row>
    <row r="24" spans="1:8" ht="14.25" customHeight="1">
      <c r="D24" s="1"/>
      <c r="E24" s="1"/>
      <c r="F24" s="1"/>
      <c r="G24" s="1"/>
      <c r="H24" s="1"/>
    </row>
    <row r="25" spans="1:8" ht="14.25" customHeight="1">
      <c r="F25" s="1"/>
      <c r="G25" s="1"/>
      <c r="H25" s="1"/>
    </row>
  </sheetData>
  <sortState ref="A14:C21">
    <sortCondition descending="1" ref="B14:B2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E42" sqref="E42"/>
    </sheetView>
  </sheetViews>
  <sheetFormatPr defaultRowHeight="12.75"/>
  <cols>
    <col min="1" max="1" width="28.7109375" customWidth="1"/>
    <col min="2" max="2" width="15" bestFit="1" customWidth="1"/>
    <col min="4" max="4" width="10" bestFit="1" customWidth="1"/>
    <col min="5" max="5" width="10.5703125" bestFit="1" customWidth="1"/>
  </cols>
  <sheetData>
    <row r="1" spans="1:10">
      <c r="A1" s="1" t="s">
        <v>34</v>
      </c>
    </row>
    <row r="2" spans="1:10">
      <c r="A2" s="1" t="s">
        <v>35</v>
      </c>
    </row>
    <row r="4" spans="1:10">
      <c r="A4" s="3"/>
      <c r="B4" s="3">
        <v>2013</v>
      </c>
      <c r="C4" s="3">
        <v>2014</v>
      </c>
      <c r="D4" s="3">
        <v>2015</v>
      </c>
      <c r="E4" s="3" t="s">
        <v>20</v>
      </c>
    </row>
    <row r="5" spans="1:10">
      <c r="A5" s="1" t="s">
        <v>26</v>
      </c>
      <c r="B5" s="6">
        <v>28.094640999999999</v>
      </c>
      <c r="C5" s="6">
        <v>86.133722000000006</v>
      </c>
      <c r="D5" s="6">
        <v>109.16551</v>
      </c>
      <c r="E5" s="6">
        <v>223.39387300000001</v>
      </c>
      <c r="J5" s="10"/>
    </row>
    <row r="41" s="1" customFormat="1"/>
    <row r="42" s="1" customFormat="1"/>
    <row r="43" s="1" customForma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activeCell="C36" sqref="C36"/>
    </sheetView>
  </sheetViews>
  <sheetFormatPr defaultRowHeight="12.75"/>
  <cols>
    <col min="1" max="1" width="17.140625" customWidth="1"/>
    <col min="2" max="2" width="11.42578125" bestFit="1" customWidth="1"/>
  </cols>
  <sheetData>
    <row r="1" spans="1:22">
      <c r="A1" s="1" t="s">
        <v>36</v>
      </c>
    </row>
    <row r="2" spans="1:22">
      <c r="A2" s="1" t="s">
        <v>37</v>
      </c>
    </row>
    <row r="3" spans="1:22">
      <c r="A3" s="19" t="s">
        <v>64</v>
      </c>
    </row>
    <row r="5" spans="1:22">
      <c r="A5" s="3"/>
      <c r="B5" s="3" t="s">
        <v>26</v>
      </c>
    </row>
    <row r="6" spans="1:22">
      <c r="A6" s="1" t="s">
        <v>29</v>
      </c>
      <c r="B6" s="6">
        <v>67.863354999999999</v>
      </c>
    </row>
    <row r="7" spans="1:22">
      <c r="A7" t="s">
        <v>14</v>
      </c>
      <c r="B7" s="6">
        <v>31.856843000000001</v>
      </c>
    </row>
    <row r="8" spans="1:22">
      <c r="A8" s="1" t="s">
        <v>31</v>
      </c>
      <c r="B8" s="6">
        <v>29.573421</v>
      </c>
    </row>
    <row r="9" spans="1:22">
      <c r="A9" s="1" t="s">
        <v>30</v>
      </c>
      <c r="B9" s="6">
        <v>29.375233000000001</v>
      </c>
    </row>
    <row r="10" spans="1:22">
      <c r="A10" s="1" t="s">
        <v>32</v>
      </c>
      <c r="B10" s="6">
        <v>20.8596</v>
      </c>
    </row>
    <row r="11" spans="1:22">
      <c r="A11" t="s">
        <v>5</v>
      </c>
      <c r="B11" s="6">
        <v>13.226528999999999</v>
      </c>
    </row>
    <row r="12" spans="1:22">
      <c r="A12" t="s">
        <v>8</v>
      </c>
      <c r="B12" s="6">
        <v>3.3491149999999998</v>
      </c>
    </row>
    <row r="13" spans="1:22">
      <c r="A13" t="s">
        <v>1</v>
      </c>
      <c r="B13" s="6">
        <v>3.1304829999999999</v>
      </c>
    </row>
    <row r="14" spans="1:22">
      <c r="A14" t="s">
        <v>7</v>
      </c>
      <c r="B14" s="6">
        <v>2.9644149999999998</v>
      </c>
    </row>
    <row r="15" spans="1:22">
      <c r="A15" s="2" t="s">
        <v>55</v>
      </c>
      <c r="B15" s="6">
        <v>2.9211999999999998</v>
      </c>
    </row>
    <row r="16" spans="1:22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B19" s="6"/>
    </row>
    <row r="20" spans="1:22">
      <c r="B20" s="6"/>
    </row>
    <row r="21" spans="1:22">
      <c r="B21" s="6"/>
    </row>
    <row r="22" spans="1:22">
      <c r="B22" s="6"/>
    </row>
    <row r="23" spans="1:22">
      <c r="B23" s="6"/>
    </row>
    <row r="24" spans="1:22">
      <c r="B24" s="6"/>
    </row>
    <row r="25" spans="1:22">
      <c r="B25" s="6"/>
    </row>
    <row r="26" spans="1:22">
      <c r="B26" s="6"/>
    </row>
    <row r="27" spans="1:22">
      <c r="B27" s="6"/>
    </row>
    <row r="28" spans="1:22">
      <c r="B28" s="6"/>
    </row>
    <row r="29" spans="1:22">
      <c r="B29" s="6"/>
    </row>
    <row r="30" spans="1:22">
      <c r="B30" s="6"/>
    </row>
    <row r="31" spans="1:22">
      <c r="B31" s="6"/>
    </row>
    <row r="32" spans="1:2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F40" sqref="F40"/>
    </sheetView>
  </sheetViews>
  <sheetFormatPr defaultRowHeight="12.75"/>
  <cols>
    <col min="1" max="1" width="31.140625" bestFit="1" customWidth="1"/>
    <col min="2" max="2" width="12.85546875" bestFit="1" customWidth="1"/>
  </cols>
  <sheetData>
    <row r="1" spans="1:2">
      <c r="A1" s="1" t="s">
        <v>38</v>
      </c>
    </row>
    <row r="4" spans="1:2">
      <c r="A4" t="s">
        <v>11</v>
      </c>
      <c r="B4" t="s">
        <v>13</v>
      </c>
    </row>
    <row r="7" spans="1:2">
      <c r="A7" s="3" t="s">
        <v>27</v>
      </c>
      <c r="B7" s="3" t="s">
        <v>28</v>
      </c>
    </row>
    <row r="8" spans="1:2">
      <c r="A8" s="6">
        <v>82.396916000000004</v>
      </c>
      <c r="B8" s="6">
        <v>1</v>
      </c>
    </row>
    <row r="10" spans="1:2">
      <c r="A10" s="1" t="s">
        <v>39</v>
      </c>
      <c r="B10" s="5">
        <f>264023457/1000000</f>
        <v>264.02345700000001</v>
      </c>
    </row>
    <row r="12" spans="1:2">
      <c r="A12" s="1" t="s">
        <v>40</v>
      </c>
      <c r="B12" s="11">
        <f>A8/B10</f>
        <v>0.31208180112572348</v>
      </c>
    </row>
    <row r="14" spans="1:2">
      <c r="A14" s="1" t="s">
        <v>52</v>
      </c>
      <c r="B14" s="5">
        <v>26.768594</v>
      </c>
    </row>
    <row r="15" spans="1:2">
      <c r="B1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Fig. 1</vt:lpstr>
      <vt:lpstr>Fig. 2</vt:lpstr>
      <vt:lpstr>Fig. 3</vt:lpstr>
      <vt:lpstr>Fig. 4</vt:lpstr>
      <vt:lpstr>Fig. 5</vt:lpstr>
      <vt:lpstr>Fig. 6</vt:lpstr>
      <vt:lpstr>UN Appeals</vt:lpstr>
    </vt:vector>
  </TitlesOfParts>
  <Company>unog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:</dc:creator>
  <cp:lastModifiedBy>alexandras</cp:lastModifiedBy>
  <cp:lastPrinted>2006-11-14T15:10:05Z</cp:lastPrinted>
  <dcterms:created xsi:type="dcterms:W3CDTF">2006-11-14T14:07:21Z</dcterms:created>
  <dcterms:modified xsi:type="dcterms:W3CDTF">2015-06-02T08:43:24Z</dcterms:modified>
</cp:coreProperties>
</file>