
<file path=[Content_Types].xml><?xml version="1.0" encoding="utf-8"?>
<Types xmlns="http://schemas.openxmlformats.org/package/2006/content-types">
  <Override PartName="/xl/worksheets/sheet15.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6.xml" ContentType="application/vnd.openxmlformats-officedocument.spreadsheetml.externalLink+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ml.chartshapes+xml"/>
  <Override PartName="/xl/drawings/drawing15.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ml.chartshapes+xml"/>
  <Override PartName="/xl/worksheets/sheet1.xml" ContentType="application/vnd.openxmlformats-officedocument.spreadsheetml.worksheet+xml"/>
  <Override PartName="/xl/externalLinks/externalLink1.xml" ContentType="application/vnd.openxmlformats-officedocument.spreadsheetml.externalLink+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charts/chart13.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Default Extension="png" ContentType="image/png"/>
  <Override PartName="/xl/charts/chart7.xml" ContentType="application/vnd.openxmlformats-officedocument.drawingml.chart+xml"/>
  <Override PartName="/xl/drawings/drawing9.xml" ContentType="application/vnd.openxmlformats-officedocument.drawingml.chartshapes+xml"/>
  <Override PartName="/xl/charts/chart10.xml" ContentType="application/vnd.openxmlformats-officedocument.drawingml.chart+xml"/>
  <Override PartName="/xl/worksheets/sheet14.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240" yWindow="375" windowWidth="28515" windowHeight="12300" activeTab="2"/>
  </bookViews>
  <sheets>
    <sheet name="Fig 3.1" sheetId="1" r:id="rId1"/>
    <sheet name="Fig 3.2" sheetId="2" r:id="rId2"/>
    <sheet name="Fig 3.3" sheetId="3" r:id="rId3"/>
    <sheet name="Fig. 3.4" sheetId="4" r:id="rId4"/>
    <sheet name="Fig 3.5" sheetId="5" r:id="rId5"/>
    <sheet name="Fig 3.6" sheetId="6" r:id="rId6"/>
    <sheet name="Fig 3.7" sheetId="7" r:id="rId7"/>
    <sheet name="Fig 3.8 " sheetId="8" r:id="rId8"/>
    <sheet name="Fig.3.9" sheetId="9" r:id="rId9"/>
    <sheet name="Fig 3.10" sheetId="10" r:id="rId10"/>
    <sheet name="Fig 3.11" sheetId="11" r:id="rId11"/>
    <sheet name="Fig 3.12" sheetId="12" r:id="rId12"/>
    <sheet name="Fig 3.13" sheetId="13" r:id="rId13"/>
    <sheet name="Fig 3.14" sheetId="14" r:id="rId14"/>
    <sheet name="Fig 3.15" sheetId="15" r:id="rId15"/>
  </sheets>
  <externalReferences>
    <externalReference r:id="rId16"/>
    <externalReference r:id="rId17"/>
    <externalReference r:id="rId18"/>
    <externalReference r:id="rId19"/>
    <externalReference r:id="rId20"/>
    <externalReference r:id="rId21"/>
  </externalReferences>
  <definedNames>
    <definedName name="DACcountries" localSheetId="14">'[1]2011 DAC deflators'!$A$5:$A$28</definedName>
    <definedName name="DACcountries">'[2]2011 DAC deflators'!$A$5:$A$28</definedName>
    <definedName name="domestic_international">[3]codes!$A$1:$A$2</definedName>
    <definedName name="yes_no">[3]codes!$B$1:$B$2</definedName>
  </definedNames>
  <calcPr calcId="125725"/>
</workbook>
</file>

<file path=xl/calcChain.xml><?xml version="1.0" encoding="utf-8"?>
<calcChain xmlns="http://schemas.openxmlformats.org/spreadsheetml/2006/main">
  <c r="Z10" i="15"/>
  <c r="AB8"/>
  <c r="I11" i="12"/>
  <c r="I10"/>
  <c r="I9"/>
  <c r="I8"/>
  <c r="I7"/>
  <c r="I6"/>
  <c r="H12" i="11"/>
  <c r="D29" i="8"/>
  <c r="D28"/>
  <c r="D27"/>
  <c r="D26"/>
  <c r="D25"/>
  <c r="D24"/>
  <c r="D23"/>
  <c r="D22"/>
  <c r="D21"/>
  <c r="D20"/>
  <c r="D19"/>
  <c r="D18"/>
  <c r="D17"/>
  <c r="D16"/>
  <c r="D15"/>
  <c r="D14"/>
  <c r="D13"/>
  <c r="D12"/>
  <c r="D11"/>
  <c r="D10"/>
  <c r="D9"/>
  <c r="E9" i="7"/>
  <c r="D9"/>
  <c r="C9"/>
  <c r="E8"/>
  <c r="D8"/>
  <c r="C8"/>
  <c r="E7"/>
  <c r="D7"/>
  <c r="C7"/>
</calcChain>
</file>

<file path=xl/sharedStrings.xml><?xml version="1.0" encoding="utf-8"?>
<sst xmlns="http://schemas.openxmlformats.org/spreadsheetml/2006/main" count="305" uniqueCount="158">
  <si>
    <t>Development Initiatives based on OECD DAC and UN OCHA FTS data.</t>
  </si>
  <si>
    <t xml:space="preserve">OECD DAC data for 2014 is partial and preliminary. Funding from OECD DAC donors includes contributions from EU institutions. OECD  country naming has been used for regions. ‘Other regions’ includes the combined total of regions where funding was below US$1 billion in the 15-year period (see Data &amp; Guides for lists of these countries). </t>
  </si>
  <si>
    <t>Total governments</t>
  </si>
  <si>
    <t>Europe</t>
  </si>
  <si>
    <t>North America</t>
  </si>
  <si>
    <t>Far East Asia</t>
  </si>
  <si>
    <t>Middle East</t>
  </si>
  <si>
    <t>Oceania</t>
  </si>
  <si>
    <t>Other regions</t>
  </si>
  <si>
    <t>2014 data for OECD DAC  is preliminary. The contributions of EU member states includes an imputed amount of the EU institutions' expenditure (see Data &amp; Guides). Data only includes humanitarian assistance spent internationally, see p.38 for analysis of refugee-hosting costs.</t>
  </si>
  <si>
    <t>Country</t>
  </si>
  <si>
    <t>US</t>
  </si>
  <si>
    <t>UK</t>
  </si>
  <si>
    <t>Germany</t>
  </si>
  <si>
    <t>Sweden</t>
  </si>
  <si>
    <t>Japan</t>
  </si>
  <si>
    <t>Saudi Arabia</t>
  </si>
  <si>
    <t>Canada</t>
  </si>
  <si>
    <t>Norway</t>
  </si>
  <si>
    <t>Netherlands</t>
  </si>
  <si>
    <t>Denmark</t>
  </si>
  <si>
    <t>Switzerland</t>
  </si>
  <si>
    <t>France</t>
  </si>
  <si>
    <t>Australia</t>
  </si>
  <si>
    <t>Italy</t>
  </si>
  <si>
    <t>UAE</t>
  </si>
  <si>
    <t>Kuwait</t>
  </si>
  <si>
    <t>Belgium</t>
  </si>
  <si>
    <t>Spain</t>
  </si>
  <si>
    <t>Finland</t>
  </si>
  <si>
    <t>Ireland</t>
  </si>
  <si>
    <t>2014 data for OECD DAC donors is preliminary. The contributions of EU member states includes an imputed amount of the EU institutions' expenditure (see Data &amp; Guides). Decreases not included in this chart as most were small and none were amongst the ten largest changes.</t>
  </si>
  <si>
    <t>Top increases volumes</t>
  </si>
  <si>
    <t>Increases %</t>
  </si>
  <si>
    <t>Development Initiatives based on UN OCHA FTS data.</t>
  </si>
  <si>
    <t>Qatar</t>
  </si>
  <si>
    <t>Total</t>
  </si>
  <si>
    <t xml:space="preserve">In 2013 'Others' captures funds for nine recipients, each under US$1m (Ethiopia, Sierra Leone, the Philippines, Afghanistan, Tanzania, Dominica, Lesotho, Libya, Malawi).  </t>
  </si>
  <si>
    <t xml:space="preserve">In 2014 'Others' captures funds for eight recipients and 'none', each under US$2m (Bosnia and Herzegovina, DRC, Jordan, Yemen, Guinea, Somalia, Djibouti and Afghanistan). </t>
  </si>
  <si>
    <t>US$ millions</t>
  </si>
  <si>
    <t xml:space="preserve">% of total </t>
  </si>
  <si>
    <t>Iraq</t>
  </si>
  <si>
    <t>oPt</t>
  </si>
  <si>
    <t>Regional</t>
  </si>
  <si>
    <t>Ethiopia</t>
  </si>
  <si>
    <t xml:space="preserve">Syria </t>
  </si>
  <si>
    <t>Philippines</t>
  </si>
  <si>
    <t>Kenya</t>
  </si>
  <si>
    <t>Egypt</t>
  </si>
  <si>
    <t>Lebanon</t>
  </si>
  <si>
    <t>Niger</t>
  </si>
  <si>
    <t>Others</t>
  </si>
  <si>
    <t>% of total HA</t>
  </si>
  <si>
    <t>Jordan</t>
  </si>
  <si>
    <t>Syria</t>
  </si>
  <si>
    <t>Turkey</t>
  </si>
  <si>
    <t>Sudan</t>
  </si>
  <si>
    <t>Mali</t>
  </si>
  <si>
    <t>Myanmar</t>
  </si>
  <si>
    <t>Somalia</t>
  </si>
  <si>
    <t>Development Initiatives based on OECD DAC, UN OCHA FTS, UN CERF, IMF, World Bank and UNSCEB data.</t>
  </si>
  <si>
    <t>Countries for which there is no data available for relevant measure have been excluded. All data is partial and preliminary. GNI data for 2014 has been estimated using historical data on GNI and real GDP growth rates for 2014.</t>
  </si>
  <si>
    <t>International humanitarian assistance as percentage of gross national income (GNI)</t>
  </si>
  <si>
    <t>International humanitarian assistance per citizen (US$)</t>
  </si>
  <si>
    <t xml:space="preserve">International humanitarian assistance as percentage of ODA </t>
  </si>
  <si>
    <t>International humanitarian assistance as a % of GNI</t>
  </si>
  <si>
    <t>International humanitarian assistance as a % of ODA</t>
  </si>
  <si>
    <t>Luxembourg</t>
  </si>
  <si>
    <t>Poland</t>
  </si>
  <si>
    <t>Slovak Republic</t>
  </si>
  <si>
    <t>Greece</t>
  </si>
  <si>
    <t>Czech Republic</t>
  </si>
  <si>
    <t>Monaco</t>
  </si>
  <si>
    <t>Estonia</t>
  </si>
  <si>
    <t>Slovenia</t>
  </si>
  <si>
    <t>Bahrain</t>
  </si>
  <si>
    <t>New Zealand</t>
  </si>
  <si>
    <t>Liechtenstein</t>
  </si>
  <si>
    <t>Development Initiatives based on OECD DAC, UN OCHA FTS, UNHCR data and Turkish Development Assistance reports.</t>
  </si>
  <si>
    <t>International humanitarian assistance to Turkey for Syria response does not include funding channelled regionally.</t>
  </si>
  <si>
    <t>Registered Syrian refugees in Turkey (thousands)</t>
  </si>
  <si>
    <t>Turkey's assistance to Syrian refugees in Turkey (US$ millions)</t>
  </si>
  <si>
    <t>International humanitarian assistance to Turkey for Syria response (US$ millions)</t>
  </si>
  <si>
    <t>As donors use different costing models when reporting refugee-hosting costs as ODA, amounts may not be comparable. Turkey's refugee-hosting costs include assistance to asylum seekers, Syrian and non-Syrian, reported as ODA and expenditure on Syrian refugees within Turkey reported as part of Turkey's humanitarian assistance to Syria in OECD DAC table 2a, and may count assistance beyond the first 12 months of stay.</t>
  </si>
  <si>
    <t>Data on international humanitarian assistance from Turkey is from the UN OCHA FTS. Only top 20 OECD DAC donors displayed for scale reasons.</t>
  </si>
  <si>
    <t>International humanitarian assistance</t>
  </si>
  <si>
    <t>Refugee-hosting costs reported as ODA</t>
  </si>
  <si>
    <t>Austria</t>
  </si>
  <si>
    <t>.</t>
  </si>
  <si>
    <t>Year</t>
  </si>
  <si>
    <t>Development Initiatives based on OECD DAC, UN OCHA FTS, Un CERF, IMF WEO and UNSCEB data and GHA’s unique dataset for private contributions.</t>
  </si>
  <si>
    <t>Figures for 2014 are preliminary estimates (see Data &amp; Guides for full methodology). Some data in this section is different to that presented in GHA's 2014 report Humanitarian assistance from non-state donors, due to methodology and calculations updated in May 2015.</t>
  </si>
  <si>
    <t>Annotation</t>
  </si>
  <si>
    <t>Where?</t>
  </si>
  <si>
    <t>Governments</t>
  </si>
  <si>
    <t>Haiti earthquake and Pakistan floods</t>
  </si>
  <si>
    <t>Above 2010</t>
  </si>
  <si>
    <t>Private donors</t>
  </si>
  <si>
    <t>Level 3 crises in CAR, Syria and the Philippines</t>
  </si>
  <si>
    <t>Above 2013</t>
  </si>
  <si>
    <t>Governments % change</t>
  </si>
  <si>
    <t>Level 3 crisesin CAR, Syria, Philippines, South Sudan, Iraq, Ebola</t>
  </si>
  <si>
    <t>Above 2014</t>
  </si>
  <si>
    <t>Private % change</t>
  </si>
  <si>
    <t>Development Initiatives based on GHA's unique dataset of private voluntary contributions.</t>
  </si>
  <si>
    <t>Individuals</t>
  </si>
  <si>
    <t>Trusts and foundations</t>
  </si>
  <si>
    <t>Companies and corporations</t>
  </si>
  <si>
    <t>National societies</t>
  </si>
  <si>
    <t>Other</t>
  </si>
  <si>
    <t>Total private HA</t>
  </si>
  <si>
    <t>Development Initiatives based on GHA's unique dataset of private contributions.</t>
  </si>
  <si>
    <t>NGOs</t>
  </si>
  <si>
    <t>NGOs %</t>
  </si>
  <si>
    <t>RCRC</t>
  </si>
  <si>
    <t>RCRC %</t>
  </si>
  <si>
    <t xml:space="preserve">UN </t>
  </si>
  <si>
    <t>UN %</t>
  </si>
  <si>
    <t>Development Initiatives based on OCED DAC, UN OCHA FTS, World Bank and 2014 Islamic Social Financing Report.</t>
  </si>
  <si>
    <t>millions</t>
  </si>
  <si>
    <t>billions</t>
  </si>
  <si>
    <t>Zakat collected</t>
  </si>
  <si>
    <t>International humanitarian assistance received</t>
  </si>
  <si>
    <t xml:space="preserve">GDP </t>
  </si>
  <si>
    <t>Development Initiatives based on Sierra Leone Ministry of Finance and the International Monetary Fund</t>
  </si>
  <si>
    <t>% of total</t>
  </si>
  <si>
    <t>Hazard pay incentives to healthworkers</t>
  </si>
  <si>
    <t>Public sensitisation, protective gears, disinfectants, training and surveillance</t>
  </si>
  <si>
    <t>Transfers to local councils for health services</t>
  </si>
  <si>
    <t>Other unspecified Ebola response measures</t>
  </si>
  <si>
    <t>Development Initiatives based on OECD DAC, UN OCHA FTS, CENAPRED and FONDEN data.</t>
  </si>
  <si>
    <t>‘Domestic disaster response’ represents only funds from Mexico’s FONDEN budget. International 
humanitarian assistance is shown in orange on chart, but due to scale is hard to see.</t>
  </si>
  <si>
    <t>Total domestic disaster response</t>
  </si>
  <si>
    <t xml:space="preserve">Damage </t>
  </si>
  <si>
    <t xml:space="preserve">Volume </t>
  </si>
  <si>
    <t>US$ billions</t>
  </si>
  <si>
    <t>Title</t>
  </si>
  <si>
    <t>Source</t>
  </si>
  <si>
    <t>Notes</t>
  </si>
  <si>
    <t>Note</t>
  </si>
  <si>
    <r>
      <t>Fig 3.1 International humanitarian assistance from governments by donor region, 2000</t>
    </r>
    <r>
      <rPr>
        <b/>
        <sz val="11"/>
        <color theme="1"/>
        <rFont val="Calibri"/>
        <family val="2"/>
      </rPr>
      <t>−</t>
    </r>
    <r>
      <rPr>
        <b/>
        <sz val="11"/>
        <color theme="1"/>
        <rFont val="Calibri"/>
        <family val="2"/>
        <scheme val="minor"/>
      </rPr>
      <t>2014</t>
    </r>
  </si>
  <si>
    <r>
      <t>Fig 3.4 International humanitarian assistance from Kuwait, Qatar, Saudi Arabia and UAE, 2005</t>
    </r>
    <r>
      <rPr>
        <b/>
        <sz val="11"/>
        <color theme="1"/>
        <rFont val="Calibri"/>
        <family val="2"/>
      </rPr>
      <t>−</t>
    </r>
    <r>
      <rPr>
        <b/>
        <sz val="11"/>
        <color theme="1"/>
        <rFont val="Calibri"/>
        <family val="2"/>
        <scheme val="minor"/>
      </rPr>
      <t>2014</t>
    </r>
  </si>
  <si>
    <t>Fig 3.5 Recipients of Saudi Arabia’s international humanitarian assistance, 2013 and 2014</t>
  </si>
  <si>
    <t>Figure 3.6 The 20 largest donors of international humanitarian assistance 2014, measured in three different ways</t>
  </si>
  <si>
    <r>
      <t>Fig 3.7 Registered number of Syrian refugees in Turkey, Turkey's assistance to Syrian refugees in Turkey and international humanitarian assistance to Turkey for Syria response, 2011</t>
    </r>
    <r>
      <rPr>
        <b/>
        <sz val="11"/>
        <color theme="1"/>
        <rFont val="Calibri"/>
        <family val="2"/>
      </rPr>
      <t>−</t>
    </r>
    <r>
      <rPr>
        <b/>
        <sz val="11"/>
        <color theme="1"/>
        <rFont val="Calibri"/>
        <family val="2"/>
        <scheme val="minor"/>
      </rPr>
      <t>2013</t>
    </r>
  </si>
  <si>
    <t>Fig 3.8 Refugee-hosting costs reported to the OECD DAC and international humanitarian assistance for the top 20 OECD DAC countries and Turkey, 2013</t>
  </si>
  <si>
    <t>Fig 3.9 International humanitarian assistance from Brazil, 2005−2014</t>
  </si>
  <si>
    <t>Figure 3.10 International humanitarian assistance from private and government donors institutional humanitarian assistance and annual percentage change, 2010–2014</t>
  </si>
  <si>
    <r>
      <t>Fig 3.11 Private international humanitarian assistance by donor type, 2009</t>
    </r>
    <r>
      <rPr>
        <b/>
        <sz val="11"/>
        <color theme="1"/>
        <rFont val="Calibri"/>
        <family val="2"/>
      </rPr>
      <t>−</t>
    </r>
    <r>
      <rPr>
        <b/>
        <sz val="11"/>
        <color theme="1"/>
        <rFont val="Calibri"/>
        <family val="2"/>
        <scheme val="minor"/>
      </rPr>
      <t>2013</t>
    </r>
  </si>
  <si>
    <r>
      <t>Fig 3.12 Private humanitarian assistance by fundraising organisation type, 2009</t>
    </r>
    <r>
      <rPr>
        <b/>
        <sz val="11"/>
        <color theme="1"/>
        <rFont val="Calibri"/>
        <family val="2"/>
      </rPr>
      <t>−</t>
    </r>
    <r>
      <rPr>
        <b/>
        <sz val="11"/>
        <color theme="1"/>
        <rFont val="Calibri"/>
        <family val="2"/>
        <scheme val="minor"/>
      </rPr>
      <t>2013</t>
    </r>
  </si>
  <si>
    <r>
      <t>Fig 3.13 Total estimated Zakat collected, international humanitarian assistance received and GDP, Indonesia, 2004</t>
    </r>
    <r>
      <rPr>
        <b/>
        <sz val="11"/>
        <color theme="1"/>
        <rFont val="Calibri"/>
        <family val="2"/>
      </rPr>
      <t>−</t>
    </r>
    <r>
      <rPr>
        <b/>
        <sz val="11"/>
        <color theme="1"/>
        <rFont val="Calibri"/>
        <family val="2"/>
        <scheme val="minor"/>
      </rPr>
      <t>2012</t>
    </r>
  </si>
  <si>
    <r>
      <t>Figure 3.14 Domestic expenditure in response to Ebola virus disease outbreak in Sierra Leone, May</t>
    </r>
    <r>
      <rPr>
        <b/>
        <sz val="11"/>
        <color theme="1"/>
        <rFont val="Calibri"/>
        <family val="2"/>
      </rPr>
      <t>−</t>
    </r>
    <r>
      <rPr>
        <b/>
        <sz val="11"/>
        <color theme="1"/>
        <rFont val="Calibri"/>
        <family val="2"/>
        <scheme val="minor"/>
      </rPr>
      <t>November 2014</t>
    </r>
  </si>
  <si>
    <t>Fig 3.15 Mexico's disaster response expenditure, international humanitarian assistance received and disaster losses 2005-2014</t>
  </si>
  <si>
    <t>Development Initiatives based on OECD DAC, UN OCHA FTS, UN CERF, IMF WEO, UNSCEB data.</t>
  </si>
  <si>
    <r>
      <t>2009</t>
    </r>
    <r>
      <rPr>
        <sz val="11"/>
        <rFont val="Calibri"/>
        <family val="2"/>
      </rPr>
      <t>−</t>
    </r>
    <r>
      <rPr>
        <sz val="11"/>
        <rFont val="Calibri"/>
        <family val="2"/>
        <scheme val="minor"/>
      </rPr>
      <t>2013</t>
    </r>
  </si>
  <si>
    <t>Fig 3.2 20 largest contributors of international humanitarian assistance 2014: governments and EU institutions</t>
  </si>
  <si>
    <t>EU institutions</t>
  </si>
  <si>
    <t>Fig 3.3 Ten largest changes in international humanitarian assistance 2013-2014: government donors and EU institutions</t>
  </si>
</sst>
</file>

<file path=xl/styles.xml><?xml version="1.0" encoding="utf-8"?>
<styleSheet xmlns="http://schemas.openxmlformats.org/spreadsheetml/2006/main">
  <numFmts count="31">
    <numFmt numFmtId="44" formatCode="_-&quot;£&quot;* #,##0.00_-;\-&quot;£&quot;* #,##0.00_-;_-&quot;£&quot;* &quot;-&quot;??_-;_-@_-"/>
    <numFmt numFmtId="43" formatCode="_-* #,##0.00_-;\-* #,##0.00_-;_-* &quot;-&quot;??_-;_-@_-"/>
    <numFmt numFmtId="164" formatCode="_-* #,##0_-;\-* #,##0_-;_-* &quot;-&quot;??_-;_-@_-"/>
    <numFmt numFmtId="165" formatCode="_-* #,##0.0_-;\-* #,##0.0_-;_-* &quot;-&quot;??_-;_-@_-"/>
    <numFmt numFmtId="166" formatCode="0.0"/>
    <numFmt numFmtId="167" formatCode="#,##0_ ;\-#,##0\ "/>
    <numFmt numFmtId="168" formatCode="#,##0.00_);[Red]\-#,##0.00_);0.00_);@_)"/>
    <numFmt numFmtId="169" formatCode="_(* #,##0.00_);_(* \(#,##0.00\);_(* &quot;-&quot;??_);_(@_)"/>
    <numFmt numFmtId="170" formatCode="&quot;$&quot;#,##0_);\(&quot;$&quot;#,##0\)"/>
    <numFmt numFmtId="171" formatCode="* _(#,##0.00_);[Red]* \(#,##0.00\);* _(&quot;-&quot;?_);@_)"/>
    <numFmt numFmtId="172" formatCode="_(&quot;$&quot;* #,##0.00_);_(&quot;$&quot;* \(#,##0.00\);_(&quot;$&quot;* &quot;-&quot;??_);_(@_)"/>
    <numFmt numFmtId="173" formatCode="\$\ * _(#,##0_);[Red]\$\ * \(#,##0\);\$\ * _(&quot;-&quot;?_);@_)"/>
    <numFmt numFmtId="174" formatCode="\$\ * _(#,##0.00_);[Red]\$\ * \(#,##0.00\);\$\ * _(&quot;-&quot;?_);@_)"/>
    <numFmt numFmtId="175" formatCode="[$EUR]\ * _(#,##0_);[Red][$EUR]\ * \(#,##0\);[$EUR]\ * _(&quot;-&quot;?_);@_)"/>
    <numFmt numFmtId="176" formatCode="[$EUR]\ * _(#,##0.00_);[Red][$EUR]\ * \(#,##0.00\);[$EUR]\ * _(&quot;-&quot;?_);@_)"/>
    <numFmt numFmtId="177" formatCode="\€\ * _(#,##0_);[Red]\€\ * \(#,##0\);\€\ * _(&quot;-&quot;?_);@_)"/>
    <numFmt numFmtId="178" formatCode="\€\ * _(#,##0.00_);[Red]\€\ * \(#,##0.00\);\€\ * _(&quot;-&quot;?_);@_)"/>
    <numFmt numFmtId="179" formatCode="[$GBP]\ * _(#,##0_);[Red][$GBP]\ * \(#,##0\);[$GBP]\ * _(&quot;-&quot;?_);@_)"/>
    <numFmt numFmtId="180" formatCode="[$GBP]\ * _(#,##0.00_);[Red][$GBP]\ * \(#,##0.00\);[$GBP]\ * _(&quot;-&quot;?_);@_)"/>
    <numFmt numFmtId="181" formatCode="\£\ * _(#,##0_);[Red]\£\ * \(#,##0\);\£\ * _(&quot;-&quot;?_);@_)"/>
    <numFmt numFmtId="182" formatCode="\£\ * _(#,##0.00_);[Red]\£\ * \(#,##0.00\);\£\ * _(&quot;-&quot;?_);@_)"/>
    <numFmt numFmtId="183" formatCode="[$USD]\ * _(#,##0_);[Red][$USD]\ * \(#,##0\);[$USD]\ * _(&quot;-&quot;?_);@_)"/>
    <numFmt numFmtId="184" formatCode="[$USD]\ * _(#,##0.00_);[Red][$USD]\ * \(#,##0.00\);[$USD]\ * _(&quot;-&quot;?_);@_)"/>
    <numFmt numFmtId="185" formatCode="mmmm\ d\,\ yyyy"/>
    <numFmt numFmtId="186" formatCode="mmm\ yy_)"/>
    <numFmt numFmtId="187" formatCode="yyyy_)"/>
    <numFmt numFmtId="188" formatCode="#."/>
    <numFmt numFmtId="189" formatCode="#,##0_);[Red]\-#,##0_);0_);@_)"/>
    <numFmt numFmtId="190" formatCode="#,##0%;[Red]\-#,##0%;0%;@_)"/>
    <numFmt numFmtId="191" formatCode="#,##0.00%;[Red]\-#,##0.00%;0.00%;@_)"/>
    <numFmt numFmtId="192" formatCode="#,##0.0_ ;\-#,##0.0\ "/>
  </numFmts>
  <fonts count="7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5"/>
      <color theme="1"/>
      <name val="Calibri"/>
      <family val="2"/>
      <scheme val="minor"/>
    </font>
    <font>
      <sz val="10.5"/>
      <color theme="1"/>
      <name val="Calibri"/>
      <family val="2"/>
      <scheme val="minor"/>
    </font>
    <font>
      <sz val="10.5"/>
      <color rgb="FFFF0000"/>
      <name val="Calibri"/>
      <family val="2"/>
      <scheme val="minor"/>
    </font>
    <font>
      <sz val="11"/>
      <color indexed="8"/>
      <name val="Calibri"/>
      <family val="2"/>
    </font>
    <font>
      <sz val="11"/>
      <color indexed="9"/>
      <name val="Calibri"/>
      <family val="2"/>
    </font>
    <font>
      <sz val="11"/>
      <color rgb="FF9C0006"/>
      <name val="Calibri"/>
      <family val="2"/>
    </font>
    <font>
      <b/>
      <sz val="11"/>
      <color rgb="FFFA7D00"/>
      <name val="Calibri"/>
      <family val="2"/>
    </font>
    <font>
      <b/>
      <sz val="11"/>
      <color indexed="9"/>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u/>
      <sz val="10"/>
      <color theme="10"/>
      <name val="Arial"/>
      <family val="2"/>
    </font>
    <font>
      <sz val="11"/>
      <color rgb="FF3F3F76"/>
      <name val="Calibri"/>
      <family val="2"/>
    </font>
    <font>
      <sz val="11"/>
      <color rgb="FFFA7D00"/>
      <name val="Calibri"/>
      <family val="2"/>
    </font>
    <font>
      <sz val="11"/>
      <color rgb="FF9C6500"/>
      <name val="Calibri"/>
      <family val="2"/>
    </font>
    <font>
      <sz val="10"/>
      <name val="Arial"/>
      <family val="2"/>
    </font>
    <font>
      <sz val="10"/>
      <name val="MS Sans Serif"/>
      <family val="2"/>
    </font>
    <font>
      <b/>
      <sz val="11"/>
      <color rgb="FF3F3F3F"/>
      <name val="Calibri"/>
      <family val="2"/>
    </font>
    <font>
      <b/>
      <sz val="18"/>
      <color theme="3"/>
      <name val="Cambria"/>
      <family val="2"/>
    </font>
    <font>
      <b/>
      <sz val="11"/>
      <color indexed="8"/>
      <name val="Calibri"/>
      <family val="2"/>
    </font>
    <font>
      <sz val="11"/>
      <color indexed="10"/>
      <name val="Calibri"/>
      <family val="2"/>
    </font>
    <font>
      <b/>
      <sz val="10.5"/>
      <name val="Calibri"/>
      <family val="2"/>
      <scheme val="minor"/>
    </font>
    <font>
      <sz val="10.5"/>
      <name val="Calibri"/>
      <family val="2"/>
      <scheme val="minor"/>
    </font>
    <font>
      <sz val="10.5"/>
      <name val="Arial"/>
      <family val="2"/>
    </font>
    <font>
      <b/>
      <sz val="10"/>
      <name val="Arial"/>
      <family val="2"/>
      <charset val="204"/>
    </font>
    <font>
      <i/>
      <sz val="9"/>
      <color indexed="55"/>
      <name val="Arial"/>
      <family val="2"/>
    </font>
    <font>
      <b/>
      <sz val="9"/>
      <name val="Arial"/>
      <family val="2"/>
    </font>
    <font>
      <sz val="9"/>
      <name val="Arial"/>
      <family val="2"/>
    </font>
    <font>
      <sz val="10"/>
      <color indexed="8"/>
      <name val="Arial"/>
      <family val="2"/>
    </font>
    <font>
      <sz val="1"/>
      <color indexed="16"/>
      <name val="Courier"/>
      <family val="3"/>
    </font>
    <font>
      <b/>
      <sz val="22"/>
      <name val="Arial"/>
      <family val="2"/>
    </font>
    <font>
      <b/>
      <sz val="18"/>
      <name val="Arial"/>
      <family val="2"/>
    </font>
    <font>
      <b/>
      <sz val="14"/>
      <name val="Arial"/>
      <family val="2"/>
    </font>
    <font>
      <b/>
      <sz val="12"/>
      <name val="Arial"/>
      <family val="2"/>
    </font>
    <font>
      <u/>
      <sz val="9.35"/>
      <color theme="10"/>
      <name val="Calibri"/>
      <family val="2"/>
    </font>
    <font>
      <u/>
      <sz val="11"/>
      <color indexed="12"/>
      <name val="Calibri"/>
      <family val="2"/>
    </font>
    <font>
      <i/>
      <sz val="9"/>
      <color indexed="16"/>
      <name val="Arial"/>
      <family val="2"/>
    </font>
    <font>
      <sz val="7"/>
      <name val="Univers (E1)"/>
    </font>
    <font>
      <sz val="10"/>
      <name val="Univers (E1)"/>
    </font>
    <font>
      <sz val="11"/>
      <color theme="1"/>
      <name val="Calibri"/>
      <family val="2"/>
      <charset val="134"/>
      <scheme val="minor"/>
    </font>
    <font>
      <sz val="10.5"/>
      <color theme="1"/>
      <name val="Calibri"/>
      <family val="2"/>
      <charset val="134"/>
      <scheme val="minor"/>
    </font>
    <font>
      <sz val="11"/>
      <color theme="0" tint="-0.14999847407452621"/>
      <name val="Calibri"/>
      <family val="2"/>
      <scheme val="minor"/>
    </font>
    <font>
      <b/>
      <sz val="11"/>
      <color theme="1"/>
      <name val="Calibri"/>
      <family val="2"/>
    </font>
    <font>
      <b/>
      <sz val="11"/>
      <color rgb="FF000000"/>
      <name val="Calibri"/>
      <family val="2"/>
      <scheme val="minor"/>
    </font>
    <font>
      <b/>
      <sz val="11"/>
      <name val="Calibri"/>
      <family val="2"/>
      <scheme val="minor"/>
    </font>
    <font>
      <sz val="11"/>
      <name val="Calibri"/>
      <family val="2"/>
      <scheme val="minor"/>
    </font>
    <font>
      <sz val="11"/>
      <name val="Arial"/>
      <family val="2"/>
    </font>
    <font>
      <b/>
      <u/>
      <sz val="11"/>
      <color theme="1"/>
      <name val="Calibri"/>
      <family val="2"/>
      <scheme val="minor"/>
    </font>
    <font>
      <sz val="11"/>
      <color rgb="FF212121"/>
      <name val="Arial"/>
      <family val="2"/>
    </font>
    <font>
      <sz val="11"/>
      <name val="Calibri"/>
      <family val="2"/>
    </font>
  </fonts>
  <fills count="8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indexed="47"/>
        <bgColor indexed="64"/>
      </patternFill>
    </fill>
    <fill>
      <patternFill patternType="solid">
        <fgColor rgb="FFFFEB9C"/>
        <bgColor indexed="64"/>
      </patternFill>
    </fill>
    <fill>
      <patternFill patternType="solid">
        <fgColor indexed="26"/>
        <bgColor indexed="64"/>
      </patternFill>
    </fill>
    <fill>
      <patternFill patternType="solid">
        <fgColor indexed="11"/>
        <bgColor indexed="64"/>
      </patternFill>
    </fill>
    <fill>
      <patternFill patternType="solid">
        <fgColor theme="4" tint="0.79989013336588644"/>
        <bgColor indexed="64"/>
      </patternFill>
    </fill>
    <fill>
      <patternFill patternType="solid">
        <fgColor theme="5" tint="0.79989013336588644"/>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8" tint="0.79989013336588644"/>
        <bgColor indexed="64"/>
      </patternFill>
    </fill>
    <fill>
      <patternFill patternType="solid">
        <fgColor theme="9" tint="0.79989013336588644"/>
        <bgColor indexed="64"/>
      </patternFill>
    </fill>
    <fill>
      <patternFill patternType="solid">
        <fgColor theme="4" tint="0.59990234076967686"/>
        <bgColor indexed="64"/>
      </patternFill>
    </fill>
    <fill>
      <patternFill patternType="solid">
        <fgColor theme="5" tint="0.59990234076967686"/>
        <bgColor indexed="64"/>
      </patternFill>
    </fill>
    <fill>
      <patternFill patternType="solid">
        <fgColor theme="6" tint="0.59990234076967686"/>
        <bgColor indexed="64"/>
      </patternFill>
    </fill>
    <fill>
      <patternFill patternType="solid">
        <fgColor theme="7" tint="0.59990234076967686"/>
        <bgColor indexed="64"/>
      </patternFill>
    </fill>
    <fill>
      <patternFill patternType="solid">
        <fgColor theme="8" tint="0.59990234076967686"/>
        <bgColor indexed="64"/>
      </patternFill>
    </fill>
    <fill>
      <patternFill patternType="solid">
        <fgColor theme="9" tint="0.59990234076967686"/>
        <bgColor indexed="64"/>
      </patternFill>
    </fill>
    <fill>
      <patternFill patternType="solid">
        <fgColor indexed="41"/>
        <bgColor indexed="64"/>
      </patternFill>
    </fill>
    <fill>
      <patternFill patternType="solid">
        <fgColor indexed="13"/>
        <bgColor indexed="64"/>
      </patternFill>
    </fill>
    <fill>
      <patternFill patternType="solid">
        <fgColor indexed="13"/>
        <bgColor indexed="15"/>
      </patternFill>
    </fill>
    <fill>
      <patternFill patternType="solid">
        <fgColor indexed="42"/>
        <bgColor indexed="64"/>
      </patternFill>
    </fill>
    <fill>
      <patternFill patternType="solid">
        <fgColor indexed="2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ck">
        <color theme="4" tint="0.49995422223578601"/>
      </bottom>
      <diagonal/>
    </border>
    <border>
      <left/>
      <right/>
      <top/>
      <bottom style="thin">
        <color auto="1"/>
      </bottom>
      <diagonal/>
    </border>
    <border>
      <left/>
      <right/>
      <top/>
      <bottom style="thick">
        <color theme="4" tint="0.49989318521683401"/>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right/>
      <top style="medium">
        <color indexed="41"/>
      </top>
      <bottom style="medium">
        <color indexed="41"/>
      </bottom>
      <diagonal/>
    </border>
    <border>
      <left/>
      <right/>
      <top style="medium">
        <color indexed="41"/>
      </top>
      <bottom/>
      <diagonal/>
    </border>
  </borders>
  <cellStyleXfs count="218">
    <xf numFmtId="0" fontId="0" fillId="0" borderId="0"/>
    <xf numFmtId="43" fontId="1" fillId="0" borderId="0" applyFont="0" applyFill="0" applyBorder="0" applyAlignment="0" applyProtection="0"/>
    <xf numFmtId="9" fontId="1" fillId="0" borderId="0" applyFont="0" applyFill="0" applyBorder="0" applyAlignment="0" applyProtection="0"/>
    <xf numFmtId="0" fontId="21" fillId="33" borderId="0" applyNumberFormat="0" applyBorder="0" applyAlignment="0" applyProtection="0"/>
    <xf numFmtId="0" fontId="21" fillId="34" borderId="0" applyNumberFormat="0" applyBorder="0" applyAlignment="0" applyProtection="0"/>
    <xf numFmtId="0" fontId="21" fillId="35" borderId="0" applyNumberFormat="0" applyBorder="0" applyAlignment="0" applyProtection="0"/>
    <xf numFmtId="0" fontId="21" fillId="36" borderId="0" applyNumberFormat="0" applyBorder="0" applyAlignment="0" applyProtection="0"/>
    <xf numFmtId="0" fontId="21"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2" fillId="45"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48" borderId="0" applyNumberFormat="0" applyBorder="0" applyAlignment="0" applyProtection="0"/>
    <xf numFmtId="0" fontId="22" fillId="49"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2" borderId="0" applyNumberFormat="0" applyBorder="0" applyAlignment="0" applyProtection="0"/>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6" borderId="0" applyNumberFormat="0" applyBorder="0" applyAlignment="0" applyProtection="0"/>
    <xf numFmtId="0" fontId="23" fillId="57" borderId="0" applyNumberFormat="0" applyBorder="0" applyAlignment="0" applyProtection="0"/>
    <xf numFmtId="0" fontId="24" fillId="58" borderId="4" applyNumberFormat="0" applyAlignment="0" applyProtection="0"/>
    <xf numFmtId="0" fontId="25" fillId="59" borderId="7" applyNumberFormat="0" applyAlignment="0" applyProtection="0"/>
    <xf numFmtId="0" fontId="26" fillId="0" borderId="0" applyNumberFormat="0" applyFill="0" applyBorder="0" applyAlignment="0" applyProtection="0"/>
    <xf numFmtId="0" fontId="27" fillId="60" borderId="0" applyNumberFormat="0" applyBorder="0" applyAlignment="0" applyProtection="0"/>
    <xf numFmtId="0" fontId="28" fillId="0" borderId="1" applyNumberFormat="0" applyFill="0" applyAlignment="0" applyProtection="0"/>
    <xf numFmtId="0" fontId="29" fillId="0" borderId="11" applyNumberFormat="0" applyFill="0" applyAlignment="0" applyProtection="0"/>
    <xf numFmtId="0" fontId="30" fillId="0" borderId="3" applyNumberFormat="0" applyFill="0" applyAlignment="0" applyProtection="0"/>
    <xf numFmtId="0" fontId="30" fillId="0" borderId="0" applyNumberFormat="0" applyFill="0" applyBorder="0" applyAlignment="0" applyProtection="0"/>
    <xf numFmtId="0" fontId="31" fillId="0" borderId="0" applyNumberFormat="0" applyFill="0" applyBorder="0" applyAlignment="0" applyProtection="0">
      <alignment vertical="top"/>
      <protection locked="0"/>
    </xf>
    <xf numFmtId="0" fontId="32" fillId="61" borderId="4" applyNumberFormat="0" applyAlignment="0" applyProtection="0"/>
    <xf numFmtId="0" fontId="33" fillId="0" borderId="6" applyNumberFormat="0" applyFill="0" applyAlignment="0" applyProtection="0"/>
    <xf numFmtId="0" fontId="34" fillId="62" borderId="0" applyNumberFormat="0" applyBorder="0" applyAlignment="0" applyProtection="0"/>
    <xf numFmtId="0" fontId="35" fillId="0" borderId="0"/>
    <xf numFmtId="0" fontId="35" fillId="0" borderId="0"/>
    <xf numFmtId="0" fontId="35" fillId="0" borderId="0"/>
    <xf numFmtId="0" fontId="1" fillId="0" borderId="0"/>
    <xf numFmtId="0" fontId="36" fillId="0" borderId="0"/>
    <xf numFmtId="0" fontId="1" fillId="0" borderId="0"/>
    <xf numFmtId="0" fontId="1" fillId="0" borderId="0"/>
    <xf numFmtId="0" fontId="1" fillId="0" borderId="0"/>
    <xf numFmtId="0" fontId="35" fillId="0" borderId="0"/>
    <xf numFmtId="0" fontId="35" fillId="0" borderId="0"/>
    <xf numFmtId="0" fontId="1" fillId="0" borderId="0"/>
    <xf numFmtId="0" fontId="1" fillId="0" borderId="0"/>
    <xf numFmtId="0" fontId="35" fillId="0" borderId="0"/>
    <xf numFmtId="0" fontId="1" fillId="0" borderId="0"/>
    <xf numFmtId="0" fontId="35" fillId="0" borderId="0"/>
    <xf numFmtId="0" fontId="35" fillId="63" borderId="8" applyNumberFormat="0" applyFont="0" applyAlignment="0" applyProtection="0"/>
    <xf numFmtId="0" fontId="37" fillId="58" borderId="5" applyNumberFormat="0" applyAlignment="0" applyProtection="0"/>
    <xf numFmtId="0" fontId="38" fillId="0" borderId="0" applyNumberFormat="0" applyFill="0" applyBorder="0" applyAlignment="0" applyProtection="0"/>
    <xf numFmtId="0" fontId="39" fillId="0" borderId="9" applyNumberFormat="0" applyFill="0" applyAlignment="0" applyProtection="0"/>
    <xf numFmtId="0" fontId="40" fillId="0" borderId="0" applyNumberFormat="0" applyFill="0" applyBorder="0" applyAlignment="0" applyProtection="0"/>
    <xf numFmtId="0" fontId="35"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xf numFmtId="9" fontId="44" fillId="64" borderId="10"/>
    <xf numFmtId="9" fontId="44" fillId="64" borderId="10"/>
    <xf numFmtId="9" fontId="44" fillId="64" borderId="10"/>
    <xf numFmtId="9" fontId="44" fillId="64" borderId="10"/>
    <xf numFmtId="0" fontId="21" fillId="65" borderId="0" applyNumberFormat="0" applyBorder="0" applyAlignment="0" applyProtection="0"/>
    <xf numFmtId="0" fontId="21" fillId="66" borderId="0" applyNumberFormat="0" applyBorder="0" applyAlignment="0" applyProtection="0"/>
    <xf numFmtId="0" fontId="21" fillId="67" borderId="0" applyNumberFormat="0" applyBorder="0" applyAlignment="0" applyProtection="0"/>
    <xf numFmtId="0" fontId="21" fillId="68" borderId="0" applyNumberFormat="0" applyBorder="0" applyAlignment="0" applyProtection="0"/>
    <xf numFmtId="0" fontId="21" fillId="69" borderId="0" applyNumberFormat="0" applyBorder="0" applyAlignment="0" applyProtection="0"/>
    <xf numFmtId="0" fontId="21" fillId="70" borderId="0" applyNumberFormat="0" applyBorder="0" applyAlignment="0" applyProtection="0"/>
    <xf numFmtId="0" fontId="21" fillId="71" borderId="0" applyNumberFormat="0" applyBorder="0" applyAlignment="0" applyProtection="0"/>
    <xf numFmtId="0" fontId="21" fillId="72" borderId="0" applyNumberFormat="0" applyBorder="0" applyAlignment="0" applyProtection="0"/>
    <xf numFmtId="0" fontId="21" fillId="73" borderId="0" applyNumberFormat="0" applyBorder="0" applyAlignment="0" applyProtection="0"/>
    <xf numFmtId="0" fontId="21" fillId="74" borderId="0" applyNumberFormat="0" applyBorder="0" applyAlignment="0" applyProtection="0"/>
    <xf numFmtId="0" fontId="21" fillId="75" borderId="0" applyNumberFormat="0" applyBorder="0" applyAlignment="0" applyProtection="0"/>
    <xf numFmtId="0" fontId="21" fillId="76" borderId="0" applyNumberFormat="0" applyBorder="0" applyAlignment="0" applyProtection="0"/>
    <xf numFmtId="168" fontId="45" fillId="0" borderId="0" applyNumberFormat="0" applyAlignment="0">
      <alignment vertical="center"/>
    </xf>
    <xf numFmtId="0" fontId="46" fillId="77" borderId="0" applyNumberFormat="0">
      <alignment horizontal="center" vertical="top" wrapText="1"/>
    </xf>
    <xf numFmtId="0" fontId="46" fillId="77" borderId="0" applyNumberFormat="0">
      <alignment horizontal="left" vertical="top" wrapText="1"/>
    </xf>
    <xf numFmtId="0" fontId="46" fillId="77" borderId="0" applyNumberFormat="0">
      <alignment horizontal="centerContinuous" vertical="top"/>
    </xf>
    <xf numFmtId="0" fontId="47" fillId="77" borderId="0" applyNumberFormat="0">
      <alignment horizontal="center" vertical="top" wrapText="1"/>
    </xf>
    <xf numFmtId="169" fontId="48" fillId="0" borderId="0" applyFont="0" applyFill="0" applyBorder="0" applyAlignment="0" applyProtection="0">
      <alignment vertical="top"/>
    </xf>
    <xf numFmtId="43" fontId="35" fillId="0" borderId="0" applyFont="0" applyFill="0" applyBorder="0" applyAlignment="0" applyProtection="0"/>
    <xf numFmtId="43" fontId="1" fillId="0" borderId="0" applyFont="0" applyFill="0" applyBorder="0" applyAlignment="0" applyProtection="0"/>
    <xf numFmtId="169" fontId="35" fillId="0" borderId="0" applyFont="0" applyFill="0" applyBorder="0" applyAlignment="0" applyProtection="0"/>
    <xf numFmtId="169" fontId="35" fillId="0" borderId="0" applyFont="0" applyFill="0" applyBorder="0" applyAlignment="0" applyProtection="0"/>
    <xf numFmtId="169" fontId="35" fillId="0" borderId="0" applyFont="0" applyFill="0" applyBorder="0" applyAlignment="0" applyProtection="0"/>
    <xf numFmtId="43" fontId="21" fillId="0" borderId="0" applyFont="0" applyFill="0" applyBorder="0" applyAlignment="0" applyProtection="0"/>
    <xf numFmtId="170" fontId="1" fillId="0" borderId="0" applyFont="0" applyFill="0" applyBorder="0" applyAlignment="0" applyProtection="0"/>
    <xf numFmtId="170" fontId="21" fillId="0" borderId="0" applyFont="0" applyFill="0" applyBorder="0" applyAlignment="0" applyProtection="0"/>
    <xf numFmtId="170" fontId="21" fillId="0" borderId="0" applyFont="0" applyFill="0" applyBorder="0" applyAlignment="0" applyProtection="0"/>
    <xf numFmtId="3" fontId="35" fillId="0" borderId="0" applyFill="0" applyBorder="0" applyAlignment="0" applyProtection="0"/>
    <xf numFmtId="3" fontId="35" fillId="0" borderId="0" applyFill="0" applyBorder="0" applyAlignment="0" applyProtection="0"/>
    <xf numFmtId="171" fontId="47" fillId="0" borderId="0" applyFont="0" applyFill="0" applyBorder="0" applyAlignment="0" applyProtection="0">
      <alignment vertical="center"/>
    </xf>
    <xf numFmtId="172" fontId="35" fillId="0" borderId="0" applyFont="0" applyFill="0" applyBorder="0" applyAlignment="0" applyProtection="0"/>
    <xf numFmtId="44" fontId="21" fillId="0" borderId="0" applyFont="0" applyFill="0" applyBorder="0" applyAlignment="0" applyProtection="0"/>
    <xf numFmtId="173" fontId="47" fillId="0" borderId="0" applyFont="0" applyFill="0" applyBorder="0" applyAlignment="0" applyProtection="0">
      <alignment vertical="center"/>
    </xf>
    <xf numFmtId="174" fontId="47" fillId="0" borderId="0" applyFont="0" applyFill="0" applyBorder="0" applyAlignment="0" applyProtection="0">
      <alignment vertical="center"/>
    </xf>
    <xf numFmtId="175" fontId="47" fillId="0" borderId="0" applyFont="0" applyFill="0" applyBorder="0" applyAlignment="0" applyProtection="0">
      <alignment vertical="center"/>
    </xf>
    <xf numFmtId="176" fontId="47" fillId="0" borderId="0" applyFont="0" applyFill="0" applyBorder="0" applyAlignment="0" applyProtection="0">
      <alignment vertical="center"/>
    </xf>
    <xf numFmtId="177" fontId="47" fillId="0" borderId="0" applyFont="0" applyFill="0" applyBorder="0" applyAlignment="0" applyProtection="0">
      <alignment vertical="center"/>
    </xf>
    <xf numFmtId="178" fontId="47" fillId="0" borderId="0" applyFont="0" applyFill="0" applyBorder="0" applyAlignment="0" applyProtection="0">
      <alignment vertical="center"/>
    </xf>
    <xf numFmtId="179" fontId="47" fillId="0" borderId="0" applyFont="0" applyFill="0" applyBorder="0" applyAlignment="0" applyProtection="0">
      <alignment vertical="center"/>
    </xf>
    <xf numFmtId="180" fontId="47" fillId="0" borderId="0" applyFont="0" applyFill="0" applyBorder="0" applyAlignment="0" applyProtection="0">
      <alignment vertical="center"/>
    </xf>
    <xf numFmtId="181" fontId="47" fillId="0" borderId="0" applyFont="0" applyFill="0" applyBorder="0" applyAlignment="0" applyProtection="0">
      <alignment vertical="center"/>
    </xf>
    <xf numFmtId="182" fontId="47" fillId="0" borderId="0" applyFont="0" applyFill="0" applyBorder="0" applyAlignment="0" applyProtection="0">
      <alignment vertical="center"/>
    </xf>
    <xf numFmtId="183" fontId="47" fillId="0" borderId="0" applyFont="0" applyFill="0" applyBorder="0" applyAlignment="0" applyProtection="0">
      <alignment vertical="center"/>
    </xf>
    <xf numFmtId="184" fontId="47" fillId="0" borderId="0" applyFont="0" applyFill="0" applyBorder="0" applyAlignment="0" applyProtection="0">
      <alignment vertical="center"/>
    </xf>
    <xf numFmtId="170" fontId="35" fillId="0" borderId="0" applyFill="0" applyBorder="0" applyAlignment="0" applyProtection="0"/>
    <xf numFmtId="185" fontId="35" fillId="0" borderId="0" applyFill="0" applyBorder="0" applyAlignment="0" applyProtection="0"/>
    <xf numFmtId="186" fontId="47" fillId="0" borderId="0" applyFont="0" applyFill="0" applyBorder="0" applyAlignment="0" applyProtection="0">
      <alignment vertical="center"/>
    </xf>
    <xf numFmtId="187" fontId="47" fillId="0" borderId="0" applyFont="0" applyFill="0" applyBorder="0" applyAlignment="0" applyProtection="0">
      <alignment vertical="center"/>
    </xf>
    <xf numFmtId="188" fontId="49" fillId="0" borderId="0">
      <protection locked="0"/>
    </xf>
    <xf numFmtId="188" fontId="49" fillId="0" borderId="0">
      <protection locked="0"/>
    </xf>
    <xf numFmtId="188" fontId="49" fillId="0" borderId="0">
      <protection locked="0"/>
    </xf>
    <xf numFmtId="188" fontId="49" fillId="0" borderId="0">
      <protection locked="0"/>
    </xf>
    <xf numFmtId="188" fontId="49" fillId="0" borderId="0">
      <protection locked="0"/>
    </xf>
    <xf numFmtId="188" fontId="49" fillId="0" borderId="0">
      <protection locked="0"/>
    </xf>
    <xf numFmtId="188" fontId="49" fillId="0" borderId="0">
      <protection locked="0"/>
    </xf>
    <xf numFmtId="2" fontId="35" fillId="0" borderId="0" applyFill="0" applyBorder="0" applyAlignment="0" applyProtection="0"/>
    <xf numFmtId="0" fontId="50" fillId="77" borderId="0" applyNumberFormat="0">
      <alignment vertical="center"/>
    </xf>
    <xf numFmtId="0" fontId="5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horizontal="left" vertical="center"/>
    </xf>
    <xf numFmtId="0" fontId="46" fillId="0" borderId="0" applyNumberFormat="0" applyFill="0" applyBorder="0" applyAlignment="0" applyProtection="0">
      <alignment vertical="center"/>
    </xf>
    <xf numFmtId="0" fontId="53" fillId="0" borderId="0"/>
    <xf numFmtId="0" fontId="29" fillId="0" borderId="13" applyNumberFormat="0" applyFill="0" applyAlignment="0" applyProtection="0"/>
    <xf numFmtId="0" fontId="53" fillId="0" borderId="0"/>
    <xf numFmtId="0" fontId="47" fillId="78" borderId="0" applyNumberFormat="0" applyFont="0" applyBorder="0" applyAlignment="0" applyProtection="0">
      <alignment vertical="center"/>
    </xf>
    <xf numFmtId="0" fontId="54"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47" fillId="0" borderId="14" applyNumberFormat="0" applyAlignment="0">
      <alignment vertical="center"/>
    </xf>
    <xf numFmtId="0" fontId="47" fillId="0" borderId="15" applyNumberFormat="0" applyAlignment="0">
      <alignment vertical="center"/>
      <protection locked="0"/>
    </xf>
    <xf numFmtId="189" fontId="47" fillId="79" borderId="15" applyNumberFormat="0" applyAlignment="0">
      <alignment vertical="center"/>
      <protection locked="0"/>
    </xf>
    <xf numFmtId="0" fontId="47" fillId="80" borderId="0" applyNumberFormat="0" applyAlignment="0">
      <alignment vertical="center"/>
    </xf>
    <xf numFmtId="0" fontId="47" fillId="64" borderId="0" applyNumberFormat="0" applyAlignment="0">
      <alignment vertical="center"/>
    </xf>
    <xf numFmtId="0" fontId="47" fillId="0" borderId="16" applyNumberFormat="0" applyAlignment="0">
      <alignment vertical="center"/>
      <protection locked="0"/>
    </xf>
    <xf numFmtId="0" fontId="56" fillId="0" borderId="0" applyNumberFormat="0" applyAlignment="0">
      <alignment vertical="center"/>
    </xf>
    <xf numFmtId="0" fontId="35" fillId="0" borderId="0"/>
    <xf numFmtId="0" fontId="35" fillId="0" borderId="0"/>
    <xf numFmtId="0" fontId="48" fillId="0" borderId="0">
      <alignment vertical="top"/>
    </xf>
    <xf numFmtId="0" fontId="35" fillId="0" borderId="0"/>
    <xf numFmtId="0" fontId="48" fillId="0" borderId="0">
      <alignment vertical="top"/>
    </xf>
    <xf numFmtId="0" fontId="21" fillId="0" borderId="0"/>
    <xf numFmtId="0" fontId="35" fillId="0" borderId="0"/>
    <xf numFmtId="0" fontId="1" fillId="0" borderId="0"/>
    <xf numFmtId="0" fontId="21" fillId="0" borderId="0"/>
    <xf numFmtId="0" fontId="35" fillId="0" borderId="0"/>
    <xf numFmtId="0" fontId="35" fillId="0" borderId="0"/>
    <xf numFmtId="189" fontId="47" fillId="0" borderId="0" applyFont="0" applyFill="0" applyBorder="0" applyAlignment="0" applyProtection="0">
      <alignment vertical="center"/>
    </xf>
    <xf numFmtId="168" fontId="47" fillId="0" borderId="0" applyFont="0" applyFill="0" applyBorder="0" applyAlignment="0" applyProtection="0">
      <alignment vertical="center"/>
    </xf>
    <xf numFmtId="9" fontId="48" fillId="0" borderId="0" applyFont="0" applyFill="0" applyBorder="0" applyAlignment="0" applyProtection="0">
      <alignment vertical="top"/>
    </xf>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21" fillId="0" borderId="0" applyFont="0" applyFill="0" applyBorder="0" applyAlignment="0" applyProtection="0"/>
    <xf numFmtId="190" fontId="47" fillId="0" borderId="0" applyFont="0" applyFill="0" applyBorder="0" applyAlignment="0" applyProtection="0">
      <alignment horizontal="right" vertical="center"/>
    </xf>
    <xf numFmtId="191" fontId="47" fillId="0" borderId="0" applyFont="0" applyFill="0" applyBorder="0" applyAlignment="0" applyProtection="0">
      <alignment vertical="center"/>
    </xf>
    <xf numFmtId="0" fontId="46" fillId="0" borderId="0" applyNumberFormat="0" applyFill="0" applyBorder="0">
      <alignment horizontal="left" vertical="center" wrapText="1"/>
    </xf>
    <xf numFmtId="0" fontId="47" fillId="0" borderId="0" applyNumberFormat="0" applyFill="0" applyBorder="0">
      <alignment horizontal="left" vertical="center" wrapText="1" indent="1"/>
    </xf>
    <xf numFmtId="1" fontId="57" fillId="0" borderId="0">
      <alignment horizontal="left"/>
    </xf>
    <xf numFmtId="0" fontId="48" fillId="0" borderId="0">
      <alignment vertical="top"/>
    </xf>
    <xf numFmtId="189" fontId="46" fillId="0" borderId="17" applyNumberFormat="0" applyFill="0" applyAlignment="0" applyProtection="0">
      <alignment vertical="center"/>
    </xf>
    <xf numFmtId="189" fontId="47" fillId="0" borderId="18" applyNumberFormat="0" applyFont="0" applyFill="0" applyAlignment="0" applyProtection="0">
      <alignment vertical="center"/>
    </xf>
    <xf numFmtId="0" fontId="47" fillId="81" borderId="0" applyNumberFormat="0" applyFont="0" applyBorder="0" applyAlignment="0" applyProtection="0">
      <alignment vertical="center"/>
    </xf>
    <xf numFmtId="0" fontId="47" fillId="0" borderId="0" applyNumberFormat="0" applyFont="0" applyFill="0" applyAlignment="0" applyProtection="0">
      <alignment vertical="center"/>
    </xf>
    <xf numFmtId="189" fontId="47" fillId="0" borderId="0" applyNumberFormat="0" applyFont="0" applyBorder="0" applyAlignment="0" applyProtection="0">
      <alignment vertical="center"/>
    </xf>
    <xf numFmtId="49" fontId="47" fillId="0" borderId="0" applyFont="0" applyFill="0" applyBorder="0" applyAlignment="0" applyProtection="0">
      <alignment horizontal="center" vertical="center"/>
    </xf>
    <xf numFmtId="189" fontId="46" fillId="77" borderId="0" applyNumberFormat="0" applyAlignment="0" applyProtection="0">
      <alignment vertical="center"/>
    </xf>
    <xf numFmtId="0" fontId="47" fillId="0" borderId="0" applyNumberFormat="0" applyFont="0" applyBorder="0" applyAlignment="0" applyProtection="0">
      <alignment vertical="center"/>
    </xf>
    <xf numFmtId="0" fontId="58" fillId="0" borderId="12"/>
    <xf numFmtId="0" fontId="47" fillId="0" borderId="0" applyNumberFormat="0" applyFont="0" applyAlignment="0" applyProtection="0">
      <alignment vertical="center"/>
    </xf>
    <xf numFmtId="0" fontId="59" fillId="0" borderId="0">
      <alignment vertical="center"/>
    </xf>
    <xf numFmtId="43" fontId="59" fillId="0" borderId="0" applyFont="0" applyFill="0" applyBorder="0" applyAlignment="0" applyProtection="0"/>
    <xf numFmtId="9" fontId="59" fillId="0" borderId="0" applyFont="0" applyFill="0" applyBorder="0" applyAlignment="0" applyProtection="0"/>
  </cellStyleXfs>
  <cellXfs count="182">
    <xf numFmtId="0" fontId="0" fillId="0" borderId="0" xfId="0"/>
    <xf numFmtId="0" fontId="18" fillId="0" borderId="0" xfId="0" applyFont="1"/>
    <xf numFmtId="0" fontId="19" fillId="0" borderId="0" xfId="0" applyFont="1"/>
    <xf numFmtId="164" fontId="19" fillId="0" borderId="0" xfId="0" applyNumberFormat="1" applyFont="1"/>
    <xf numFmtId="0" fontId="19" fillId="0" borderId="0" xfId="0" applyFont="1" applyFill="1"/>
    <xf numFmtId="166" fontId="19" fillId="0" borderId="0" xfId="0" applyNumberFormat="1" applyFont="1" applyFill="1"/>
    <xf numFmtId="9" fontId="19" fillId="0" borderId="0" xfId="2" applyFont="1"/>
    <xf numFmtId="0" fontId="20" fillId="0" borderId="0" xfId="0" applyFont="1" applyFill="1" applyAlignment="1">
      <alignment vertical="center" wrapText="1"/>
    </xf>
    <xf numFmtId="166" fontId="19" fillId="0" borderId="0" xfId="0" applyNumberFormat="1" applyFont="1"/>
    <xf numFmtId="165" fontId="19" fillId="0" borderId="0" xfId="0" applyNumberFormat="1" applyFont="1"/>
    <xf numFmtId="43" fontId="19" fillId="0" borderId="0" xfId="2" applyNumberFormat="1" applyFont="1"/>
    <xf numFmtId="9" fontId="19" fillId="0" borderId="0" xfId="0" applyNumberFormat="1" applyFont="1"/>
    <xf numFmtId="43" fontId="19" fillId="0" borderId="0" xfId="1" applyFont="1"/>
    <xf numFmtId="0" fontId="20" fillId="0" borderId="0" xfId="0" applyFont="1" applyFill="1" applyAlignment="1">
      <alignment wrapText="1"/>
    </xf>
    <xf numFmtId="0" fontId="18" fillId="0" borderId="0" xfId="0" applyFont="1" applyAlignment="1">
      <alignment horizontal="center"/>
    </xf>
    <xf numFmtId="43" fontId="19" fillId="0" borderId="0" xfId="0" applyNumberFormat="1" applyFont="1"/>
    <xf numFmtId="164" fontId="19" fillId="0" borderId="0" xfId="1" applyNumberFormat="1" applyFont="1"/>
    <xf numFmtId="0" fontId="19" fillId="0" borderId="0" xfId="0" applyFont="1" applyAlignment="1">
      <alignment horizontal="center" vertical="center"/>
    </xf>
    <xf numFmtId="0" fontId="19" fillId="0" borderId="0" xfId="0" applyFont="1" applyBorder="1"/>
    <xf numFmtId="164" fontId="19" fillId="0" borderId="0" xfId="1" applyNumberFormat="1" applyFont="1" applyBorder="1"/>
    <xf numFmtId="9" fontId="19" fillId="0" borderId="0" xfId="2" applyFont="1" applyBorder="1"/>
    <xf numFmtId="165" fontId="19" fillId="0" borderId="0" xfId="1" applyNumberFormat="1" applyFont="1" applyBorder="1"/>
    <xf numFmtId="0" fontId="18" fillId="0" borderId="0" xfId="0" applyFont="1" applyAlignment="1">
      <alignment vertical="center" wrapText="1"/>
    </xf>
    <xf numFmtId="0" fontId="18" fillId="0" borderId="0" xfId="0" applyFont="1" applyBorder="1" applyAlignment="1">
      <alignment horizontal="center" vertical="center" wrapText="1"/>
    </xf>
    <xf numFmtId="164" fontId="19" fillId="0" borderId="0" xfId="0" applyNumberFormat="1" applyFont="1" applyBorder="1"/>
    <xf numFmtId="43" fontId="19" fillId="0" borderId="0" xfId="0" applyNumberFormat="1" applyFont="1" applyBorder="1"/>
    <xf numFmtId="0" fontId="19" fillId="0" borderId="0" xfId="0" applyFont="1" applyFill="1" applyBorder="1"/>
    <xf numFmtId="164" fontId="19" fillId="0" borderId="0" xfId="0" applyNumberFormat="1" applyFont="1" applyFill="1" applyBorder="1"/>
    <xf numFmtId="0" fontId="18" fillId="0" borderId="0" xfId="0" applyFont="1" applyFill="1" applyBorder="1" applyAlignment="1">
      <alignment horizontal="center"/>
    </xf>
    <xf numFmtId="1" fontId="19" fillId="0" borderId="0" xfId="0" applyNumberFormat="1" applyFont="1"/>
    <xf numFmtId="43" fontId="19" fillId="0" borderId="0" xfId="0" applyNumberFormat="1" applyFont="1" applyFill="1" applyBorder="1"/>
    <xf numFmtId="10" fontId="19" fillId="0" borderId="0" xfId="2" applyNumberFormat="1" applyFont="1"/>
    <xf numFmtId="2" fontId="19" fillId="0" borderId="0" xfId="0" applyNumberFormat="1" applyFont="1"/>
    <xf numFmtId="0" fontId="19" fillId="0" borderId="0" xfId="43" applyFont="1"/>
    <xf numFmtId="0" fontId="43" fillId="0" borderId="0" xfId="60" applyFont="1"/>
    <xf numFmtId="0" fontId="41" fillId="0" borderId="0" xfId="60" applyFont="1" applyAlignment="1">
      <alignment horizontal="center"/>
    </xf>
    <xf numFmtId="3" fontId="42" fillId="0" borderId="0" xfId="60" applyNumberFormat="1" applyFont="1" applyAlignment="1">
      <alignment horizontal="center"/>
    </xf>
    <xf numFmtId="167" fontId="42" fillId="0" borderId="0" xfId="1" applyNumberFormat="1" applyFont="1" applyAlignment="1">
      <alignment horizontal="center"/>
    </xf>
    <xf numFmtId="1" fontId="42" fillId="0" borderId="0" xfId="60" applyNumberFormat="1" applyFont="1" applyAlignment="1">
      <alignment horizontal="center"/>
    </xf>
    <xf numFmtId="3" fontId="43" fillId="0" borderId="0" xfId="60" applyNumberFormat="1" applyFont="1" applyAlignment="1">
      <alignment horizontal="center"/>
    </xf>
    <xf numFmtId="2" fontId="19" fillId="0" borderId="0" xfId="2" applyNumberFormat="1" applyFont="1"/>
    <xf numFmtId="0" fontId="42" fillId="0" borderId="0" xfId="40" applyFont="1"/>
    <xf numFmtId="0" fontId="18" fillId="0" borderId="0" xfId="0" applyFont="1" applyAlignment="1">
      <alignment wrapText="1"/>
    </xf>
    <xf numFmtId="0" fontId="19" fillId="0" borderId="0" xfId="0" applyFont="1" applyAlignment="1">
      <alignment wrapText="1"/>
    </xf>
    <xf numFmtId="0" fontId="19" fillId="0" borderId="0" xfId="0" applyFont="1" applyAlignment="1">
      <alignment vertical="center" wrapText="1"/>
    </xf>
    <xf numFmtId="0" fontId="18" fillId="0" borderId="0" xfId="0" applyFont="1" applyFill="1" applyBorder="1" applyAlignment="1">
      <alignment horizontal="center" wrapText="1"/>
    </xf>
    <xf numFmtId="1" fontId="19" fillId="0" borderId="0" xfId="0" applyNumberFormat="1" applyFont="1" applyFill="1" applyBorder="1"/>
    <xf numFmtId="2" fontId="19" fillId="0" borderId="0" xfId="0" applyNumberFormat="1" applyFont="1" applyFill="1" applyBorder="1"/>
    <xf numFmtId="1" fontId="19" fillId="0" borderId="0" xfId="0" applyNumberFormat="1" applyFont="1" applyFill="1"/>
    <xf numFmtId="1" fontId="19" fillId="0" borderId="0" xfId="1" applyNumberFormat="1" applyFont="1" applyFill="1" applyBorder="1"/>
    <xf numFmtId="2" fontId="19" fillId="0" borderId="0" xfId="1" applyNumberFormat="1" applyFont="1" applyFill="1" applyBorder="1"/>
    <xf numFmtId="0" fontId="60" fillId="0" borderId="0" xfId="215" applyFont="1" applyBorder="1" applyAlignment="1"/>
    <xf numFmtId="0" fontId="18" fillId="0" borderId="0" xfId="215" applyFont="1" applyAlignment="1">
      <alignment horizontal="left" vertical="top"/>
    </xf>
    <xf numFmtId="0" fontId="60" fillId="0" borderId="0" xfId="215" applyFont="1" applyAlignment="1">
      <alignment horizontal="left" vertical="top"/>
    </xf>
    <xf numFmtId="43" fontId="60" fillId="0" borderId="0" xfId="216" applyFont="1" applyAlignment="1">
      <alignment horizontal="left" vertical="top"/>
    </xf>
    <xf numFmtId="164" fontId="60" fillId="0" borderId="0" xfId="215" applyNumberFormat="1" applyFont="1" applyAlignment="1">
      <alignment horizontal="left" vertical="top"/>
    </xf>
    <xf numFmtId="165" fontId="60" fillId="0" borderId="0" xfId="215" applyNumberFormat="1" applyFont="1" applyAlignment="1">
      <alignment horizontal="left" vertical="top"/>
    </xf>
    <xf numFmtId="9" fontId="60" fillId="0" borderId="0" xfId="217" applyFont="1" applyAlignment="1">
      <alignment horizontal="left" vertical="top"/>
    </xf>
    <xf numFmtId="0" fontId="16" fillId="0" borderId="0" xfId="0" applyFont="1"/>
    <xf numFmtId="0" fontId="0" fillId="0" borderId="0" xfId="0" applyFont="1"/>
    <xf numFmtId="0" fontId="16" fillId="0" borderId="0" xfId="0" applyFont="1" applyFill="1"/>
    <xf numFmtId="0" fontId="0" fillId="0" borderId="0" xfId="0" applyFont="1" applyFill="1"/>
    <xf numFmtId="0" fontId="61" fillId="0" borderId="0" xfId="0" applyFont="1"/>
    <xf numFmtId="0" fontId="16" fillId="0" borderId="10" xfId="0" applyFont="1" applyBorder="1"/>
    <xf numFmtId="0" fontId="16" fillId="0" borderId="10" xfId="0" applyFont="1" applyBorder="1" applyAlignment="1">
      <alignment horizontal="center"/>
    </xf>
    <xf numFmtId="0" fontId="0" fillId="0" borderId="10" xfId="0" applyFont="1" applyBorder="1"/>
    <xf numFmtId="164" fontId="0" fillId="0" borderId="10" xfId="1" applyNumberFormat="1" applyFont="1" applyBorder="1"/>
    <xf numFmtId="0" fontId="0" fillId="0" borderId="10" xfId="0" applyFont="1" applyFill="1" applyBorder="1"/>
    <xf numFmtId="164" fontId="0" fillId="0" borderId="10" xfId="1" applyNumberFormat="1" applyFont="1" applyFill="1" applyBorder="1"/>
    <xf numFmtId="164" fontId="0" fillId="0" borderId="0" xfId="1" applyNumberFormat="1" applyFont="1"/>
    <xf numFmtId="164" fontId="0" fillId="0" borderId="0" xfId="0" applyNumberFormat="1" applyFont="1"/>
    <xf numFmtId="165" fontId="0" fillId="0" borderId="10" xfId="1" applyNumberFormat="1" applyFont="1" applyFill="1" applyBorder="1"/>
    <xf numFmtId="165" fontId="0" fillId="0" borderId="10" xfId="1" applyNumberFormat="1" applyFont="1" applyBorder="1"/>
    <xf numFmtId="165" fontId="0" fillId="0" borderId="0" xfId="0" applyNumberFormat="1" applyFont="1"/>
    <xf numFmtId="9" fontId="0" fillId="0" borderId="0" xfId="2" applyFont="1"/>
    <xf numFmtId="0" fontId="63" fillId="0" borderId="0" xfId="0" applyFont="1" applyFill="1"/>
    <xf numFmtId="0" fontId="0" fillId="0" borderId="0" xfId="0" applyFont="1" applyAlignment="1">
      <alignment horizontal="center" vertical="center"/>
    </xf>
    <xf numFmtId="0" fontId="16" fillId="0" borderId="10" xfId="0" applyFont="1" applyFill="1" applyBorder="1" applyAlignment="1">
      <alignment horizontal="center" vertical="center"/>
    </xf>
    <xf numFmtId="9" fontId="0" fillId="0" borderId="10" xfId="2" applyFont="1" applyBorder="1"/>
    <xf numFmtId="9" fontId="0" fillId="0" borderId="10" xfId="2" applyFont="1" applyFill="1" applyBorder="1"/>
    <xf numFmtId="0" fontId="63" fillId="0" borderId="0" xfId="0" applyFont="1"/>
    <xf numFmtId="0" fontId="16" fillId="0" borderId="0" xfId="0" applyFont="1" applyAlignment="1">
      <alignment vertical="center" wrapText="1"/>
    </xf>
    <xf numFmtId="0" fontId="16" fillId="0" borderId="10" xfId="0" applyFont="1" applyBorder="1" applyAlignment="1">
      <alignment horizontal="center" vertical="center" wrapText="1"/>
    </xf>
    <xf numFmtId="0" fontId="0" fillId="0" borderId="10" xfId="0" applyFont="1" applyBorder="1" applyAlignment="1">
      <alignment horizontal="center"/>
    </xf>
    <xf numFmtId="0" fontId="0" fillId="0" borderId="0" xfId="0" applyFont="1" applyFill="1" applyBorder="1"/>
    <xf numFmtId="164" fontId="0" fillId="0" borderId="0" xfId="0" applyNumberFormat="1" applyFont="1" applyFill="1" applyBorder="1"/>
    <xf numFmtId="0" fontId="0" fillId="0" borderId="0" xfId="0" applyFont="1" applyFill="1" applyBorder="1" applyAlignment="1"/>
    <xf numFmtId="0" fontId="16" fillId="0" borderId="0" xfId="0" applyFont="1" applyFill="1" applyBorder="1" applyAlignment="1">
      <alignment horizontal="center"/>
    </xf>
    <xf numFmtId="0" fontId="0" fillId="0" borderId="0" xfId="0" applyFont="1" applyFill="1" applyBorder="1" applyAlignment="1">
      <alignment vertical="center" wrapText="1"/>
    </xf>
    <xf numFmtId="165" fontId="0" fillId="0" borderId="0" xfId="0" applyNumberFormat="1" applyFont="1" applyFill="1" applyBorder="1"/>
    <xf numFmtId="0" fontId="0" fillId="0" borderId="0" xfId="0" applyFont="1" applyFill="1" applyBorder="1" applyAlignment="1">
      <alignment horizontal="center" vertical="center"/>
    </xf>
    <xf numFmtId="0" fontId="16" fillId="0" borderId="0" xfId="0" applyFont="1" applyAlignment="1">
      <alignment horizontal="left"/>
    </xf>
    <xf numFmtId="0" fontId="16" fillId="0" borderId="10" xfId="0" applyFont="1" applyFill="1" applyBorder="1"/>
    <xf numFmtId="10" fontId="0" fillId="0" borderId="10" xfId="2" applyNumberFormat="1" applyFont="1" applyBorder="1"/>
    <xf numFmtId="164" fontId="0" fillId="0" borderId="10" xfId="0" applyNumberFormat="1" applyFont="1" applyBorder="1"/>
    <xf numFmtId="43" fontId="0" fillId="0" borderId="0" xfId="1" applyFont="1"/>
    <xf numFmtId="0" fontId="0" fillId="0" borderId="0" xfId="0" applyFont="1" applyBorder="1"/>
    <xf numFmtId="43" fontId="0" fillId="0" borderId="10" xfId="1" applyFont="1" applyBorder="1"/>
    <xf numFmtId="43" fontId="0" fillId="0" borderId="10" xfId="0" applyNumberFormat="1" applyFont="1" applyBorder="1"/>
    <xf numFmtId="43" fontId="0" fillId="0" borderId="0" xfId="0" applyNumberFormat="1" applyFont="1"/>
    <xf numFmtId="0" fontId="0" fillId="0" borderId="0" xfId="0" applyFont="1" applyAlignment="1">
      <alignment horizontal="right"/>
    </xf>
    <xf numFmtId="43" fontId="0" fillId="0" borderId="0" xfId="1" applyFont="1" applyAlignment="1">
      <alignment horizontal="right"/>
    </xf>
    <xf numFmtId="0" fontId="16" fillId="0" borderId="0" xfId="43" applyFont="1"/>
    <xf numFmtId="0" fontId="64" fillId="0" borderId="10" xfId="0" applyFont="1" applyFill="1" applyBorder="1" applyAlignment="1">
      <alignment horizontal="center" vertical="center"/>
    </xf>
    <xf numFmtId="0" fontId="64" fillId="0" borderId="10" xfId="0" applyFont="1" applyFill="1" applyBorder="1" applyAlignment="1">
      <alignment horizontal="center" vertical="center" wrapText="1"/>
    </xf>
    <xf numFmtId="0" fontId="65" fillId="0" borderId="0" xfId="0" applyFont="1" applyFill="1" applyAlignment="1">
      <alignment horizontal="center" vertical="center"/>
    </xf>
    <xf numFmtId="0" fontId="64" fillId="0" borderId="10" xfId="43" applyFont="1" applyFill="1" applyBorder="1" applyAlignment="1">
      <alignment horizontal="center" vertical="center"/>
    </xf>
    <xf numFmtId="0" fontId="64" fillId="0" borderId="10" xfId="43" applyFont="1" applyFill="1" applyBorder="1" applyAlignment="1">
      <alignment horizontal="center" vertical="center" wrapText="1"/>
    </xf>
    <xf numFmtId="0" fontId="64" fillId="0" borderId="10" xfId="60" applyFont="1" applyFill="1" applyBorder="1" applyAlignment="1">
      <alignment horizontal="center" vertical="center" wrapText="1"/>
    </xf>
    <xf numFmtId="0" fontId="0" fillId="0" borderId="10" xfId="43" applyFont="1" applyFill="1" applyBorder="1"/>
    <xf numFmtId="3" fontId="0" fillId="0" borderId="10" xfId="43" applyNumberFormat="1" applyFont="1" applyBorder="1" applyAlignment="1">
      <alignment horizontal="center"/>
    </xf>
    <xf numFmtId="166" fontId="65" fillId="0" borderId="10" xfId="60" applyNumberFormat="1" applyFont="1" applyFill="1" applyBorder="1" applyAlignment="1">
      <alignment horizontal="left"/>
    </xf>
    <xf numFmtId="9" fontId="65" fillId="0" borderId="10" xfId="2" applyNumberFormat="1" applyFont="1" applyFill="1" applyBorder="1" applyAlignment="1">
      <alignment horizontal="center"/>
    </xf>
    <xf numFmtId="0" fontId="64" fillId="0" borderId="0" xfId="60" applyFont="1"/>
    <xf numFmtId="0" fontId="66" fillId="0" borderId="0" xfId="60" applyFont="1"/>
    <xf numFmtId="0" fontId="1" fillId="0" borderId="0" xfId="43" applyFont="1"/>
    <xf numFmtId="0" fontId="65" fillId="0" borderId="10" xfId="60" applyFont="1" applyFill="1" applyBorder="1"/>
    <xf numFmtId="0" fontId="64" fillId="0" borderId="10" xfId="60" applyFont="1" applyFill="1" applyBorder="1" applyAlignment="1">
      <alignment horizontal="center"/>
    </xf>
    <xf numFmtId="0" fontId="65" fillId="0" borderId="10" xfId="60" applyFont="1" applyBorder="1"/>
    <xf numFmtId="3" fontId="65" fillId="0" borderId="10" xfId="60" applyNumberFormat="1" applyFont="1" applyBorder="1" applyAlignment="1">
      <alignment horizontal="center"/>
    </xf>
    <xf numFmtId="1" fontId="65" fillId="0" borderId="10" xfId="60" applyNumberFormat="1" applyFont="1" applyBorder="1" applyAlignment="1">
      <alignment horizontal="center"/>
    </xf>
    <xf numFmtId="167" fontId="65" fillId="0" borderId="10" xfId="1" applyNumberFormat="1" applyFont="1" applyBorder="1" applyAlignment="1">
      <alignment horizontal="center"/>
    </xf>
    <xf numFmtId="0" fontId="65" fillId="0" borderId="10" xfId="60" applyFont="1" applyBorder="1" applyAlignment="1">
      <alignment horizontal="center"/>
    </xf>
    <xf numFmtId="3" fontId="66" fillId="0" borderId="0" xfId="60" applyNumberFormat="1" applyFont="1" applyAlignment="1">
      <alignment horizontal="center"/>
    </xf>
    <xf numFmtId="9" fontId="1" fillId="0" borderId="0" xfId="2" applyFont="1" applyAlignment="1">
      <alignment horizontal="center"/>
    </xf>
    <xf numFmtId="9" fontId="1" fillId="0" borderId="0" xfId="2" applyFont="1"/>
    <xf numFmtId="0" fontId="16" fillId="0" borderId="0" xfId="43" applyFont="1" applyFill="1"/>
    <xf numFmtId="0" fontId="1" fillId="0" borderId="0" xfId="43" applyFont="1" applyFill="1"/>
    <xf numFmtId="0" fontId="64" fillId="0" borderId="10" xfId="43" applyFont="1" applyFill="1" applyBorder="1"/>
    <xf numFmtId="0" fontId="1" fillId="0" borderId="10" xfId="43" applyFont="1" applyFill="1" applyBorder="1"/>
    <xf numFmtId="3" fontId="1" fillId="0" borderId="10" xfId="43" applyNumberFormat="1" applyFont="1" applyBorder="1" applyAlignment="1">
      <alignment horizontal="center"/>
    </xf>
    <xf numFmtId="1" fontId="1" fillId="0" borderId="10" xfId="43" applyNumberFormat="1" applyFont="1" applyBorder="1" applyAlignment="1">
      <alignment horizontal="center"/>
    </xf>
    <xf numFmtId="166" fontId="1" fillId="0" borderId="10" xfId="43" applyNumberFormat="1" applyFont="1" applyBorder="1" applyAlignment="1">
      <alignment horizontal="center"/>
    </xf>
    <xf numFmtId="0" fontId="1" fillId="0" borderId="10" xfId="43" applyFont="1" applyBorder="1"/>
    <xf numFmtId="2" fontId="1" fillId="0" borderId="10" xfId="43" applyNumberFormat="1" applyFont="1" applyBorder="1" applyAlignment="1">
      <alignment horizontal="center"/>
    </xf>
    <xf numFmtId="165" fontId="0" fillId="0" borderId="0" xfId="1" applyNumberFormat="1" applyFont="1"/>
    <xf numFmtId="0" fontId="0" fillId="0" borderId="0" xfId="0" applyFont="1" applyAlignment="1">
      <alignment horizontal="left"/>
    </xf>
    <xf numFmtId="0" fontId="65" fillId="0" borderId="10" xfId="0" applyFont="1" applyFill="1" applyBorder="1" applyAlignment="1">
      <alignment horizontal="center"/>
    </xf>
    <xf numFmtId="0" fontId="64" fillId="0" borderId="10" xfId="0" applyFont="1" applyFill="1" applyBorder="1" applyAlignment="1">
      <alignment horizontal="center"/>
    </xf>
    <xf numFmtId="0" fontId="65" fillId="0" borderId="0" xfId="0" applyFont="1" applyAlignment="1">
      <alignment horizontal="center"/>
    </xf>
    <xf numFmtId="0" fontId="16" fillId="0" borderId="0" xfId="0" applyFont="1" applyAlignment="1">
      <alignment wrapText="1"/>
    </xf>
    <xf numFmtId="166" fontId="0" fillId="0" borderId="10" xfId="0" applyNumberFormat="1" applyFont="1" applyFill="1" applyBorder="1"/>
    <xf numFmtId="0" fontId="0" fillId="0" borderId="0" xfId="0" applyFont="1" applyAlignment="1">
      <alignment wrapText="1"/>
    </xf>
    <xf numFmtId="0" fontId="64" fillId="0" borderId="0" xfId="40" applyFont="1"/>
    <xf numFmtId="0" fontId="65" fillId="0" borderId="0" xfId="40" applyFont="1"/>
    <xf numFmtId="0" fontId="64" fillId="0" borderId="10" xfId="40" applyFont="1" applyBorder="1" applyAlignment="1">
      <alignment horizontal="center" vertical="center"/>
    </xf>
    <xf numFmtId="0" fontId="65" fillId="0" borderId="10" xfId="40" applyFont="1" applyBorder="1"/>
    <xf numFmtId="2" fontId="65" fillId="0" borderId="10" xfId="40" applyNumberFormat="1" applyFont="1" applyBorder="1"/>
    <xf numFmtId="0" fontId="0" fillId="0" borderId="0" xfId="0" applyFont="1" applyAlignment="1">
      <alignment vertical="center" wrapText="1"/>
    </xf>
    <xf numFmtId="9" fontId="65" fillId="0" borderId="10" xfId="2" applyFont="1" applyFill="1" applyBorder="1"/>
    <xf numFmtId="166" fontId="65" fillId="0" borderId="10" xfId="0" applyNumberFormat="1" applyFont="1" applyFill="1" applyBorder="1"/>
    <xf numFmtId="0" fontId="16" fillId="0" borderId="10" xfId="0" applyFont="1" applyFill="1" applyBorder="1" applyAlignment="1">
      <alignment horizontal="center" wrapText="1"/>
    </xf>
    <xf numFmtId="0" fontId="16" fillId="0" borderId="10" xfId="0" applyFont="1" applyFill="1" applyBorder="1" applyAlignment="1">
      <alignment horizontal="center"/>
    </xf>
    <xf numFmtId="0" fontId="67" fillId="0" borderId="0" xfId="0" applyFont="1"/>
    <xf numFmtId="0" fontId="16" fillId="0" borderId="0" xfId="0" applyFont="1" applyAlignment="1">
      <alignment horizontal="center"/>
    </xf>
    <xf numFmtId="192" fontId="0" fillId="0" borderId="10" xfId="1" applyNumberFormat="1" applyFont="1" applyBorder="1" applyAlignment="1">
      <alignment horizontal="center"/>
    </xf>
    <xf numFmtId="9" fontId="0" fillId="0" borderId="10" xfId="2" applyFont="1" applyBorder="1" applyAlignment="1">
      <alignment horizontal="center"/>
    </xf>
    <xf numFmtId="0" fontId="0" fillId="0" borderId="0" xfId="0" applyFont="1" applyFill="1" applyAlignment="1">
      <alignment horizontal="center"/>
    </xf>
    <xf numFmtId="166" fontId="0" fillId="0" borderId="10" xfId="0" applyNumberFormat="1" applyFont="1" applyBorder="1" applyAlignment="1">
      <alignment horizontal="center"/>
    </xf>
    <xf numFmtId="166" fontId="0" fillId="0" borderId="0" xfId="0" applyNumberFormat="1" applyFont="1" applyAlignment="1">
      <alignment horizontal="center"/>
    </xf>
    <xf numFmtId="9" fontId="0" fillId="0" borderId="0" xfId="2" applyFont="1" applyAlignment="1">
      <alignment horizontal="center"/>
    </xf>
    <xf numFmtId="166" fontId="16" fillId="0" borderId="0" xfId="0" applyNumberFormat="1" applyFont="1" applyAlignment="1">
      <alignment horizontal="center" wrapText="1"/>
    </xf>
    <xf numFmtId="0" fontId="16" fillId="0" borderId="0" xfId="0" applyFont="1" applyAlignment="1">
      <alignment horizontal="center" vertical="center"/>
    </xf>
    <xf numFmtId="164" fontId="0" fillId="0" borderId="0" xfId="1" applyNumberFormat="1" applyFont="1" applyFill="1" applyAlignment="1">
      <alignment horizontal="center"/>
    </xf>
    <xf numFmtId="0" fontId="65" fillId="0" borderId="0" xfId="0" applyFont="1" applyFill="1"/>
    <xf numFmtId="0" fontId="68" fillId="0" borderId="0" xfId="0" applyFont="1"/>
    <xf numFmtId="0" fontId="16" fillId="0" borderId="0" xfId="215" applyFont="1" applyBorder="1" applyAlignment="1"/>
    <xf numFmtId="0" fontId="1" fillId="0" borderId="0" xfId="215" applyFont="1" applyBorder="1" applyAlignment="1"/>
    <xf numFmtId="0" fontId="16" fillId="0" borderId="0" xfId="215" applyFont="1" applyAlignment="1">
      <alignment horizontal="left" vertical="top"/>
    </xf>
    <xf numFmtId="0" fontId="16" fillId="0" borderId="10" xfId="215" applyFont="1" applyBorder="1" applyAlignment="1">
      <alignment horizontal="left" vertical="top"/>
    </xf>
    <xf numFmtId="0" fontId="1" fillId="0" borderId="0" xfId="215" applyFont="1" applyAlignment="1">
      <alignment horizontal="left" vertical="top"/>
    </xf>
    <xf numFmtId="0" fontId="1" fillId="0" borderId="10" xfId="215" applyFont="1" applyBorder="1" applyAlignment="1">
      <alignment horizontal="left" vertical="top"/>
    </xf>
    <xf numFmtId="164" fontId="1" fillId="0" borderId="10" xfId="216" applyNumberFormat="1" applyFont="1" applyBorder="1" applyAlignment="1">
      <alignment horizontal="left" vertical="top"/>
    </xf>
    <xf numFmtId="165" fontId="1" fillId="0" borderId="10" xfId="216" applyNumberFormat="1" applyFont="1" applyBorder="1" applyAlignment="1">
      <alignment horizontal="left" vertical="top"/>
    </xf>
    <xf numFmtId="164" fontId="1" fillId="0" borderId="0" xfId="216" applyNumberFormat="1" applyFont="1" applyAlignment="1">
      <alignment horizontal="left" vertical="top"/>
    </xf>
    <xf numFmtId="9" fontId="1" fillId="0" borderId="0" xfId="217" applyFont="1" applyAlignment="1">
      <alignment horizontal="left" vertical="top"/>
    </xf>
    <xf numFmtId="164" fontId="1" fillId="0" borderId="0" xfId="215" applyNumberFormat="1" applyFont="1" applyAlignment="1">
      <alignment horizontal="left" vertical="top"/>
    </xf>
    <xf numFmtId="0" fontId="0" fillId="0" borderId="10" xfId="0" applyFont="1" applyBorder="1" applyAlignment="1">
      <alignment horizontal="center"/>
    </xf>
    <xf numFmtId="0" fontId="16" fillId="0" borderId="12" xfId="43" applyFont="1" applyBorder="1" applyAlignment="1">
      <alignment horizontal="center" vertical="center" wrapText="1"/>
    </xf>
    <xf numFmtId="0" fontId="16" fillId="0" borderId="10" xfId="0" applyFont="1" applyFill="1" applyBorder="1" applyAlignment="1">
      <alignment horizontal="center"/>
    </xf>
    <xf numFmtId="0" fontId="16" fillId="0" borderId="10" xfId="215" applyFont="1" applyBorder="1" applyAlignment="1">
      <alignment horizontal="left" vertical="top"/>
    </xf>
    <xf numFmtId="0" fontId="0" fillId="0" borderId="10" xfId="0" applyBorder="1"/>
  </cellXfs>
  <cellStyles count="218">
    <cellStyle name="'" xfId="102"/>
    <cellStyle name="' 2" xfId="103"/>
    <cellStyle name="'_Corp Acctg Monthly Rpt 2010-08 @ 1007-rpt" xfId="104"/>
    <cellStyle name="'_Corp Acctg Monthly Rpt 2010-08 @ 1007-rpt 2" xfId="105"/>
    <cellStyle name="20% - Accent1 2" xfId="3"/>
    <cellStyle name="20% - Accent1 2 2" xfId="106"/>
    <cellStyle name="20% - Accent1 3" xfId="61"/>
    <cellStyle name="20% - Accent2 2" xfId="4"/>
    <cellStyle name="20% - Accent2 2 2" xfId="107"/>
    <cellStyle name="20% - Accent2 3" xfId="62"/>
    <cellStyle name="20% - Accent3 2" xfId="5"/>
    <cellStyle name="20% - Accent3 2 2" xfId="108"/>
    <cellStyle name="20% - Accent3 3" xfId="63"/>
    <cellStyle name="20% - Accent4 2" xfId="6"/>
    <cellStyle name="20% - Accent4 2 2" xfId="109"/>
    <cellStyle name="20% - Accent4 3" xfId="64"/>
    <cellStyle name="20% - Accent5 2" xfId="7"/>
    <cellStyle name="20% - Accent5 2 2" xfId="110"/>
    <cellStyle name="20% - Accent5 3" xfId="65"/>
    <cellStyle name="20% - Accent6 2" xfId="8"/>
    <cellStyle name="20% - Accent6 2 2" xfId="111"/>
    <cellStyle name="20% - Accent6 3" xfId="66"/>
    <cellStyle name="40% - Accent1 2" xfId="9"/>
    <cellStyle name="40% - Accent1 2 2" xfId="112"/>
    <cellStyle name="40% - Accent1 3" xfId="67"/>
    <cellStyle name="40% - Accent2 2" xfId="10"/>
    <cellStyle name="40% - Accent2 2 2" xfId="113"/>
    <cellStyle name="40% - Accent2 3" xfId="68"/>
    <cellStyle name="40% - Accent3 2" xfId="11"/>
    <cellStyle name="40% - Accent3 2 2" xfId="114"/>
    <cellStyle name="40% - Accent3 3" xfId="69"/>
    <cellStyle name="40% - Accent4 2" xfId="12"/>
    <cellStyle name="40% - Accent4 2 2" xfId="115"/>
    <cellStyle name="40% - Accent4 3" xfId="70"/>
    <cellStyle name="40% - Accent5 2" xfId="13"/>
    <cellStyle name="40% - Accent5 2 2" xfId="116"/>
    <cellStyle name="40% - Accent5 3" xfId="71"/>
    <cellStyle name="40% - Accent6 2" xfId="14"/>
    <cellStyle name="40% - Accent6 2 2" xfId="117"/>
    <cellStyle name="40% - Accent6 3" xfId="72"/>
    <cellStyle name="60% - Accent1 2" xfId="15"/>
    <cellStyle name="60% - Accent1 3" xfId="73"/>
    <cellStyle name="60% - Accent2 2" xfId="16"/>
    <cellStyle name="60% - Accent2 3" xfId="74"/>
    <cellStyle name="60% - Accent3 2" xfId="17"/>
    <cellStyle name="60% - Accent3 3" xfId="75"/>
    <cellStyle name="60% - Accent4 2" xfId="18"/>
    <cellStyle name="60% - Accent4 3" xfId="76"/>
    <cellStyle name="60% - Accent5 2" xfId="19"/>
    <cellStyle name="60% - Accent5 3" xfId="77"/>
    <cellStyle name="60% - Accent6 2" xfId="20"/>
    <cellStyle name="60% - Accent6 3" xfId="78"/>
    <cellStyle name="Accent1 2" xfId="21"/>
    <cellStyle name="Accent1 3" xfId="79"/>
    <cellStyle name="Accent2 2" xfId="22"/>
    <cellStyle name="Accent2 3" xfId="80"/>
    <cellStyle name="Accent3 2" xfId="23"/>
    <cellStyle name="Accent3 3" xfId="81"/>
    <cellStyle name="Accent4 2" xfId="24"/>
    <cellStyle name="Accent4 3" xfId="82"/>
    <cellStyle name="Accent5 2" xfId="25"/>
    <cellStyle name="Accent5 3" xfId="83"/>
    <cellStyle name="Accent6 2" xfId="26"/>
    <cellStyle name="Accent6 3" xfId="84"/>
    <cellStyle name="Bad 2" xfId="27"/>
    <cellStyle name="Bad 3" xfId="85"/>
    <cellStyle name="Calculation 2" xfId="28"/>
    <cellStyle name="Calculation 3" xfId="86"/>
    <cellStyle name="Check Cell 2" xfId="29"/>
    <cellStyle name="Check Cell 3" xfId="87"/>
    <cellStyle name="Checksum" xfId="118"/>
    <cellStyle name="Column label" xfId="119"/>
    <cellStyle name="Column label (left aligned)" xfId="120"/>
    <cellStyle name="Column label (no wrap)" xfId="121"/>
    <cellStyle name="Column label (not bold)" xfId="122"/>
    <cellStyle name="Comma" xfId="1" builtinId="3"/>
    <cellStyle name="Comma 2" xfId="123"/>
    <cellStyle name="Comma 2 2" xfId="124"/>
    <cellStyle name="Comma 2 3" xfId="125"/>
    <cellStyle name="Comma 2 4" xfId="216"/>
    <cellStyle name="Comma 3" xfId="126"/>
    <cellStyle name="Comma 4" xfId="127"/>
    <cellStyle name="Comma 4 2" xfId="128"/>
    <cellStyle name="Comma 5" xfId="129"/>
    <cellStyle name="Comma 6" xfId="130"/>
    <cellStyle name="Comma 7" xfId="131"/>
    <cellStyle name="Comma 8" xfId="132"/>
    <cellStyle name="Comma0" xfId="133"/>
    <cellStyle name="Comma0 2" xfId="134"/>
    <cellStyle name="Currency (2dp)" xfId="135"/>
    <cellStyle name="Currency 2" xfId="136"/>
    <cellStyle name="Currency 3" xfId="137"/>
    <cellStyle name="Currency Dollar" xfId="138"/>
    <cellStyle name="Currency Dollar (2dp)" xfId="139"/>
    <cellStyle name="Currency EUR" xfId="140"/>
    <cellStyle name="Currency EUR (2dp)" xfId="141"/>
    <cellStyle name="Currency Euro" xfId="142"/>
    <cellStyle name="Currency Euro (2dp)" xfId="143"/>
    <cellStyle name="Currency GBP" xfId="144"/>
    <cellStyle name="Currency GBP (2dp)" xfId="145"/>
    <cellStyle name="Currency Pound" xfId="146"/>
    <cellStyle name="Currency Pound (2dp)" xfId="147"/>
    <cellStyle name="Currency USD" xfId="148"/>
    <cellStyle name="Currency USD (2dp)" xfId="149"/>
    <cellStyle name="Currency0" xfId="150"/>
    <cellStyle name="Date" xfId="151"/>
    <cellStyle name="Date (Month)" xfId="152"/>
    <cellStyle name="Date (Year)" xfId="153"/>
    <cellStyle name="Explanatory Text 2" xfId="30"/>
    <cellStyle name="Explanatory Text 3" xfId="88"/>
    <cellStyle name="F2" xfId="154"/>
    <cellStyle name="F3" xfId="155"/>
    <cellStyle name="F4" xfId="156"/>
    <cellStyle name="F5" xfId="157"/>
    <cellStyle name="F6" xfId="158"/>
    <cellStyle name="F7" xfId="159"/>
    <cellStyle name="F8" xfId="160"/>
    <cellStyle name="Fixed" xfId="161"/>
    <cellStyle name="Good 2" xfId="31"/>
    <cellStyle name="Good 3" xfId="89"/>
    <cellStyle name="H0" xfId="162"/>
    <cellStyle name="H1" xfId="163"/>
    <cellStyle name="H2" xfId="164"/>
    <cellStyle name="H3" xfId="165"/>
    <cellStyle name="H4" xfId="166"/>
    <cellStyle name="Heading" xfId="167"/>
    <cellStyle name="Heading 1 2" xfId="32"/>
    <cellStyle name="Heading 1 3" xfId="90"/>
    <cellStyle name="Heading 2 2" xfId="33"/>
    <cellStyle name="Heading 2 2 2" xfId="168"/>
    <cellStyle name="Heading 2 3" xfId="91"/>
    <cellStyle name="Heading 3 2" xfId="34"/>
    <cellStyle name="Heading 3 3" xfId="92"/>
    <cellStyle name="Heading 4 2" xfId="35"/>
    <cellStyle name="Heading 4 3" xfId="93"/>
    <cellStyle name="Heading 5" xfId="169"/>
    <cellStyle name="Highlight" xfId="170"/>
    <cellStyle name="Hyperlink 2" xfId="36"/>
    <cellStyle name="Hyperlink 2 2" xfId="171"/>
    <cellStyle name="Hyperlink 3" xfId="172"/>
    <cellStyle name="Hyperlink 4" xfId="173"/>
    <cellStyle name="Input 2" xfId="37"/>
    <cellStyle name="Input 3" xfId="94"/>
    <cellStyle name="Input calculation" xfId="174"/>
    <cellStyle name="Input data" xfId="175"/>
    <cellStyle name="Input estimate" xfId="176"/>
    <cellStyle name="Input link" xfId="177"/>
    <cellStyle name="Input link (different workbook)" xfId="178"/>
    <cellStyle name="Input parameter" xfId="179"/>
    <cellStyle name="Linked Cell 2" xfId="38"/>
    <cellStyle name="Linked Cell 3" xfId="95"/>
    <cellStyle name="Name" xfId="180"/>
    <cellStyle name="Neutral 2" xfId="39"/>
    <cellStyle name="Neutral 3" xfId="96"/>
    <cellStyle name="Normal" xfId="0" builtinId="0"/>
    <cellStyle name="Normal 10" xfId="40"/>
    <cellStyle name="Normal 10 2" xfId="181"/>
    <cellStyle name="Normal 11" xfId="41"/>
    <cellStyle name="Normal 12" xfId="182"/>
    <cellStyle name="Normal 2" xfId="42"/>
    <cellStyle name="Normal 2 2" xfId="43"/>
    <cellStyle name="Normal 2 2 2" xfId="183"/>
    <cellStyle name="Normal 2 3" xfId="184"/>
    <cellStyle name="Normal 2 3 2" xfId="185"/>
    <cellStyle name="Normal 2 3 2 2" xfId="186"/>
    <cellStyle name="Normal 2 4" xfId="44"/>
    <cellStyle name="Normal 2 4 2" xfId="187"/>
    <cellStyle name="Normal 2 5" xfId="188"/>
    <cellStyle name="Normal 2 6" xfId="215"/>
    <cellStyle name="Normal 3" xfId="45"/>
    <cellStyle name="Normal 3 2" xfId="60"/>
    <cellStyle name="Normal 3 3" xfId="46"/>
    <cellStyle name="Normal 4" xfId="47"/>
    <cellStyle name="Normal 4 2" xfId="48"/>
    <cellStyle name="Normal 5" xfId="49"/>
    <cellStyle name="Normal 5 2" xfId="189"/>
    <cellStyle name="Normal 6" xfId="50"/>
    <cellStyle name="Normal 6 2" xfId="51"/>
    <cellStyle name="Normal 6 3" xfId="190"/>
    <cellStyle name="Normal 7" xfId="52"/>
    <cellStyle name="Normal 7 2" xfId="191"/>
    <cellStyle name="Normal 8" xfId="53"/>
    <cellStyle name="Normal 9" xfId="54"/>
    <cellStyle name="Note 2" xfId="55"/>
    <cellStyle name="Note 3" xfId="97"/>
    <cellStyle name="Number" xfId="192"/>
    <cellStyle name="Number (2dp)" xfId="193"/>
    <cellStyle name="Output 2" xfId="56"/>
    <cellStyle name="Output 3" xfId="98"/>
    <cellStyle name="Percent" xfId="2" builtinId="5"/>
    <cellStyle name="Percent 2" xfId="194"/>
    <cellStyle name="Percent 2 2" xfId="217"/>
    <cellStyle name="Percent 3" xfId="195"/>
    <cellStyle name="Percent 4" xfId="196"/>
    <cellStyle name="Percent 4 2" xfId="197"/>
    <cellStyle name="Percent 5" xfId="198"/>
    <cellStyle name="Percentage" xfId="199"/>
    <cellStyle name="Percentage (2dp)" xfId="200"/>
    <cellStyle name="Row label" xfId="201"/>
    <cellStyle name="Row label (indent)" xfId="202"/>
    <cellStyle name="small" xfId="203"/>
    <cellStyle name="Style 1" xfId="204"/>
    <cellStyle name="Sub-total row" xfId="205"/>
    <cellStyle name="Table finish row" xfId="206"/>
    <cellStyle name="Table shading" xfId="207"/>
    <cellStyle name="Table unfinish row" xfId="208"/>
    <cellStyle name="Table unshading" xfId="209"/>
    <cellStyle name="Text" xfId="210"/>
    <cellStyle name="Title 2" xfId="57"/>
    <cellStyle name="Title 3" xfId="99"/>
    <cellStyle name="Total 2" xfId="58"/>
    <cellStyle name="Total 3" xfId="100"/>
    <cellStyle name="Total row" xfId="211"/>
    <cellStyle name="Unhighlight" xfId="212"/>
    <cellStyle name="Univers" xfId="213"/>
    <cellStyle name="Untotal row" xfId="214"/>
    <cellStyle name="Warning Text 2" xfId="59"/>
    <cellStyle name="Warning Text 3" xfId="10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1"/>
          <c:order val="1"/>
          <c:tx>
            <c:strRef>
              <c:f>'Fig 3.1'!$B$9</c:f>
              <c:strCache>
                <c:ptCount val="1"/>
                <c:pt idx="0">
                  <c:v>Europe</c:v>
                </c:pt>
              </c:strCache>
            </c:strRef>
          </c:tx>
          <c:val>
            <c:numRef>
              <c:f>'Fig 3.1'!$C$9:$Q$9</c:f>
              <c:numCache>
                <c:formatCode>_-* #,##0.0_-;\-* #,##0.0_-;_-* "-"??_-;_-@_-</c:formatCode>
                <c:ptCount val="15"/>
                <c:pt idx="0">
                  <c:v>4.3635083353098176</c:v>
                </c:pt>
                <c:pt idx="1">
                  <c:v>4.2257446424869238</c:v>
                </c:pt>
                <c:pt idx="2">
                  <c:v>4.3180224804795593</c:v>
                </c:pt>
                <c:pt idx="3">
                  <c:v>4.345527765184503</c:v>
                </c:pt>
                <c:pt idx="4">
                  <c:v>4.677526392109268</c:v>
                </c:pt>
                <c:pt idx="5">
                  <c:v>6.150874584022838</c:v>
                </c:pt>
                <c:pt idx="6">
                  <c:v>6.4057134591584513</c:v>
                </c:pt>
                <c:pt idx="7">
                  <c:v>5.6765024428997082</c:v>
                </c:pt>
                <c:pt idx="8">
                  <c:v>6.4377859819167087</c:v>
                </c:pt>
                <c:pt idx="9">
                  <c:v>6.2380515012225333</c:v>
                </c:pt>
                <c:pt idx="10">
                  <c:v>6.4150123703432023</c:v>
                </c:pt>
                <c:pt idx="11">
                  <c:v>6.9268697949109743</c:v>
                </c:pt>
                <c:pt idx="12">
                  <c:v>6.5020611050172743</c:v>
                </c:pt>
                <c:pt idx="13">
                  <c:v>7.5821523250723537</c:v>
                </c:pt>
                <c:pt idx="14">
                  <c:v>8.7298156009850523</c:v>
                </c:pt>
              </c:numCache>
            </c:numRef>
          </c:val>
        </c:ser>
        <c:ser>
          <c:idx val="2"/>
          <c:order val="2"/>
          <c:tx>
            <c:strRef>
              <c:f>'Fig 3.1'!$B$10</c:f>
              <c:strCache>
                <c:ptCount val="1"/>
                <c:pt idx="0">
                  <c:v>North America</c:v>
                </c:pt>
              </c:strCache>
            </c:strRef>
          </c:tx>
          <c:val>
            <c:numRef>
              <c:f>'Fig 3.1'!$C$10:$Q$10</c:f>
              <c:numCache>
                <c:formatCode>_-* #,##0.0_-;\-* #,##0.0_-;_-* "-"??_-;_-@_-</c:formatCode>
                <c:ptCount val="15"/>
                <c:pt idx="0">
                  <c:v>2.1787356570743563</c:v>
                </c:pt>
                <c:pt idx="1">
                  <c:v>2.3497804781299645</c:v>
                </c:pt>
                <c:pt idx="2">
                  <c:v>2.4002418661032086</c:v>
                </c:pt>
                <c:pt idx="3">
                  <c:v>3.7958767851127595</c:v>
                </c:pt>
                <c:pt idx="4">
                  <c:v>3.260955479087027</c:v>
                </c:pt>
                <c:pt idx="5">
                  <c:v>4.2652422700837009</c:v>
                </c:pt>
                <c:pt idx="6">
                  <c:v>3.7943053245650198</c:v>
                </c:pt>
                <c:pt idx="7">
                  <c:v>3.6937697132575003</c:v>
                </c:pt>
                <c:pt idx="8">
                  <c:v>5.1987498587644456</c:v>
                </c:pt>
                <c:pt idx="9">
                  <c:v>5.1309605441585964</c:v>
                </c:pt>
                <c:pt idx="10">
                  <c:v>5.759951695307711</c:v>
                </c:pt>
                <c:pt idx="11">
                  <c:v>5.033817481852279</c:v>
                </c:pt>
                <c:pt idx="12">
                  <c:v>4.5784783800376232</c:v>
                </c:pt>
                <c:pt idx="13">
                  <c:v>5.4213835145076992</c:v>
                </c:pt>
                <c:pt idx="14">
                  <c:v>6.7080897160300097</c:v>
                </c:pt>
              </c:numCache>
            </c:numRef>
          </c:val>
        </c:ser>
        <c:ser>
          <c:idx val="3"/>
          <c:order val="3"/>
          <c:tx>
            <c:strRef>
              <c:f>'Fig 3.1'!$B$11</c:f>
              <c:strCache>
                <c:ptCount val="1"/>
                <c:pt idx="0">
                  <c:v>Far East Asia</c:v>
                </c:pt>
              </c:strCache>
            </c:strRef>
          </c:tx>
          <c:val>
            <c:numRef>
              <c:f>'Fig 3.1'!$C$11:$Q$11</c:f>
              <c:numCache>
                <c:formatCode>_-* #,##0.0_-;\-* #,##0.0_-;_-* "-"??_-;_-@_-</c:formatCode>
                <c:ptCount val="15"/>
                <c:pt idx="0">
                  <c:v>0.37573253516755245</c:v>
                </c:pt>
                <c:pt idx="1">
                  <c:v>0.24296471836416436</c:v>
                </c:pt>
                <c:pt idx="2">
                  <c:v>0.35906398202378209</c:v>
                </c:pt>
                <c:pt idx="3">
                  <c:v>0.28106587666633026</c:v>
                </c:pt>
                <c:pt idx="4">
                  <c:v>0.90987825889469354</c:v>
                </c:pt>
                <c:pt idx="5">
                  <c:v>1.0554870557601108</c:v>
                </c:pt>
                <c:pt idx="6">
                  <c:v>0.27474206630865522</c:v>
                </c:pt>
                <c:pt idx="7">
                  <c:v>0.17244097455142768</c:v>
                </c:pt>
                <c:pt idx="8">
                  <c:v>0.37256356341646368</c:v>
                </c:pt>
                <c:pt idx="9">
                  <c:v>0.30783864802051208</c:v>
                </c:pt>
                <c:pt idx="10">
                  <c:v>0.6591181712045221</c:v>
                </c:pt>
                <c:pt idx="11">
                  <c:v>0.93710948363727253</c:v>
                </c:pt>
                <c:pt idx="12">
                  <c:v>0.63505069773971068</c:v>
                </c:pt>
                <c:pt idx="13">
                  <c:v>0.92393670235369751</c:v>
                </c:pt>
                <c:pt idx="14">
                  <c:v>1.0289313057170668</c:v>
                </c:pt>
              </c:numCache>
            </c:numRef>
          </c:val>
        </c:ser>
        <c:ser>
          <c:idx val="4"/>
          <c:order val="4"/>
          <c:tx>
            <c:strRef>
              <c:f>'Fig 3.1'!$B$12</c:f>
              <c:strCache>
                <c:ptCount val="1"/>
                <c:pt idx="0">
                  <c:v>Middle East</c:v>
                </c:pt>
              </c:strCache>
            </c:strRef>
          </c:tx>
          <c:val>
            <c:numRef>
              <c:f>'Fig 3.1'!$C$12:$Q$12</c:f>
              <c:numCache>
                <c:formatCode>_-* #,##0.0_-;\-* #,##0.0_-;_-* "-"??_-;_-@_-</c:formatCode>
                <c:ptCount val="15"/>
                <c:pt idx="0">
                  <c:v>3.1760856173222121E-2</c:v>
                </c:pt>
                <c:pt idx="1">
                  <c:v>1.3725477826092563</c:v>
                </c:pt>
                <c:pt idx="2">
                  <c:v>8.3405029233185254E-2</c:v>
                </c:pt>
                <c:pt idx="3">
                  <c:v>0.23625221830661353</c:v>
                </c:pt>
                <c:pt idx="4">
                  <c:v>0.28195491024125929</c:v>
                </c:pt>
                <c:pt idx="5">
                  <c:v>0.44328811191611428</c:v>
                </c:pt>
                <c:pt idx="6">
                  <c:v>0.29713250959424614</c:v>
                </c:pt>
                <c:pt idx="7">
                  <c:v>0.35487409680108528</c:v>
                </c:pt>
                <c:pt idx="8">
                  <c:v>0.88970423470832971</c:v>
                </c:pt>
                <c:pt idx="9">
                  <c:v>0.71715532139614968</c:v>
                </c:pt>
                <c:pt idx="10">
                  <c:v>0.49245658145570942</c:v>
                </c:pt>
                <c:pt idx="11">
                  <c:v>0.39903479013385412</c:v>
                </c:pt>
                <c:pt idx="12">
                  <c:v>0.4694259803521918</c:v>
                </c:pt>
                <c:pt idx="13">
                  <c:v>0.7637441370000001</c:v>
                </c:pt>
                <c:pt idx="14">
                  <c:v>1.6793038396745086</c:v>
                </c:pt>
              </c:numCache>
            </c:numRef>
          </c:val>
        </c:ser>
        <c:ser>
          <c:idx val="5"/>
          <c:order val="5"/>
          <c:tx>
            <c:strRef>
              <c:f>'Fig 3.1'!$B$13</c:f>
              <c:strCache>
                <c:ptCount val="1"/>
                <c:pt idx="0">
                  <c:v>Oceania</c:v>
                </c:pt>
              </c:strCache>
            </c:strRef>
          </c:tx>
          <c:val>
            <c:numRef>
              <c:f>'Fig 3.1'!$C$13:$Q$13</c:f>
              <c:numCache>
                <c:formatCode>_-* #,##0.0_-;\-* #,##0.0_-;_-* "-"??_-;_-@_-</c:formatCode>
                <c:ptCount val="15"/>
                <c:pt idx="0">
                  <c:v>0.2405279056922052</c:v>
                </c:pt>
                <c:pt idx="1">
                  <c:v>0.21269740492397199</c:v>
                </c:pt>
                <c:pt idx="2">
                  <c:v>0.32491175917389065</c:v>
                </c:pt>
                <c:pt idx="3">
                  <c:v>0.2711667423958099</c:v>
                </c:pt>
                <c:pt idx="4">
                  <c:v>0.24260297016798449</c:v>
                </c:pt>
                <c:pt idx="5">
                  <c:v>0.43143645895823696</c:v>
                </c:pt>
                <c:pt idx="6">
                  <c:v>0.35117577318740822</c:v>
                </c:pt>
                <c:pt idx="7">
                  <c:v>0.28050481851999098</c:v>
                </c:pt>
                <c:pt idx="8">
                  <c:v>0.44096284996874063</c:v>
                </c:pt>
                <c:pt idx="9">
                  <c:v>0.48952028461700009</c:v>
                </c:pt>
                <c:pt idx="10">
                  <c:v>0.4767945445074645</c:v>
                </c:pt>
                <c:pt idx="11">
                  <c:v>0.54035466341746086</c:v>
                </c:pt>
                <c:pt idx="12">
                  <c:v>0.50921247354208754</c:v>
                </c:pt>
                <c:pt idx="13">
                  <c:v>0.40353112130451946</c:v>
                </c:pt>
                <c:pt idx="14">
                  <c:v>0.47518666995280356</c:v>
                </c:pt>
              </c:numCache>
            </c:numRef>
          </c:val>
        </c:ser>
        <c:ser>
          <c:idx val="6"/>
          <c:order val="6"/>
          <c:tx>
            <c:strRef>
              <c:f>'Fig 3.1'!$B$14</c:f>
              <c:strCache>
                <c:ptCount val="1"/>
                <c:pt idx="0">
                  <c:v>Other regions</c:v>
                </c:pt>
              </c:strCache>
            </c:strRef>
          </c:tx>
          <c:val>
            <c:numRef>
              <c:f>'Fig 3.1'!$C$14:$Q$14</c:f>
              <c:numCache>
                <c:formatCode>_-* #,##0.0_-;\-* #,##0.0_-;_-* "-"??_-;_-@_-</c:formatCode>
                <c:ptCount val="15"/>
                <c:pt idx="0">
                  <c:v>1.152677732140993E-2</c:v>
                </c:pt>
                <c:pt idx="1">
                  <c:v>3.5175371645361289E-3</c:v>
                </c:pt>
                <c:pt idx="2">
                  <c:v>7.028231318711034E-2</c:v>
                </c:pt>
                <c:pt idx="3">
                  <c:v>4.1375390950011436E-2</c:v>
                </c:pt>
                <c:pt idx="4">
                  <c:v>1.2853994430582258E-2</c:v>
                </c:pt>
                <c:pt idx="5">
                  <c:v>0.17002960414810703</c:v>
                </c:pt>
                <c:pt idx="6">
                  <c:v>3.7228469236974093E-2</c:v>
                </c:pt>
                <c:pt idx="7">
                  <c:v>4.9917232122221461E-3</c:v>
                </c:pt>
                <c:pt idx="8">
                  <c:v>3.1490899398528498E-2</c:v>
                </c:pt>
                <c:pt idx="9">
                  <c:v>4.0926401202906422E-2</c:v>
                </c:pt>
                <c:pt idx="10">
                  <c:v>0.15818208314671131</c:v>
                </c:pt>
                <c:pt idx="11">
                  <c:v>8.0084955213878303E-2</c:v>
                </c:pt>
                <c:pt idx="12">
                  <c:v>6.4028986264542329E-2</c:v>
                </c:pt>
                <c:pt idx="13">
                  <c:v>9.2769689999995051E-3</c:v>
                </c:pt>
                <c:pt idx="14">
                  <c:v>5.9078044381355846E-2</c:v>
                </c:pt>
              </c:numCache>
            </c:numRef>
          </c:val>
        </c:ser>
        <c:overlap val="100"/>
        <c:axId val="86989056"/>
        <c:axId val="87007232"/>
      </c:barChart>
      <c:lineChart>
        <c:grouping val="standard"/>
        <c:ser>
          <c:idx val="0"/>
          <c:order val="0"/>
          <c:tx>
            <c:strRef>
              <c:f>'Fig 3.1'!$B$8</c:f>
              <c:strCache>
                <c:ptCount val="1"/>
                <c:pt idx="0">
                  <c:v>Total governments</c:v>
                </c:pt>
              </c:strCache>
            </c:strRef>
          </c:tx>
          <c:marker>
            <c:symbol val="none"/>
          </c:marker>
          <c:dLbls>
            <c:dLblPos val="t"/>
            <c:showVal val="1"/>
          </c:dLbls>
          <c:cat>
            <c:numRef>
              <c:f>'Fig 3.1'!$C$7:$Q$7</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'Fig 3.1'!$C$8:$Q$8</c:f>
              <c:numCache>
                <c:formatCode>_-* #,##0.0_-;\-* #,##0.0_-;_-* "-"??_-;_-@_-</c:formatCode>
                <c:ptCount val="15"/>
                <c:pt idx="0">
                  <c:v>7.2017920667385615</c:v>
                </c:pt>
                <c:pt idx="1">
                  <c:v>8.4072525636788171</c:v>
                </c:pt>
                <c:pt idx="2">
                  <c:v>7.5559274302007369</c:v>
                </c:pt>
                <c:pt idx="3">
                  <c:v>8.9704482316926235</c:v>
                </c:pt>
                <c:pt idx="4">
                  <c:v>9.385772004930816</c:v>
                </c:pt>
                <c:pt idx="5">
                  <c:v>12.516350495241602</c:v>
                </c:pt>
                <c:pt idx="6">
                  <c:v>11.156563061187615</c:v>
                </c:pt>
                <c:pt idx="7">
                  <c:v>10.182973274436467</c:v>
                </c:pt>
                <c:pt idx="8">
                  <c:v>13.371255926705164</c:v>
                </c:pt>
                <c:pt idx="9">
                  <c:v>12.924452700617699</c:v>
                </c:pt>
                <c:pt idx="10">
                  <c:v>13.961515445965318</c:v>
                </c:pt>
                <c:pt idx="11">
                  <c:v>13.917268520881505</c:v>
                </c:pt>
                <c:pt idx="12">
                  <c:v>12.75825762295343</c:v>
                </c:pt>
                <c:pt idx="13">
                  <c:v>15.104003629332247</c:v>
                </c:pt>
                <c:pt idx="14">
                  <c:v>18.680398192078599</c:v>
                </c:pt>
              </c:numCache>
            </c:numRef>
          </c:val>
        </c:ser>
        <c:marker val="1"/>
        <c:axId val="86989056"/>
        <c:axId val="87007232"/>
      </c:lineChart>
      <c:catAx>
        <c:axId val="86989056"/>
        <c:scaling>
          <c:orientation val="minMax"/>
        </c:scaling>
        <c:axPos val="b"/>
        <c:tickLblPos val="nextTo"/>
        <c:crossAx val="87007232"/>
        <c:crosses val="autoZero"/>
        <c:auto val="1"/>
        <c:lblAlgn val="ctr"/>
        <c:lblOffset val="100"/>
      </c:catAx>
      <c:valAx>
        <c:axId val="87007232"/>
        <c:scaling>
          <c:orientation val="minMax"/>
        </c:scaling>
        <c:axPos val="l"/>
        <c:majorGridlines/>
        <c:title>
          <c:tx>
            <c:rich>
              <a:bodyPr rot="-5400000" vert="horz"/>
              <a:lstStyle/>
              <a:p>
                <a:pPr>
                  <a:defRPr/>
                </a:pPr>
                <a:r>
                  <a:rPr lang="en-GB"/>
                  <a:t>US$ billions</a:t>
                </a:r>
              </a:p>
            </c:rich>
          </c:tx>
          <c:layout>
            <c:manualLayout>
              <c:xMode val="edge"/>
              <c:yMode val="edge"/>
              <c:x val="4.2872449623746487E-3"/>
              <c:y val="0.37252405004450057"/>
            </c:manualLayout>
          </c:layout>
        </c:title>
        <c:numFmt formatCode="#,##0" sourceLinked="0"/>
        <c:tickLblPos val="nextTo"/>
        <c:crossAx val="86989056"/>
        <c:crosses val="autoZero"/>
        <c:crossBetween val="between"/>
      </c:valAx>
    </c:plotArea>
    <c:legend>
      <c:legendPos val="b"/>
    </c:legend>
    <c:plotVisOnly val="1"/>
    <c:dispBlanksAs val="gap"/>
  </c:chart>
  <c:printSettings>
    <c:headerFooter/>
    <c:pageMargins b="0.75000000000000122" l="0.70000000000000062" r="0.70000000000000062" t="0.75000000000000122"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0398086984093431"/>
          <c:y val="3.1164967536952613E-2"/>
          <c:w val="0.74349741659651214"/>
          <c:h val="0.81603538169353063"/>
        </c:manualLayout>
      </c:layout>
      <c:barChart>
        <c:barDir val="col"/>
        <c:grouping val="stacked"/>
        <c:ser>
          <c:idx val="0"/>
          <c:order val="0"/>
          <c:tx>
            <c:strRef>
              <c:f>'Fig 3.12'!$C$5</c:f>
              <c:strCache>
                <c:ptCount val="1"/>
                <c:pt idx="0">
                  <c:v>NGOs</c:v>
                </c:pt>
              </c:strCache>
            </c:strRef>
          </c:tx>
          <c:cat>
            <c:numRef>
              <c:f>'Fig 3.12'!$B$7:$B$11</c:f>
              <c:numCache>
                <c:formatCode>General</c:formatCode>
                <c:ptCount val="5"/>
                <c:pt idx="0">
                  <c:v>2009</c:v>
                </c:pt>
                <c:pt idx="1">
                  <c:v>2010</c:v>
                </c:pt>
                <c:pt idx="2">
                  <c:v>2011</c:v>
                </c:pt>
                <c:pt idx="3">
                  <c:v>2012</c:v>
                </c:pt>
                <c:pt idx="4">
                  <c:v>2013</c:v>
                </c:pt>
              </c:numCache>
            </c:numRef>
          </c:cat>
          <c:val>
            <c:numRef>
              <c:f>'Fig 3.12'!$C$7:$C$11</c:f>
              <c:numCache>
                <c:formatCode>_-* #,##0.0_-;\-* #,##0.0_-;_-* "-"??_-;_-@_-</c:formatCode>
                <c:ptCount val="5"/>
                <c:pt idx="0">
                  <c:v>3.0480638543156635</c:v>
                </c:pt>
                <c:pt idx="1">
                  <c:v>5.1519265865739925</c:v>
                </c:pt>
                <c:pt idx="2">
                  <c:v>5.2626552441138799</c:v>
                </c:pt>
                <c:pt idx="3">
                  <c:v>4.5742094775305642</c:v>
                </c:pt>
                <c:pt idx="4">
                  <c:v>4.6945535236509919</c:v>
                </c:pt>
              </c:numCache>
            </c:numRef>
          </c:val>
        </c:ser>
        <c:ser>
          <c:idx val="4"/>
          <c:order val="2"/>
          <c:tx>
            <c:strRef>
              <c:f>'Fig 3.12'!$G$5</c:f>
              <c:strCache>
                <c:ptCount val="1"/>
                <c:pt idx="0">
                  <c:v>UN </c:v>
                </c:pt>
              </c:strCache>
            </c:strRef>
          </c:tx>
          <c:cat>
            <c:numRef>
              <c:f>'Fig 3.12'!$B$7:$B$11</c:f>
              <c:numCache>
                <c:formatCode>General</c:formatCode>
                <c:ptCount val="5"/>
                <c:pt idx="0">
                  <c:v>2009</c:v>
                </c:pt>
                <c:pt idx="1">
                  <c:v>2010</c:v>
                </c:pt>
                <c:pt idx="2">
                  <c:v>2011</c:v>
                </c:pt>
                <c:pt idx="3">
                  <c:v>2012</c:v>
                </c:pt>
                <c:pt idx="4">
                  <c:v>2013</c:v>
                </c:pt>
              </c:numCache>
            </c:numRef>
          </c:cat>
          <c:val>
            <c:numRef>
              <c:f>'Fig 3.12'!$G$7:$G$11</c:f>
              <c:numCache>
                <c:formatCode>_-* #,##0.0_-;\-* #,##0.0_-;_-* "-"??_-;_-@_-</c:formatCode>
                <c:ptCount val="5"/>
                <c:pt idx="0">
                  <c:v>0.23104733143</c:v>
                </c:pt>
                <c:pt idx="1">
                  <c:v>0.50718348414000003</c:v>
                </c:pt>
                <c:pt idx="2">
                  <c:v>0.33751311305999998</c:v>
                </c:pt>
                <c:pt idx="3">
                  <c:v>0.26142967053999999</c:v>
                </c:pt>
                <c:pt idx="4">
                  <c:v>0.46712945997000005</c:v>
                </c:pt>
              </c:numCache>
            </c:numRef>
          </c:val>
        </c:ser>
        <c:ser>
          <c:idx val="2"/>
          <c:order val="3"/>
          <c:tx>
            <c:strRef>
              <c:f>'Fig 3.12'!$E$5</c:f>
              <c:strCache>
                <c:ptCount val="1"/>
                <c:pt idx="0">
                  <c:v>RCRC</c:v>
                </c:pt>
              </c:strCache>
            </c:strRef>
          </c:tx>
          <c:cat>
            <c:numRef>
              <c:f>'Fig 3.12'!$B$7:$B$11</c:f>
              <c:numCache>
                <c:formatCode>General</c:formatCode>
                <c:ptCount val="5"/>
                <c:pt idx="0">
                  <c:v>2009</c:v>
                </c:pt>
                <c:pt idx="1">
                  <c:v>2010</c:v>
                </c:pt>
                <c:pt idx="2">
                  <c:v>2011</c:v>
                </c:pt>
                <c:pt idx="3">
                  <c:v>2012</c:v>
                </c:pt>
                <c:pt idx="4">
                  <c:v>2013</c:v>
                </c:pt>
              </c:numCache>
            </c:numRef>
          </c:cat>
          <c:val>
            <c:numRef>
              <c:f>'Fig 3.12'!$E$7:$E$11</c:f>
              <c:numCache>
                <c:formatCode>_-* #,##0.0_-;\-* #,##0.0_-;_-* "-"??_-;_-@_-</c:formatCode>
                <c:ptCount val="5"/>
                <c:pt idx="0">
                  <c:v>0.18788236747488038</c:v>
                </c:pt>
                <c:pt idx="1">
                  <c:v>0.39999945916591961</c:v>
                </c:pt>
                <c:pt idx="2">
                  <c:v>0.13807008351709499</c:v>
                </c:pt>
                <c:pt idx="3">
                  <c:v>0.16231917194666665</c:v>
                </c:pt>
                <c:pt idx="4">
                  <c:v>0.23602284583091521</c:v>
                </c:pt>
              </c:numCache>
            </c:numRef>
          </c:val>
        </c:ser>
        <c:overlap val="100"/>
        <c:axId val="87224320"/>
        <c:axId val="87225856"/>
      </c:barChart>
      <c:lineChart>
        <c:grouping val="standard"/>
        <c:ser>
          <c:idx val="6"/>
          <c:order val="6"/>
          <c:tx>
            <c:strRef>
              <c:f>'Fig 3.12'!$I$5</c:f>
              <c:strCache>
                <c:ptCount val="1"/>
                <c:pt idx="0">
                  <c:v>Total</c:v>
                </c:pt>
              </c:strCache>
            </c:strRef>
          </c:tx>
          <c:spPr>
            <a:ln>
              <a:noFill/>
            </a:ln>
          </c:spPr>
          <c:marker>
            <c:symbol val="none"/>
          </c:marker>
          <c:dLbls>
            <c:dLbl>
              <c:idx val="1"/>
              <c:layout>
                <c:manualLayout>
                  <c:x val="-2.7604876238719291E-2"/>
                  <c:y val="-1.993689736151406E-2"/>
                </c:manualLayout>
              </c:layout>
              <c:dLblPos val="r"/>
              <c:showVal val="1"/>
            </c:dLbl>
            <c:dLblPos val="t"/>
            <c:showVal val="1"/>
          </c:dLbls>
          <c:cat>
            <c:numRef>
              <c:f>'Fig 3.12'!$B$7:$B$11</c:f>
              <c:numCache>
                <c:formatCode>General</c:formatCode>
                <c:ptCount val="5"/>
                <c:pt idx="0">
                  <c:v>2009</c:v>
                </c:pt>
                <c:pt idx="1">
                  <c:v>2010</c:v>
                </c:pt>
                <c:pt idx="2">
                  <c:v>2011</c:v>
                </c:pt>
                <c:pt idx="3">
                  <c:v>2012</c:v>
                </c:pt>
                <c:pt idx="4">
                  <c:v>2013</c:v>
                </c:pt>
              </c:numCache>
            </c:numRef>
          </c:cat>
          <c:val>
            <c:numRef>
              <c:f>'Fig 3.12'!$I$7:$I$11</c:f>
              <c:numCache>
                <c:formatCode>_-* #,##0.0_-;\-* #,##0.0_-;_-* "-"??_-;_-@_-</c:formatCode>
                <c:ptCount val="5"/>
                <c:pt idx="0">
                  <c:v>3.466993553220544</c:v>
                </c:pt>
                <c:pt idx="1">
                  <c:v>6.0591095298799118</c:v>
                </c:pt>
                <c:pt idx="2">
                  <c:v>5.7382384406909752</c:v>
                </c:pt>
                <c:pt idx="3">
                  <c:v>4.9979583200172311</c:v>
                </c:pt>
                <c:pt idx="4">
                  <c:v>5.3977058294519065</c:v>
                </c:pt>
              </c:numCache>
            </c:numRef>
          </c:val>
        </c:ser>
        <c:marker val="1"/>
        <c:axId val="87224320"/>
        <c:axId val="87225856"/>
      </c:lineChart>
      <c:lineChart>
        <c:grouping val="standard"/>
        <c:ser>
          <c:idx val="1"/>
          <c:order val="1"/>
          <c:tx>
            <c:strRef>
              <c:f>'Fig 3.12'!$D$5</c:f>
              <c:strCache>
                <c:ptCount val="1"/>
                <c:pt idx="0">
                  <c:v>NGOs %</c:v>
                </c:pt>
              </c:strCache>
            </c:strRef>
          </c:tx>
          <c:spPr>
            <a:ln>
              <a:solidFill>
                <a:schemeClr val="accent1"/>
              </a:solidFill>
            </a:ln>
          </c:spPr>
          <c:marker>
            <c:symbol val="none"/>
          </c:marker>
          <c:dLbls>
            <c:dLbl>
              <c:idx val="1"/>
              <c:layout>
                <c:manualLayout>
                  <c:x val="-2.7920517717386496E-2"/>
                  <c:y val="-7.0463213150987886E-2"/>
                </c:manualLayout>
              </c:layout>
              <c:dLblPos val="r"/>
              <c:showVal val="1"/>
            </c:dLbl>
            <c:dLblPos val="t"/>
            <c:showVal val="1"/>
          </c:dLbls>
          <c:cat>
            <c:numRef>
              <c:f>'Fig 3.12'!$B$7:$B$11</c:f>
              <c:numCache>
                <c:formatCode>General</c:formatCode>
                <c:ptCount val="5"/>
                <c:pt idx="0">
                  <c:v>2009</c:v>
                </c:pt>
                <c:pt idx="1">
                  <c:v>2010</c:v>
                </c:pt>
                <c:pt idx="2">
                  <c:v>2011</c:v>
                </c:pt>
                <c:pt idx="3">
                  <c:v>2012</c:v>
                </c:pt>
                <c:pt idx="4">
                  <c:v>2013</c:v>
                </c:pt>
              </c:numCache>
            </c:numRef>
          </c:cat>
          <c:val>
            <c:numRef>
              <c:f>'Fig 3.12'!$D$7:$D$11</c:f>
              <c:numCache>
                <c:formatCode>0%</c:formatCode>
                <c:ptCount val="5"/>
                <c:pt idx="0">
                  <c:v>0.87916628846461797</c:v>
                </c:pt>
                <c:pt idx="1">
                  <c:v>0.85027784382635196</c:v>
                </c:pt>
                <c:pt idx="2">
                  <c:v>0.91712034947787435</c:v>
                </c:pt>
                <c:pt idx="3">
                  <c:v>0.91521561098468585</c:v>
                </c:pt>
                <c:pt idx="4">
                  <c:v>0.86973126583441207</c:v>
                </c:pt>
              </c:numCache>
            </c:numRef>
          </c:val>
        </c:ser>
        <c:ser>
          <c:idx val="3"/>
          <c:order val="4"/>
          <c:tx>
            <c:strRef>
              <c:f>'Fig 3.12'!$F$5</c:f>
              <c:strCache>
                <c:ptCount val="1"/>
                <c:pt idx="0">
                  <c:v>RCRC %</c:v>
                </c:pt>
              </c:strCache>
            </c:strRef>
          </c:tx>
          <c:spPr>
            <a:ln>
              <a:solidFill>
                <a:schemeClr val="accent3"/>
              </a:solidFill>
            </a:ln>
          </c:spPr>
          <c:marker>
            <c:symbol val="none"/>
          </c:marker>
          <c:dLbls>
            <c:dLblPos val="ctr"/>
            <c:showVal val="1"/>
          </c:dLbls>
          <c:cat>
            <c:numRef>
              <c:f>'Fig 3.12'!$B$7:$B$11</c:f>
              <c:numCache>
                <c:formatCode>General</c:formatCode>
                <c:ptCount val="5"/>
                <c:pt idx="0">
                  <c:v>2009</c:v>
                </c:pt>
                <c:pt idx="1">
                  <c:v>2010</c:v>
                </c:pt>
                <c:pt idx="2">
                  <c:v>2011</c:v>
                </c:pt>
                <c:pt idx="3">
                  <c:v>2012</c:v>
                </c:pt>
                <c:pt idx="4">
                  <c:v>2013</c:v>
                </c:pt>
              </c:numCache>
            </c:numRef>
          </c:cat>
          <c:val>
            <c:numRef>
              <c:f>'Fig 3.12'!$F$7:$F$11</c:f>
              <c:numCache>
                <c:formatCode>0%</c:formatCode>
                <c:ptCount val="5"/>
                <c:pt idx="0">
                  <c:v>5.4191726806170015E-2</c:v>
                </c:pt>
                <c:pt idx="1">
                  <c:v>6.6016211985170603E-2</c:v>
                </c:pt>
                <c:pt idx="2">
                  <c:v>2.406140576836489E-2</c:v>
                </c:pt>
                <c:pt idx="3">
                  <c:v>3.2477095956675972E-2</c:v>
                </c:pt>
                <c:pt idx="4">
                  <c:v>4.3726511464016078E-2</c:v>
                </c:pt>
              </c:numCache>
            </c:numRef>
          </c:val>
        </c:ser>
        <c:ser>
          <c:idx val="5"/>
          <c:order val="5"/>
          <c:tx>
            <c:strRef>
              <c:f>'Fig 3.12'!$H$5</c:f>
              <c:strCache>
                <c:ptCount val="1"/>
                <c:pt idx="0">
                  <c:v>UN %</c:v>
                </c:pt>
              </c:strCache>
            </c:strRef>
          </c:tx>
          <c:spPr>
            <a:ln>
              <a:solidFill>
                <a:schemeClr val="accent5"/>
              </a:solidFill>
            </a:ln>
          </c:spPr>
          <c:marker>
            <c:symbol val="none"/>
          </c:marker>
          <c:dLbls>
            <c:dLblPos val="t"/>
            <c:showVal val="1"/>
          </c:dLbls>
          <c:cat>
            <c:numRef>
              <c:f>'Fig 3.12'!$B$7:$B$11</c:f>
              <c:numCache>
                <c:formatCode>General</c:formatCode>
                <c:ptCount val="5"/>
                <c:pt idx="0">
                  <c:v>2009</c:v>
                </c:pt>
                <c:pt idx="1">
                  <c:v>2010</c:v>
                </c:pt>
                <c:pt idx="2">
                  <c:v>2011</c:v>
                </c:pt>
                <c:pt idx="3">
                  <c:v>2012</c:v>
                </c:pt>
                <c:pt idx="4">
                  <c:v>2013</c:v>
                </c:pt>
              </c:numCache>
            </c:numRef>
          </c:cat>
          <c:val>
            <c:numRef>
              <c:f>'Fig 3.12'!$H$7:$H$11</c:f>
              <c:numCache>
                <c:formatCode>0%</c:formatCode>
                <c:ptCount val="5"/>
                <c:pt idx="0">
                  <c:v>6.6641984729212012E-2</c:v>
                </c:pt>
                <c:pt idx="1">
                  <c:v>8.3705944188477502E-2</c:v>
                </c:pt>
                <c:pt idx="2">
                  <c:v>5.8818244753760705E-2</c:v>
                </c:pt>
                <c:pt idx="3">
                  <c:v>5.2307293058638127E-2</c:v>
                </c:pt>
                <c:pt idx="4">
                  <c:v>8.6542222701571955E-2</c:v>
                </c:pt>
              </c:numCache>
            </c:numRef>
          </c:val>
        </c:ser>
        <c:marker val="1"/>
        <c:axId val="87827968"/>
        <c:axId val="87227776"/>
      </c:lineChart>
      <c:catAx>
        <c:axId val="87224320"/>
        <c:scaling>
          <c:orientation val="minMax"/>
        </c:scaling>
        <c:axPos val="b"/>
        <c:numFmt formatCode="General" sourceLinked="1"/>
        <c:tickLblPos val="nextTo"/>
        <c:crossAx val="87225856"/>
        <c:crosses val="autoZero"/>
        <c:auto val="1"/>
        <c:lblAlgn val="ctr"/>
        <c:lblOffset val="100"/>
      </c:catAx>
      <c:valAx>
        <c:axId val="87225856"/>
        <c:scaling>
          <c:orientation val="minMax"/>
        </c:scaling>
        <c:axPos val="l"/>
        <c:majorGridlines/>
        <c:title>
          <c:tx>
            <c:rich>
              <a:bodyPr rot="-5400000" vert="horz"/>
              <a:lstStyle/>
              <a:p>
                <a:pPr>
                  <a:defRPr/>
                </a:pPr>
                <a:r>
                  <a:rPr lang="en-GB"/>
                  <a:t>US$</a:t>
                </a:r>
                <a:r>
                  <a:rPr lang="en-GB" baseline="0"/>
                  <a:t> billions</a:t>
                </a:r>
                <a:endParaRPr lang="en-GB"/>
              </a:p>
            </c:rich>
          </c:tx>
          <c:layout>
            <c:manualLayout>
              <c:xMode val="edge"/>
              <c:yMode val="edge"/>
              <c:x val="4.1020627455125224E-3"/>
              <c:y val="0.37232444444641782"/>
            </c:manualLayout>
          </c:layout>
        </c:title>
        <c:numFmt formatCode="#,##0.0" sourceLinked="0"/>
        <c:tickLblPos val="nextTo"/>
        <c:crossAx val="87224320"/>
        <c:crosses val="autoZero"/>
        <c:crossBetween val="between"/>
      </c:valAx>
      <c:valAx>
        <c:axId val="87227776"/>
        <c:scaling>
          <c:orientation val="minMax"/>
        </c:scaling>
        <c:axPos val="r"/>
        <c:title>
          <c:tx>
            <c:rich>
              <a:bodyPr rot="-5400000" vert="horz"/>
              <a:lstStyle/>
              <a:p>
                <a:pPr>
                  <a:defRPr/>
                </a:pPr>
                <a:r>
                  <a:rPr lang="en-GB"/>
                  <a:t>%</a:t>
                </a:r>
                <a:r>
                  <a:rPr lang="en-GB" baseline="0"/>
                  <a:t> of private humanitarian assistance</a:t>
                </a:r>
              </a:p>
              <a:p>
                <a:pPr>
                  <a:defRPr/>
                </a:pPr>
                <a:endParaRPr lang="en-GB"/>
              </a:p>
            </c:rich>
          </c:tx>
          <c:layout>
            <c:manualLayout>
              <c:xMode val="edge"/>
              <c:yMode val="edge"/>
              <c:x val="0.93581340068340602"/>
              <c:y val="0.20066022567452366"/>
            </c:manualLayout>
          </c:layout>
        </c:title>
        <c:numFmt formatCode="0%" sourceLinked="1"/>
        <c:tickLblPos val="nextTo"/>
        <c:crossAx val="87827968"/>
        <c:crosses val="max"/>
        <c:crossBetween val="between"/>
      </c:valAx>
      <c:catAx>
        <c:axId val="87827968"/>
        <c:scaling>
          <c:orientation val="minMax"/>
        </c:scaling>
        <c:delete val="1"/>
        <c:axPos val="b"/>
        <c:numFmt formatCode="General" sourceLinked="1"/>
        <c:tickLblPos val="none"/>
        <c:crossAx val="87227776"/>
        <c:crosses val="autoZero"/>
        <c:auto val="1"/>
        <c:lblAlgn val="ctr"/>
        <c:lblOffset val="100"/>
      </c:catAx>
    </c:plotArea>
    <c:legend>
      <c:legendPos val="b"/>
      <c:legendEntry>
        <c:idx val="3"/>
        <c:delete val="1"/>
      </c:legendEntry>
      <c:legendEntry>
        <c:idx val="4"/>
        <c:delete val="1"/>
      </c:legendEntry>
      <c:legendEntry>
        <c:idx val="5"/>
        <c:delete val="1"/>
      </c:legendEntry>
      <c:legendEntry>
        <c:idx val="6"/>
        <c:delete val="1"/>
      </c:legendEntry>
      <c:layout>
        <c:manualLayout>
          <c:xMode val="edge"/>
          <c:yMode val="edge"/>
          <c:x val="0.38396905141458548"/>
          <c:y val="0.94056967242770062"/>
          <c:w val="0.23370689512867496"/>
          <c:h val="5.1628577646208283E-2"/>
        </c:manualLayout>
      </c:layout>
    </c:legend>
    <c:plotVisOnly val="1"/>
    <c:dispBlanksAs val="gap"/>
  </c:chart>
  <c:printSettings>
    <c:headerFooter/>
    <c:pageMargins b="0.75000000000000133" l="0.70000000000000062" r="0.70000000000000062" t="0.75000000000000133"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x>
            <c:strRef>
              <c:f>'Fig 3.13'!$C$6</c:f>
              <c:strCache>
                <c:ptCount val="1"/>
                <c:pt idx="0">
                  <c:v>Zakat collected</c:v>
                </c:pt>
              </c:strCache>
            </c:strRef>
          </c:tx>
          <c:dLbls>
            <c:showVal val="1"/>
          </c:dLbls>
          <c:cat>
            <c:numRef>
              <c:f>'Fig 3.13'!$B$7:$B$15</c:f>
              <c:numCache>
                <c:formatCode>General</c:formatCode>
                <c:ptCount val="9"/>
                <c:pt idx="0">
                  <c:v>2004</c:v>
                </c:pt>
                <c:pt idx="1">
                  <c:v>2005</c:v>
                </c:pt>
                <c:pt idx="2">
                  <c:v>2006</c:v>
                </c:pt>
                <c:pt idx="3">
                  <c:v>2007</c:v>
                </c:pt>
                <c:pt idx="4">
                  <c:v>2008</c:v>
                </c:pt>
                <c:pt idx="5">
                  <c:v>2009</c:v>
                </c:pt>
                <c:pt idx="6">
                  <c:v>2010</c:v>
                </c:pt>
                <c:pt idx="7">
                  <c:v>2011</c:v>
                </c:pt>
                <c:pt idx="8">
                  <c:v>2012</c:v>
                </c:pt>
              </c:numCache>
            </c:numRef>
          </c:cat>
          <c:val>
            <c:numRef>
              <c:f>'Fig 3.13'!$C$7:$C$15</c:f>
              <c:numCache>
                <c:formatCode>_-* #,##0_-;\-* #,##0_-;_-* "-"??_-;_-@_-</c:formatCode>
                <c:ptCount val="9"/>
                <c:pt idx="0">
                  <c:v>30.578291173621029</c:v>
                </c:pt>
                <c:pt idx="1">
                  <c:v>57.217593372129336</c:v>
                </c:pt>
                <c:pt idx="2">
                  <c:v>59.82791846656329</c:v>
                </c:pt>
                <c:pt idx="3">
                  <c:v>106.30443392157245</c:v>
                </c:pt>
                <c:pt idx="4">
                  <c:v>119.45582282596155</c:v>
                </c:pt>
                <c:pt idx="5">
                  <c:v>157.83231082421838</c:v>
                </c:pt>
                <c:pt idx="6">
                  <c:v>160.51426995799082</c:v>
                </c:pt>
                <c:pt idx="7">
                  <c:v>166.20607375092044</c:v>
                </c:pt>
                <c:pt idx="8">
                  <c:v>217.81028300140869</c:v>
                </c:pt>
              </c:numCache>
            </c:numRef>
          </c:val>
        </c:ser>
        <c:ser>
          <c:idx val="1"/>
          <c:order val="1"/>
          <c:tx>
            <c:strRef>
              <c:f>'Fig 3.13'!$D$6</c:f>
              <c:strCache>
                <c:ptCount val="1"/>
                <c:pt idx="0">
                  <c:v>International humanitarian assistance received</c:v>
                </c:pt>
              </c:strCache>
            </c:strRef>
          </c:tx>
          <c:cat>
            <c:numRef>
              <c:f>'Fig 3.13'!$B$7:$B$15</c:f>
              <c:numCache>
                <c:formatCode>General</c:formatCode>
                <c:ptCount val="9"/>
                <c:pt idx="0">
                  <c:v>2004</c:v>
                </c:pt>
                <c:pt idx="1">
                  <c:v>2005</c:v>
                </c:pt>
                <c:pt idx="2">
                  <c:v>2006</c:v>
                </c:pt>
                <c:pt idx="3">
                  <c:v>2007</c:v>
                </c:pt>
                <c:pt idx="4">
                  <c:v>2008</c:v>
                </c:pt>
                <c:pt idx="5">
                  <c:v>2009</c:v>
                </c:pt>
                <c:pt idx="6">
                  <c:v>2010</c:v>
                </c:pt>
                <c:pt idx="7">
                  <c:v>2011</c:v>
                </c:pt>
                <c:pt idx="8">
                  <c:v>2012</c:v>
                </c:pt>
              </c:numCache>
            </c:numRef>
          </c:cat>
          <c:val>
            <c:numRef>
              <c:f>'Fig 3.13'!$D$7:$D$15</c:f>
              <c:numCache>
                <c:formatCode>_-* #,##0_-;\-* #,##0_-;_-* "-"??_-;_-@_-</c:formatCode>
                <c:ptCount val="9"/>
                <c:pt idx="0">
                  <c:v>36.093917393498366</c:v>
                </c:pt>
                <c:pt idx="1">
                  <c:v>962.09556144452381</c:v>
                </c:pt>
                <c:pt idx="2">
                  <c:v>571.77465102798192</c:v>
                </c:pt>
                <c:pt idx="3">
                  <c:v>255.36361563309069</c:v>
                </c:pt>
                <c:pt idx="4">
                  <c:v>148.78866408020059</c:v>
                </c:pt>
                <c:pt idx="5">
                  <c:v>285.73704759583188</c:v>
                </c:pt>
                <c:pt idx="6">
                  <c:v>136.18878684671208</c:v>
                </c:pt>
                <c:pt idx="7">
                  <c:v>166.62898195328211</c:v>
                </c:pt>
                <c:pt idx="8">
                  <c:v>47.422437626318477</c:v>
                </c:pt>
              </c:numCache>
            </c:numRef>
          </c:val>
        </c:ser>
        <c:axId val="87869312"/>
        <c:axId val="87870848"/>
      </c:barChart>
      <c:lineChart>
        <c:grouping val="standard"/>
        <c:ser>
          <c:idx val="2"/>
          <c:order val="2"/>
          <c:tx>
            <c:strRef>
              <c:f>'Fig 3.13'!$E$6</c:f>
              <c:strCache>
                <c:ptCount val="1"/>
                <c:pt idx="0">
                  <c:v>GDP </c:v>
                </c:pt>
              </c:strCache>
            </c:strRef>
          </c:tx>
          <c:marker>
            <c:symbol val="none"/>
          </c:marker>
          <c:cat>
            <c:numRef>
              <c:f>'Fig 3.13'!$B$7:$B$15</c:f>
              <c:numCache>
                <c:formatCode>General</c:formatCode>
                <c:ptCount val="9"/>
                <c:pt idx="0">
                  <c:v>2004</c:v>
                </c:pt>
                <c:pt idx="1">
                  <c:v>2005</c:v>
                </c:pt>
                <c:pt idx="2">
                  <c:v>2006</c:v>
                </c:pt>
                <c:pt idx="3">
                  <c:v>2007</c:v>
                </c:pt>
                <c:pt idx="4">
                  <c:v>2008</c:v>
                </c:pt>
                <c:pt idx="5">
                  <c:v>2009</c:v>
                </c:pt>
                <c:pt idx="6">
                  <c:v>2010</c:v>
                </c:pt>
                <c:pt idx="7">
                  <c:v>2011</c:v>
                </c:pt>
                <c:pt idx="8">
                  <c:v>2012</c:v>
                </c:pt>
              </c:numCache>
            </c:numRef>
          </c:cat>
          <c:val>
            <c:numRef>
              <c:f>'Fig 3.13'!$E$7:$E$15</c:f>
              <c:numCache>
                <c:formatCode>_-* #,##0_-;\-* #,##0_-;_-* "-"??_-;_-@_-</c:formatCode>
                <c:ptCount val="9"/>
                <c:pt idx="0">
                  <c:v>541.03447894511385</c:v>
                </c:pt>
                <c:pt idx="1">
                  <c:v>571.83557183145911</c:v>
                </c:pt>
                <c:pt idx="2">
                  <c:v>603.29224663790762</c:v>
                </c:pt>
                <c:pt idx="3">
                  <c:v>641.5711396870829</c:v>
                </c:pt>
                <c:pt idx="4">
                  <c:v>689.31686390259563</c:v>
                </c:pt>
                <c:pt idx="5">
                  <c:v>721.72854284329571</c:v>
                </c:pt>
                <c:pt idx="6">
                  <c:v>767.76038930584104</c:v>
                </c:pt>
                <c:pt idx="7">
                  <c:v>815.13120532601147</c:v>
                </c:pt>
                <c:pt idx="8">
                  <c:v>864.28361700716994</c:v>
                </c:pt>
              </c:numCache>
            </c:numRef>
          </c:val>
        </c:ser>
        <c:marker val="1"/>
        <c:axId val="87891328"/>
        <c:axId val="87889408"/>
      </c:lineChart>
      <c:catAx>
        <c:axId val="87869312"/>
        <c:scaling>
          <c:orientation val="minMax"/>
        </c:scaling>
        <c:axPos val="b"/>
        <c:numFmt formatCode="General" sourceLinked="1"/>
        <c:tickLblPos val="nextTo"/>
        <c:crossAx val="87870848"/>
        <c:crosses val="autoZero"/>
        <c:auto val="1"/>
        <c:lblAlgn val="ctr"/>
        <c:lblOffset val="100"/>
      </c:catAx>
      <c:valAx>
        <c:axId val="87870848"/>
        <c:scaling>
          <c:orientation val="minMax"/>
        </c:scaling>
        <c:axPos val="l"/>
        <c:majorGridlines/>
        <c:title>
          <c:tx>
            <c:rich>
              <a:bodyPr rot="-5400000" vert="horz"/>
              <a:lstStyle/>
              <a:p>
                <a:pPr>
                  <a:defRPr/>
                </a:pPr>
                <a:r>
                  <a:rPr lang="en-US"/>
                  <a:t>Zakat collected and humanitarian assistance received (US$ millions)</a:t>
                </a:r>
              </a:p>
            </c:rich>
          </c:tx>
        </c:title>
        <c:numFmt formatCode="#,##0" sourceLinked="0"/>
        <c:tickLblPos val="nextTo"/>
        <c:crossAx val="87869312"/>
        <c:crosses val="autoZero"/>
        <c:crossBetween val="between"/>
      </c:valAx>
      <c:valAx>
        <c:axId val="87889408"/>
        <c:scaling>
          <c:orientation val="minMax"/>
        </c:scaling>
        <c:axPos val="r"/>
        <c:title>
          <c:tx>
            <c:rich>
              <a:bodyPr rot="-5400000" vert="horz"/>
              <a:lstStyle/>
              <a:p>
                <a:pPr>
                  <a:defRPr/>
                </a:pPr>
                <a:r>
                  <a:rPr lang="en-US"/>
                  <a:t>GDP (US$ billions)</a:t>
                </a:r>
              </a:p>
            </c:rich>
          </c:tx>
        </c:title>
        <c:numFmt formatCode="#,##0" sourceLinked="0"/>
        <c:tickLblPos val="nextTo"/>
        <c:crossAx val="87891328"/>
        <c:crosses val="max"/>
        <c:crossBetween val="between"/>
      </c:valAx>
      <c:catAx>
        <c:axId val="87891328"/>
        <c:scaling>
          <c:orientation val="minMax"/>
        </c:scaling>
        <c:delete val="1"/>
        <c:axPos val="b"/>
        <c:numFmt formatCode="General" sourceLinked="1"/>
        <c:tickLblPos val="none"/>
        <c:crossAx val="87889408"/>
        <c:crosses val="autoZero"/>
        <c:auto val="1"/>
        <c:lblAlgn val="ctr"/>
        <c:lblOffset val="100"/>
      </c:catAx>
    </c:plotArea>
    <c:legend>
      <c:legendPos val="b"/>
      <c:layout>
        <c:manualLayout>
          <c:xMode val="edge"/>
          <c:yMode val="edge"/>
          <c:x val="8.9406078338568368E-2"/>
          <c:y val="0.91952242811753759"/>
          <c:w val="0.82483068714771313"/>
          <c:h val="6.0427446569178853E-2"/>
        </c:manualLayout>
      </c:layout>
    </c:legend>
    <c:plotVisOnly val="1"/>
    <c:dispBlanksAs val="gap"/>
  </c:chart>
  <c:printSettings>
    <c:headerFooter/>
    <c:pageMargins b="0.75000000000000233" l="0.70000000000000062" r="0.70000000000000062" t="0.75000000000000233"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GB"/>
  <c:chart>
    <c:autoTitleDeleted val="1"/>
    <c:plotArea>
      <c:layout/>
      <c:doughnutChart>
        <c:varyColors val="1"/>
        <c:ser>
          <c:idx val="0"/>
          <c:order val="0"/>
          <c:tx>
            <c:strRef>
              <c:f>'Fig 3.14'!$C$5</c:f>
              <c:strCache>
                <c:ptCount val="1"/>
                <c:pt idx="0">
                  <c:v>US$ millions</c:v>
                </c:pt>
              </c:strCache>
            </c:strRef>
          </c:tx>
          <c:dLbls>
            <c:dLbl>
              <c:idx val="0"/>
              <c:tx>
                <c:rich>
                  <a:bodyPr/>
                  <a:lstStyle/>
                  <a:p>
                    <a:r>
                      <a:rPr lang="en-US"/>
                      <a:t>US$6.4m,</a:t>
                    </a:r>
                  </a:p>
                  <a:p>
                    <a:r>
                      <a:rPr lang="en-US"/>
                      <a:t>38% </a:t>
                    </a:r>
                  </a:p>
                </c:rich>
              </c:tx>
              <c:showVal val="1"/>
            </c:dLbl>
            <c:dLbl>
              <c:idx val="1"/>
              <c:tx>
                <c:rich>
                  <a:bodyPr/>
                  <a:lstStyle/>
                  <a:p>
                    <a:r>
                      <a:rPr lang="en-US"/>
                      <a:t>US$2.1m,</a:t>
                    </a:r>
                  </a:p>
                  <a:p>
                    <a:r>
                      <a:rPr lang="en-US"/>
                      <a:t>12% </a:t>
                    </a:r>
                  </a:p>
                </c:rich>
              </c:tx>
              <c:showVal val="1"/>
            </c:dLbl>
            <c:dLbl>
              <c:idx val="2"/>
              <c:tx>
                <c:rich>
                  <a:bodyPr/>
                  <a:lstStyle/>
                  <a:p>
                    <a:r>
                      <a:rPr lang="en-US"/>
                      <a:t>US$1.0m</a:t>
                    </a:r>
                  </a:p>
                  <a:p>
                    <a:r>
                      <a:rPr lang="en-US"/>
                      <a:t>6% </a:t>
                    </a:r>
                  </a:p>
                </c:rich>
              </c:tx>
              <c:showVal val="1"/>
            </c:dLbl>
            <c:dLbl>
              <c:idx val="3"/>
              <c:tx>
                <c:rich>
                  <a:bodyPr/>
                  <a:lstStyle/>
                  <a:p>
                    <a:r>
                      <a:rPr lang="en-US"/>
                      <a:t>US$7.6m,</a:t>
                    </a:r>
                  </a:p>
                  <a:p>
                    <a:r>
                      <a:rPr lang="en-US"/>
                      <a:t>44% </a:t>
                    </a:r>
                  </a:p>
                </c:rich>
              </c:tx>
              <c:showVal val="1"/>
            </c:dLbl>
            <c:showVal val="1"/>
            <c:showLeaderLines val="1"/>
          </c:dLbls>
          <c:cat>
            <c:strRef>
              <c:f>'Fig 3.14'!$B$6:$B$9</c:f>
              <c:strCache>
                <c:ptCount val="4"/>
                <c:pt idx="0">
                  <c:v>Hazard pay incentives to healthworkers</c:v>
                </c:pt>
                <c:pt idx="1">
                  <c:v>Public sensitisation, protective gears, disinfectants, training and surveillance</c:v>
                </c:pt>
                <c:pt idx="2">
                  <c:v>Transfers to local councils for health services</c:v>
                </c:pt>
                <c:pt idx="3">
                  <c:v>Other unspecified Ebola response measures</c:v>
                </c:pt>
              </c:strCache>
            </c:strRef>
          </c:cat>
          <c:val>
            <c:numRef>
              <c:f>'Fig 3.14'!$C$6:$C$9</c:f>
              <c:numCache>
                <c:formatCode>#,##0.0_ ;\-#,##0.0\ </c:formatCode>
                <c:ptCount val="4"/>
                <c:pt idx="0">
                  <c:v>6.4448311314667448</c:v>
                </c:pt>
                <c:pt idx="1">
                  <c:v>2.1267942733840259</c:v>
                </c:pt>
                <c:pt idx="2">
                  <c:v>1.0096902105964567</c:v>
                </c:pt>
                <c:pt idx="3">
                  <c:v>7.6049007351307578</c:v>
                </c:pt>
              </c:numCache>
            </c:numRef>
          </c:val>
        </c:ser>
        <c:firstSliceAng val="0"/>
        <c:holeSize val="50"/>
      </c:doughnutChart>
    </c:plotArea>
    <c:legend>
      <c:legendPos val="r"/>
    </c:legend>
    <c:plotVisOnly val="1"/>
  </c:chart>
  <c:printSettings>
    <c:headerFooter/>
    <c:pageMargins b="0.75000000000000155" l="0.70000000000000062" r="0.70000000000000062" t="0.75000000000000155" header="0.30000000000000032" footer="0.30000000000000032"/>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7.810051477395466E-2"/>
          <c:y val="6.5457397093655972E-2"/>
          <c:w val="0.7727696811902498"/>
          <c:h val="0.8358828940594647"/>
        </c:manualLayout>
      </c:layout>
      <c:barChart>
        <c:barDir val="col"/>
        <c:grouping val="stacked"/>
        <c:ser>
          <c:idx val="0"/>
          <c:order val="0"/>
          <c:tx>
            <c:strRef>
              <c:f>'Fig 3.15'!$B$8</c:f>
              <c:strCache>
                <c:ptCount val="1"/>
                <c:pt idx="0">
                  <c:v>Total domestic disaster response</c:v>
                </c:pt>
              </c:strCache>
            </c:strRef>
          </c:tx>
          <c:cat>
            <c:numRef>
              <c:f>'Fig 3.15'!$C$7:$AB$7</c:f>
              <c:numCache>
                <c:formatCode>General</c:formatCode>
                <c:ptCount val="26"/>
                <c:pt idx="0">
                  <c:v>2005</c:v>
                </c:pt>
                <c:pt idx="2">
                  <c:v>2006</c:v>
                </c:pt>
                <c:pt idx="4">
                  <c:v>2007</c:v>
                </c:pt>
                <c:pt idx="7">
                  <c:v>2008</c:v>
                </c:pt>
                <c:pt idx="10">
                  <c:v>2009</c:v>
                </c:pt>
                <c:pt idx="13">
                  <c:v>2010</c:v>
                </c:pt>
                <c:pt idx="16">
                  <c:v>2011</c:v>
                </c:pt>
                <c:pt idx="19">
                  <c:v>2012</c:v>
                </c:pt>
                <c:pt idx="22">
                  <c:v>2013</c:v>
                </c:pt>
                <c:pt idx="25">
                  <c:v>2014</c:v>
                </c:pt>
              </c:numCache>
            </c:numRef>
          </c:cat>
          <c:val>
            <c:numRef>
              <c:f>'Fig 3.15'!$C$8:$AB$8</c:f>
              <c:numCache>
                <c:formatCode>_-* #,##0_-;\-* #,##0_-;_-* "-"??_-;_-@_-</c:formatCode>
                <c:ptCount val="26"/>
                <c:pt idx="0">
                  <c:v>1260.8854231187795</c:v>
                </c:pt>
                <c:pt idx="2">
                  <c:v>436.90794628291627</c:v>
                </c:pt>
                <c:pt idx="4">
                  <c:v>1432.6971746745212</c:v>
                </c:pt>
                <c:pt idx="7">
                  <c:v>1040.4825714327021</c:v>
                </c:pt>
                <c:pt idx="10">
                  <c:v>895.00992612886148</c:v>
                </c:pt>
                <c:pt idx="13">
                  <c:v>3029.1381576764411</c:v>
                </c:pt>
                <c:pt idx="16">
                  <c:v>2870.0290359796136</c:v>
                </c:pt>
                <c:pt idx="19">
                  <c:v>1040.0762663722435</c:v>
                </c:pt>
                <c:pt idx="22">
                  <c:v>3979.0452019816694</c:v>
                </c:pt>
                <c:pt idx="25">
                  <c:v>3256.2121810864846</c:v>
                </c:pt>
              </c:numCache>
            </c:numRef>
          </c:val>
        </c:ser>
        <c:ser>
          <c:idx val="1"/>
          <c:order val="1"/>
          <c:tx>
            <c:strRef>
              <c:f>'Fig 3.15'!$B$9</c:f>
              <c:strCache>
                <c:ptCount val="1"/>
                <c:pt idx="0">
                  <c:v>International humanitarian assistance</c:v>
                </c:pt>
              </c:strCache>
            </c:strRef>
          </c:tx>
          <c:cat>
            <c:numRef>
              <c:f>'Fig 3.15'!$C$7:$AB$7</c:f>
              <c:numCache>
                <c:formatCode>General</c:formatCode>
                <c:ptCount val="26"/>
                <c:pt idx="0">
                  <c:v>2005</c:v>
                </c:pt>
                <c:pt idx="2">
                  <c:v>2006</c:v>
                </c:pt>
                <c:pt idx="4">
                  <c:v>2007</c:v>
                </c:pt>
                <c:pt idx="7">
                  <c:v>2008</c:v>
                </c:pt>
                <c:pt idx="10">
                  <c:v>2009</c:v>
                </c:pt>
                <c:pt idx="13">
                  <c:v>2010</c:v>
                </c:pt>
                <c:pt idx="16">
                  <c:v>2011</c:v>
                </c:pt>
                <c:pt idx="19">
                  <c:v>2012</c:v>
                </c:pt>
                <c:pt idx="22">
                  <c:v>2013</c:v>
                </c:pt>
                <c:pt idx="25">
                  <c:v>2014</c:v>
                </c:pt>
              </c:numCache>
            </c:numRef>
          </c:cat>
          <c:val>
            <c:numRef>
              <c:f>'Fig 3.15'!$C$9:$AB$9</c:f>
              <c:numCache>
                <c:formatCode>_-* #,##0.0_-;\-* #,##0.0_-;_-* "-"??_-;_-@_-</c:formatCode>
                <c:ptCount val="26"/>
                <c:pt idx="0">
                  <c:v>3.1696765131483855</c:v>
                </c:pt>
                <c:pt idx="2">
                  <c:v>1.8462191469202405</c:v>
                </c:pt>
                <c:pt idx="4">
                  <c:v>6.4657993416537742</c:v>
                </c:pt>
                <c:pt idx="7">
                  <c:v>4.1898330024548951</c:v>
                </c:pt>
                <c:pt idx="10">
                  <c:v>6.5261691272217055</c:v>
                </c:pt>
                <c:pt idx="13">
                  <c:v>1.3807912841902814</c:v>
                </c:pt>
                <c:pt idx="16">
                  <c:v>0.77485304104824437</c:v>
                </c:pt>
                <c:pt idx="19">
                  <c:v>1.9174226012842459</c:v>
                </c:pt>
                <c:pt idx="22">
                  <c:v>1.5551562982804488</c:v>
                </c:pt>
              </c:numCache>
            </c:numRef>
          </c:val>
        </c:ser>
        <c:ser>
          <c:idx val="2"/>
          <c:order val="2"/>
          <c:tx>
            <c:strRef>
              <c:f>'Fig 3.15'!$B$10</c:f>
              <c:strCache>
                <c:ptCount val="1"/>
                <c:pt idx="0">
                  <c:v>Damage </c:v>
                </c:pt>
              </c:strCache>
            </c:strRef>
          </c:tx>
          <c:cat>
            <c:numRef>
              <c:f>'Fig 3.15'!$C$7:$AB$7</c:f>
              <c:numCache>
                <c:formatCode>General</c:formatCode>
                <c:ptCount val="26"/>
                <c:pt idx="0">
                  <c:v>2005</c:v>
                </c:pt>
                <c:pt idx="2">
                  <c:v>2006</c:v>
                </c:pt>
                <c:pt idx="4">
                  <c:v>2007</c:v>
                </c:pt>
                <c:pt idx="7">
                  <c:v>2008</c:v>
                </c:pt>
                <c:pt idx="10">
                  <c:v>2009</c:v>
                </c:pt>
                <c:pt idx="13">
                  <c:v>2010</c:v>
                </c:pt>
                <c:pt idx="16">
                  <c:v>2011</c:v>
                </c:pt>
                <c:pt idx="19">
                  <c:v>2012</c:v>
                </c:pt>
                <c:pt idx="22">
                  <c:v>2013</c:v>
                </c:pt>
                <c:pt idx="25">
                  <c:v>2014</c:v>
                </c:pt>
              </c:numCache>
            </c:numRef>
          </c:cat>
          <c:val>
            <c:numRef>
              <c:f>'Fig 3.15'!$C$10:$AB$10</c:f>
              <c:numCache>
                <c:formatCode>General</c:formatCode>
                <c:ptCount val="26"/>
                <c:pt idx="5" formatCode="_-* #,##0_-;\-* #,##0_-;_-* &quot;-&quot;??_-;_-@_-">
                  <c:v>5029.5444280985585</c:v>
                </c:pt>
                <c:pt idx="8" formatCode="_-* #,##0_-;\-* #,##0_-;_-* &quot;-&quot;??_-;_-@_-">
                  <c:v>1338.9639018103228</c:v>
                </c:pt>
                <c:pt idx="11" formatCode="_-* #,##0_-;\-* #,##0_-;_-* &quot;-&quot;??_-;_-@_-">
                  <c:v>1320.180175200564</c:v>
                </c:pt>
                <c:pt idx="14" formatCode="_-* #,##0_-;\-* #,##0_-;_-* &quot;-&quot;??_-;_-@_-">
                  <c:v>8000.9012014167583</c:v>
                </c:pt>
                <c:pt idx="17" formatCode="_-* #,##0_-;\-* #,##0_-;_-* &quot;-&quot;??_-;_-@_-">
                  <c:v>3406.7147672655333</c:v>
                </c:pt>
                <c:pt idx="20" formatCode="_-* #,##0_-;\-* #,##0_-;_-* &quot;-&quot;??_-;_-@_-">
                  <c:v>1378.8996872870664</c:v>
                </c:pt>
                <c:pt idx="23" formatCode="_-* #,##0_-;\-* #,##0_-;_-* &quot;-&quot;??_-;_-@_-">
                  <c:v>0</c:v>
                </c:pt>
              </c:numCache>
            </c:numRef>
          </c:val>
        </c:ser>
        <c:gapWidth val="0"/>
        <c:overlap val="100"/>
        <c:axId val="112908928"/>
        <c:axId val="56627584"/>
      </c:barChart>
      <c:catAx>
        <c:axId val="112908928"/>
        <c:scaling>
          <c:orientation val="minMax"/>
        </c:scaling>
        <c:axPos val="b"/>
        <c:numFmt formatCode="General" sourceLinked="1"/>
        <c:tickLblPos val="nextTo"/>
        <c:crossAx val="56627584"/>
        <c:crosses val="autoZero"/>
        <c:auto val="1"/>
        <c:lblAlgn val="ctr"/>
        <c:lblOffset val="100"/>
      </c:catAx>
      <c:valAx>
        <c:axId val="56627584"/>
        <c:scaling>
          <c:orientation val="minMax"/>
        </c:scaling>
        <c:axPos val="l"/>
        <c:majorGridlines/>
        <c:title>
          <c:tx>
            <c:rich>
              <a:bodyPr rot="-5400000" vert="horz"/>
              <a:lstStyle/>
              <a:p>
                <a:pPr>
                  <a:defRPr/>
                </a:pPr>
                <a:r>
                  <a:rPr lang="en-GB"/>
                  <a:t>US$ millions</a:t>
                </a:r>
              </a:p>
            </c:rich>
          </c:tx>
          <c:layout>
            <c:manualLayout>
              <c:xMode val="edge"/>
              <c:yMode val="edge"/>
              <c:x val="3.5947633599332802E-3"/>
              <c:y val="0.36063363462203879"/>
            </c:manualLayout>
          </c:layout>
        </c:title>
        <c:numFmt formatCode="#,##0" sourceLinked="0"/>
        <c:tickLblPos val="nextTo"/>
        <c:crossAx val="112908928"/>
        <c:crosses val="autoZero"/>
        <c:crossBetween val="between"/>
      </c:valAx>
    </c:plotArea>
    <c:legend>
      <c:legendPos val="r"/>
      <c:layout>
        <c:manualLayout>
          <c:xMode val="edge"/>
          <c:yMode val="edge"/>
          <c:x val="0.87621198891346752"/>
          <c:y val="0.18797613320842957"/>
          <c:w val="0.12242925043322272"/>
          <c:h val="0.65353520520545871"/>
        </c:manualLayout>
      </c:layout>
    </c:legend>
    <c:plotVisOnly val="1"/>
    <c:dispBlanksAs val="gap"/>
  </c:chart>
  <c:printSettings>
    <c:headerFooter/>
    <c:pageMargins b="0.75000000000000155" l="0.70000000000000062" r="0.70000000000000062" t="0.750000000000001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2547155227643789"/>
          <c:y val="4.0117494222878997E-2"/>
          <c:w val="0.83043395953458665"/>
          <c:h val="0.61504709044175865"/>
        </c:manualLayout>
      </c:layout>
      <c:barChart>
        <c:barDir val="col"/>
        <c:grouping val="clustered"/>
        <c:ser>
          <c:idx val="0"/>
          <c:order val="0"/>
          <c:spPr>
            <a:solidFill>
              <a:srgbClr val="56C9C1"/>
            </a:solidFill>
          </c:spPr>
          <c:dPt>
            <c:idx val="1"/>
            <c:spPr>
              <a:solidFill>
                <a:srgbClr val="F9DD16"/>
              </a:solidFill>
            </c:spPr>
          </c:dPt>
          <c:dPt>
            <c:idx val="2"/>
            <c:spPr>
              <a:solidFill>
                <a:srgbClr val="F9DD16"/>
              </a:solidFill>
            </c:spPr>
          </c:dPt>
          <c:dPt>
            <c:idx val="3"/>
            <c:spPr>
              <a:solidFill>
                <a:srgbClr val="F9DD16"/>
              </a:solidFill>
            </c:spPr>
          </c:dPt>
          <c:dPt>
            <c:idx val="4"/>
            <c:spPr>
              <a:solidFill>
                <a:srgbClr val="F9DD16"/>
              </a:solidFill>
            </c:spPr>
          </c:dPt>
          <c:dPt>
            <c:idx val="5"/>
            <c:spPr>
              <a:solidFill>
                <a:srgbClr val="A16994"/>
              </a:solidFill>
            </c:spPr>
          </c:dPt>
          <c:dPt>
            <c:idx val="6"/>
            <c:spPr>
              <a:solidFill>
                <a:srgbClr val="A6F2EB"/>
              </a:solidFill>
            </c:spPr>
          </c:dPt>
          <c:dPt>
            <c:idx val="8"/>
            <c:spPr>
              <a:solidFill>
                <a:srgbClr val="F9DD16"/>
              </a:solidFill>
            </c:spPr>
          </c:dPt>
          <c:dPt>
            <c:idx val="9"/>
            <c:spPr>
              <a:solidFill>
                <a:srgbClr val="F9DD16"/>
              </a:solidFill>
            </c:spPr>
          </c:dPt>
          <c:dPt>
            <c:idx val="10"/>
            <c:spPr>
              <a:solidFill>
                <a:srgbClr val="F9DD16"/>
              </a:solidFill>
            </c:spPr>
          </c:dPt>
          <c:dPt>
            <c:idx val="11"/>
            <c:spPr>
              <a:solidFill>
                <a:srgbClr val="F9DD16"/>
              </a:solidFill>
            </c:spPr>
          </c:dPt>
          <c:dPt>
            <c:idx val="12"/>
            <c:spPr>
              <a:solidFill>
                <a:srgbClr val="F9DD16"/>
              </a:solidFill>
            </c:spPr>
          </c:dPt>
          <c:dPt>
            <c:idx val="13"/>
            <c:spPr>
              <a:solidFill>
                <a:srgbClr val="00B0F0"/>
              </a:solidFill>
            </c:spPr>
          </c:dPt>
          <c:dPt>
            <c:idx val="14"/>
            <c:spPr>
              <a:solidFill>
                <a:srgbClr val="F9DD16"/>
              </a:solidFill>
            </c:spPr>
          </c:dPt>
          <c:dPt>
            <c:idx val="15"/>
            <c:spPr>
              <a:solidFill>
                <a:srgbClr val="A6F2EB"/>
              </a:solidFill>
            </c:spPr>
          </c:dPt>
          <c:dPt>
            <c:idx val="16"/>
            <c:spPr>
              <a:solidFill>
                <a:srgbClr val="A6F2EB"/>
              </a:solidFill>
            </c:spPr>
          </c:dPt>
          <c:dPt>
            <c:idx val="17"/>
            <c:spPr>
              <a:solidFill>
                <a:srgbClr val="F9DD16"/>
              </a:solidFill>
            </c:spPr>
          </c:dPt>
          <c:dPt>
            <c:idx val="18"/>
            <c:spPr>
              <a:solidFill>
                <a:srgbClr val="F9DD16"/>
              </a:solidFill>
            </c:spPr>
          </c:dPt>
          <c:dPt>
            <c:idx val="19"/>
            <c:spPr>
              <a:solidFill>
                <a:srgbClr val="F9DD16"/>
              </a:solidFill>
            </c:spPr>
          </c:dPt>
          <c:dPt>
            <c:idx val="20"/>
            <c:spPr>
              <a:solidFill>
                <a:srgbClr val="F9DD16"/>
              </a:solidFill>
            </c:spPr>
          </c:dPt>
          <c:cat>
            <c:strRef>
              <c:f>'[6]Fig 3.2'!$C$8:$C$28</c:f>
              <c:strCache>
                <c:ptCount val="21"/>
                <c:pt idx="0">
                  <c:v>US</c:v>
                </c:pt>
                <c:pt idx="1">
                  <c:v>UK</c:v>
                </c:pt>
                <c:pt idx="2">
                  <c:v>EU institutions</c:v>
                </c:pt>
                <c:pt idx="3">
                  <c:v>Germany</c:v>
                </c:pt>
                <c:pt idx="4">
                  <c:v>Sweden</c:v>
                </c:pt>
                <c:pt idx="5">
                  <c:v>Japan</c:v>
                </c:pt>
                <c:pt idx="6">
                  <c:v>Saudi Arabia</c:v>
                </c:pt>
                <c:pt idx="7">
                  <c:v>Canada</c:v>
                </c:pt>
                <c:pt idx="8">
                  <c:v>Norway</c:v>
                </c:pt>
                <c:pt idx="9">
                  <c:v>Netherlands</c:v>
                </c:pt>
                <c:pt idx="10">
                  <c:v>Denmark</c:v>
                </c:pt>
                <c:pt idx="11">
                  <c:v>Switzerland</c:v>
                </c:pt>
                <c:pt idx="12">
                  <c:v>France</c:v>
                </c:pt>
                <c:pt idx="13">
                  <c:v>Australia</c:v>
                </c:pt>
                <c:pt idx="14">
                  <c:v>Italy</c:v>
                </c:pt>
                <c:pt idx="15">
                  <c:v>UAE</c:v>
                </c:pt>
                <c:pt idx="16">
                  <c:v>Kuwait</c:v>
                </c:pt>
                <c:pt idx="17">
                  <c:v>Belgium</c:v>
                </c:pt>
                <c:pt idx="18">
                  <c:v>Spain</c:v>
                </c:pt>
                <c:pt idx="19">
                  <c:v>Finland</c:v>
                </c:pt>
                <c:pt idx="20">
                  <c:v>Ireland</c:v>
                </c:pt>
              </c:strCache>
            </c:strRef>
          </c:cat>
          <c:val>
            <c:numRef>
              <c:f>'[6]Fig 3.2'!$D$8:$D$28</c:f>
              <c:numCache>
                <c:formatCode>_-* #,##0_-;\-* #,##0_-;_-* "-"??_-;_-@_-</c:formatCode>
                <c:ptCount val="21"/>
                <c:pt idx="0">
                  <c:v>5961.4314195877832</c:v>
                </c:pt>
                <c:pt idx="1">
                  <c:v>2344.6526001602824</c:v>
                </c:pt>
                <c:pt idx="2">
                  <c:v>2258.342097861319</c:v>
                </c:pt>
                <c:pt idx="3">
                  <c:v>1230.0793426932121</c:v>
                </c:pt>
                <c:pt idx="4">
                  <c:v>932.66594483238077</c:v>
                </c:pt>
                <c:pt idx="5">
                  <c:v>881.75573749294347</c:v>
                </c:pt>
                <c:pt idx="6">
                  <c:v>754.51971190245649</c:v>
                </c:pt>
                <c:pt idx="7">
                  <c:v>746.65829644222731</c:v>
                </c:pt>
                <c:pt idx="8">
                  <c:v>638.6953290092107</c:v>
                </c:pt>
                <c:pt idx="9">
                  <c:v>537.79494434112735</c:v>
                </c:pt>
                <c:pt idx="10">
                  <c:v>486.14085589127342</c:v>
                </c:pt>
                <c:pt idx="11">
                  <c:v>484.58596216062432</c:v>
                </c:pt>
                <c:pt idx="12">
                  <c:v>462.05027720644813</c:v>
                </c:pt>
                <c:pt idx="13">
                  <c:v>429.98097027087812</c:v>
                </c:pt>
                <c:pt idx="14">
                  <c:v>377.93445187018091</c:v>
                </c:pt>
                <c:pt idx="15">
                  <c:v>375.4902151906652</c:v>
                </c:pt>
                <c:pt idx="16">
                  <c:v>341.89358343500294</c:v>
                </c:pt>
                <c:pt idx="17">
                  <c:v>244.43937101412584</c:v>
                </c:pt>
                <c:pt idx="18">
                  <c:v>219.55215743931259</c:v>
                </c:pt>
                <c:pt idx="19">
                  <c:v>187.23211741011588</c:v>
                </c:pt>
                <c:pt idx="20">
                  <c:v>183.28737907992888</c:v>
                </c:pt>
              </c:numCache>
            </c:numRef>
          </c:val>
        </c:ser>
        <c:dLbls>
          <c:showVal val="1"/>
        </c:dLbls>
        <c:gapWidth val="50"/>
        <c:axId val="114334336"/>
        <c:axId val="114336128"/>
      </c:barChart>
      <c:catAx>
        <c:axId val="114334336"/>
        <c:scaling>
          <c:orientation val="minMax"/>
        </c:scaling>
        <c:axPos val="b"/>
        <c:numFmt formatCode="General" sourceLinked="1"/>
        <c:tickLblPos val="nextTo"/>
        <c:crossAx val="114336128"/>
        <c:crosses val="autoZero"/>
        <c:auto val="1"/>
        <c:lblAlgn val="ctr"/>
        <c:lblOffset val="100"/>
      </c:catAx>
      <c:valAx>
        <c:axId val="114336128"/>
        <c:scaling>
          <c:orientation val="minMax"/>
        </c:scaling>
        <c:axPos val="l"/>
        <c:majorGridlines>
          <c:spPr>
            <a:ln>
              <a:prstDash val="sysDot"/>
            </a:ln>
          </c:spPr>
        </c:majorGridlines>
        <c:title>
          <c:tx>
            <c:rich>
              <a:bodyPr rot="-5400000" vert="horz"/>
              <a:lstStyle/>
              <a:p>
                <a:pPr>
                  <a:defRPr/>
                </a:pPr>
                <a:r>
                  <a:rPr lang="en-GB"/>
                  <a:t>US$</a:t>
                </a:r>
                <a:r>
                  <a:rPr lang="en-GB" baseline="0"/>
                  <a:t> MILLIONS</a:t>
                </a:r>
                <a:endParaRPr lang="en-GB"/>
              </a:p>
            </c:rich>
          </c:tx>
          <c:layout>
            <c:manualLayout>
              <c:xMode val="edge"/>
              <c:yMode val="edge"/>
              <c:x val="6.0606060606060623E-3"/>
              <c:y val="0.29769287459757188"/>
            </c:manualLayout>
          </c:layout>
        </c:title>
        <c:numFmt formatCode="#,##0" sourceLinked="0"/>
        <c:tickLblPos val="nextTo"/>
        <c:crossAx val="114334336"/>
        <c:crosses val="autoZero"/>
        <c:crossBetween val="between"/>
      </c:valAx>
    </c:plotArea>
    <c:plotVisOnly val="1"/>
  </c:chart>
  <c:spPr>
    <a:ln>
      <a:noFill/>
    </a:ln>
  </c:spPr>
  <c:printSettings>
    <c:headerFooter/>
    <c:pageMargins b="0.75000000000000544" l="0.70000000000000062" r="0.70000000000000062" t="0.750000000000005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'Fig. 3.4'!$C$6</c:f>
              <c:strCache>
                <c:ptCount val="1"/>
                <c:pt idx="0">
                  <c:v>Kuwait</c:v>
                </c:pt>
              </c:strCache>
            </c:strRef>
          </c:tx>
          <c:spPr>
            <a:solidFill>
              <a:srgbClr val="A6F2EB"/>
            </a:solidFill>
          </c:spPr>
          <c:dLbls>
            <c:dLbl>
              <c:idx val="0"/>
              <c:layout>
                <c:manualLayout>
                  <c:x val="1.5564200215257205E-2"/>
                  <c:y val="0"/>
                </c:manualLayout>
              </c:layout>
              <c:dLblPos val="ctr"/>
              <c:showVal val="1"/>
            </c:dLbl>
            <c:dLbl>
              <c:idx val="7"/>
              <c:layout>
                <c:manualLayout>
                  <c:x val="1.5564200215257165E-2"/>
                  <c:y val="-1.0973934529247368E-2"/>
                </c:manualLayout>
              </c:layout>
              <c:dLblPos val="ctr"/>
              <c:showVal val="1"/>
            </c:dLbl>
            <c:txPr>
              <a:bodyPr/>
              <a:lstStyle/>
              <a:p>
                <a:pPr>
                  <a:defRPr>
                    <a:solidFill>
                      <a:schemeClr val="tx1">
                        <a:lumMod val="50000"/>
                        <a:lumOff val="50000"/>
                      </a:schemeClr>
                    </a:solidFill>
                  </a:defRPr>
                </a:pPr>
                <a:endParaRPr lang="en-US"/>
              </a:p>
            </c:txPr>
            <c:dLblPos val="ctr"/>
            <c:showVal val="1"/>
          </c:dLbls>
          <c:cat>
            <c:numRef>
              <c:f>'Fig. 3.4'!$B$7:$B$16</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 3.4'!$C$7:$C$16</c:f>
              <c:numCache>
                <c:formatCode>_-* #,##0_-;\-* #,##0_-;_-* "-"??_-;_-@_-</c:formatCode>
                <c:ptCount val="10"/>
                <c:pt idx="0">
                  <c:v>23.020931811432579</c:v>
                </c:pt>
                <c:pt idx="1">
                  <c:v>35.834858437686854</c:v>
                </c:pt>
                <c:pt idx="2">
                  <c:v>15.289699360646933</c:v>
                </c:pt>
                <c:pt idx="3">
                  <c:v>105.91625856930769</c:v>
                </c:pt>
                <c:pt idx="4">
                  <c:v>57.679959025769115</c:v>
                </c:pt>
                <c:pt idx="5">
                  <c:v>13.59180443973556</c:v>
                </c:pt>
                <c:pt idx="6">
                  <c:v>14.353642246460392</c:v>
                </c:pt>
                <c:pt idx="7">
                  <c:v>13.455754522660609</c:v>
                </c:pt>
                <c:pt idx="8">
                  <c:v>326.80783499999995</c:v>
                </c:pt>
                <c:pt idx="9">
                  <c:v>341.89358343500288</c:v>
                </c:pt>
              </c:numCache>
            </c:numRef>
          </c:val>
        </c:ser>
        <c:ser>
          <c:idx val="1"/>
          <c:order val="1"/>
          <c:tx>
            <c:strRef>
              <c:f>'Fig. 3.4'!$D$6</c:f>
              <c:strCache>
                <c:ptCount val="1"/>
                <c:pt idx="0">
                  <c:v>Qatar</c:v>
                </c:pt>
              </c:strCache>
            </c:strRef>
          </c:tx>
          <c:spPr>
            <a:solidFill>
              <a:srgbClr val="A169DE"/>
            </a:solidFill>
          </c:spPr>
          <c:dLbls>
            <c:dLbl>
              <c:idx val="0"/>
              <c:layout>
                <c:manualLayout>
                  <c:x val="-1.9022911374203141E-2"/>
                  <c:y val="1.0059323778976836E-16"/>
                </c:manualLayout>
              </c:layout>
              <c:dLblPos val="ctr"/>
              <c:showVal val="1"/>
            </c:dLbl>
            <c:dLbl>
              <c:idx val="1"/>
              <c:layout>
                <c:manualLayout>
                  <c:x val="1.7293555794730176E-2"/>
                  <c:y val="-5.4871832869569388E-3"/>
                </c:manualLayout>
              </c:layout>
              <c:dLblPos val="ctr"/>
              <c:showVal val="1"/>
            </c:dLbl>
            <c:dLbl>
              <c:idx val="2"/>
              <c:delete val="1"/>
            </c:dLbl>
            <c:dLbl>
              <c:idx val="4"/>
              <c:layout>
                <c:manualLayout>
                  <c:x val="2.2481622533149236E-2"/>
                  <c:y val="-5.4869672646237037E-3"/>
                </c:manualLayout>
              </c:layout>
              <c:dLblPos val="ctr"/>
              <c:showVal val="1"/>
            </c:dLbl>
            <c:dLbl>
              <c:idx val="5"/>
              <c:layout>
                <c:manualLayout>
                  <c:x val="-2.2481758702879936E-2"/>
                  <c:y val="-2.7434836323118484E-3"/>
                </c:manualLayout>
              </c:layout>
              <c:dLblPos val="ctr"/>
              <c:showVal val="1"/>
            </c:dLbl>
            <c:dLbl>
              <c:idx val="6"/>
              <c:layout>
                <c:manualLayout>
                  <c:x val="-2.075226695367615E-2"/>
                  <c:y val="-8.230450896935429E-3"/>
                </c:manualLayout>
              </c:layout>
              <c:dLblPos val="ctr"/>
              <c:showVal val="1"/>
            </c:dLbl>
            <c:dLbl>
              <c:idx val="7"/>
              <c:layout>
                <c:manualLayout>
                  <c:x val="-1.0376133476838073E-2"/>
                  <c:y val="-1.0059323778976836E-16"/>
                </c:manualLayout>
              </c:layout>
              <c:dLblPos val="ctr"/>
              <c:showVal val="1"/>
            </c:dLbl>
            <c:txPr>
              <a:bodyPr/>
              <a:lstStyle/>
              <a:p>
                <a:pPr>
                  <a:defRPr>
                    <a:solidFill>
                      <a:schemeClr val="bg1"/>
                    </a:solidFill>
                  </a:defRPr>
                </a:pPr>
                <a:endParaRPr lang="en-US"/>
              </a:p>
            </c:txPr>
            <c:dLblPos val="ctr"/>
            <c:showVal val="1"/>
          </c:dLbls>
          <c:cat>
            <c:numRef>
              <c:f>'Fig. 3.4'!$B$7:$B$16</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 3.4'!$D$7:$D$16</c:f>
              <c:numCache>
                <c:formatCode>_-* #,##0_-;\-* #,##0_-;_-* "-"??_-;_-@_-</c:formatCode>
                <c:ptCount val="10"/>
                <c:pt idx="0">
                  <c:v>71.503708722661102</c:v>
                </c:pt>
                <c:pt idx="1">
                  <c:v>6.4976801689138721</c:v>
                </c:pt>
                <c:pt idx="2">
                  <c:v>0.26023626321819349</c:v>
                </c:pt>
                <c:pt idx="3">
                  <c:v>2.8030909728261197</c:v>
                </c:pt>
                <c:pt idx="4">
                  <c:v>18.090509152359466</c:v>
                </c:pt>
                <c:pt idx="5">
                  <c:v>2.600369793295128</c:v>
                </c:pt>
                <c:pt idx="6">
                  <c:v>13.195773725463408</c:v>
                </c:pt>
                <c:pt idx="7">
                  <c:v>105.41738234230054</c:v>
                </c:pt>
                <c:pt idx="8">
                  <c:v>102.50311400000001</c:v>
                </c:pt>
                <c:pt idx="9">
                  <c:v>161.76084428767376</c:v>
                </c:pt>
              </c:numCache>
            </c:numRef>
          </c:val>
        </c:ser>
        <c:ser>
          <c:idx val="2"/>
          <c:order val="2"/>
          <c:tx>
            <c:strRef>
              <c:f>'Fig. 3.4'!$E$6</c:f>
              <c:strCache>
                <c:ptCount val="1"/>
                <c:pt idx="0">
                  <c:v>Saudi Arabia</c:v>
                </c:pt>
              </c:strCache>
            </c:strRef>
          </c:tx>
          <c:spPr>
            <a:solidFill>
              <a:srgbClr val="56C9C1"/>
            </a:solidFill>
          </c:spPr>
          <c:dLbls>
            <c:txPr>
              <a:bodyPr/>
              <a:lstStyle/>
              <a:p>
                <a:pPr>
                  <a:defRPr>
                    <a:solidFill>
                      <a:schemeClr val="tx1">
                        <a:lumMod val="50000"/>
                        <a:lumOff val="50000"/>
                      </a:schemeClr>
                    </a:solidFill>
                  </a:defRPr>
                </a:pPr>
                <a:endParaRPr lang="en-US"/>
              </a:p>
            </c:txPr>
            <c:dLblPos val="ctr"/>
            <c:showVal val="1"/>
          </c:dLbls>
          <c:cat>
            <c:numRef>
              <c:f>'Fig. 3.4'!$B$7:$B$16</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 3.4'!$E$7:$E$16</c:f>
              <c:numCache>
                <c:formatCode>_-* #,##0_-;\-* #,##0_-;_-* "-"??_-;_-@_-</c:formatCode>
                <c:ptCount val="10"/>
                <c:pt idx="0">
                  <c:v>166.34299734991288</c:v>
                </c:pt>
                <c:pt idx="1">
                  <c:v>177.77614742888196</c:v>
                </c:pt>
                <c:pt idx="2">
                  <c:v>277.26034583988326</c:v>
                </c:pt>
                <c:pt idx="3">
                  <c:v>643.08330349744938</c:v>
                </c:pt>
                <c:pt idx="4">
                  <c:v>160.51520631648617</c:v>
                </c:pt>
                <c:pt idx="5">
                  <c:v>310.62643117313905</c:v>
                </c:pt>
                <c:pt idx="6">
                  <c:v>167.98705853450835</c:v>
                </c:pt>
                <c:pt idx="7">
                  <c:v>305.91265593296748</c:v>
                </c:pt>
                <c:pt idx="8">
                  <c:v>236.78395599999999</c:v>
                </c:pt>
                <c:pt idx="9">
                  <c:v>754.51971190245661</c:v>
                </c:pt>
              </c:numCache>
            </c:numRef>
          </c:val>
        </c:ser>
        <c:ser>
          <c:idx val="3"/>
          <c:order val="3"/>
          <c:tx>
            <c:strRef>
              <c:f>'Fig. 3.4'!$F$6</c:f>
              <c:strCache>
                <c:ptCount val="1"/>
                <c:pt idx="0">
                  <c:v>UAE</c:v>
                </c:pt>
              </c:strCache>
            </c:strRef>
          </c:tx>
          <c:spPr>
            <a:solidFill>
              <a:srgbClr val="8EB8B4"/>
            </a:solidFill>
          </c:spPr>
          <c:dLbls>
            <c:txPr>
              <a:bodyPr/>
              <a:lstStyle/>
              <a:p>
                <a:pPr>
                  <a:defRPr>
                    <a:solidFill>
                      <a:schemeClr val="bg1"/>
                    </a:solidFill>
                  </a:defRPr>
                </a:pPr>
                <a:endParaRPr lang="en-US"/>
              </a:p>
            </c:txPr>
            <c:dLblPos val="ctr"/>
            <c:showVal val="1"/>
          </c:dLbls>
          <c:cat>
            <c:numRef>
              <c:f>'Fig. 3.4'!$B$7:$B$16</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 3.4'!$F$7:$F$16</c:f>
              <c:numCache>
                <c:formatCode>_-* #,##0_-;\-* #,##0_-;_-* "-"??_-;_-@_-</c:formatCode>
                <c:ptCount val="10"/>
                <c:pt idx="0">
                  <c:v>178.67109119795302</c:v>
                </c:pt>
                <c:pt idx="1">
                  <c:v>66.968777643341951</c:v>
                </c:pt>
                <c:pt idx="2">
                  <c:v>61.359872790686552</c:v>
                </c:pt>
                <c:pt idx="3">
                  <c:v>125.65084414702979</c:v>
                </c:pt>
                <c:pt idx="4">
                  <c:v>476.63952095846139</c:v>
                </c:pt>
                <c:pt idx="5">
                  <c:v>138.57081632731544</c:v>
                </c:pt>
                <c:pt idx="6">
                  <c:v>203.30042177847378</c:v>
                </c:pt>
                <c:pt idx="7">
                  <c:v>43.399686711149464</c:v>
                </c:pt>
                <c:pt idx="8">
                  <c:v>90.136465999999999</c:v>
                </c:pt>
                <c:pt idx="9">
                  <c:v>375.49021519066508</c:v>
                </c:pt>
              </c:numCache>
            </c:numRef>
          </c:val>
        </c:ser>
        <c:gapWidth val="50"/>
        <c:overlap val="100"/>
        <c:axId val="110997504"/>
        <c:axId val="110999040"/>
      </c:barChart>
      <c:lineChart>
        <c:grouping val="standard"/>
        <c:ser>
          <c:idx val="4"/>
          <c:order val="4"/>
          <c:tx>
            <c:strRef>
              <c:f>'Fig. 3.4'!$G$6</c:f>
              <c:strCache>
                <c:ptCount val="1"/>
                <c:pt idx="0">
                  <c:v>Total</c:v>
                </c:pt>
              </c:strCache>
            </c:strRef>
          </c:tx>
          <c:spPr>
            <a:ln w="25400">
              <a:solidFill>
                <a:srgbClr val="F9DD16"/>
              </a:solidFill>
            </a:ln>
          </c:spPr>
          <c:marker>
            <c:symbol val="none"/>
          </c:marker>
          <c:dLbls>
            <c:txPr>
              <a:bodyPr/>
              <a:lstStyle/>
              <a:p>
                <a:pPr>
                  <a:defRPr b="1"/>
                </a:pPr>
                <a:endParaRPr lang="en-US"/>
              </a:p>
            </c:txPr>
            <c:dLblPos val="t"/>
            <c:showVal val="1"/>
          </c:dLbls>
          <c:cat>
            <c:numRef>
              <c:f>'Fig. 3.4'!$B$7:$B$16</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 3.4'!$G$7:$G$16</c:f>
              <c:numCache>
                <c:formatCode>_-* #,##0_-;\-* #,##0_-;_-* "-"??_-;_-@_-</c:formatCode>
                <c:ptCount val="10"/>
                <c:pt idx="0">
                  <c:v>439.53872908195956</c:v>
                </c:pt>
                <c:pt idx="1">
                  <c:v>287.07746367882464</c:v>
                </c:pt>
                <c:pt idx="2">
                  <c:v>354.17015425443492</c:v>
                </c:pt>
                <c:pt idx="3">
                  <c:v>877.45349718661305</c:v>
                </c:pt>
                <c:pt idx="4">
                  <c:v>712.92519545307619</c:v>
                </c:pt>
                <c:pt idx="5">
                  <c:v>465.38942173348516</c:v>
                </c:pt>
                <c:pt idx="6">
                  <c:v>398.83689628490595</c:v>
                </c:pt>
                <c:pt idx="7">
                  <c:v>468.18547950907811</c:v>
                </c:pt>
                <c:pt idx="8">
                  <c:v>756.23137099999997</c:v>
                </c:pt>
                <c:pt idx="9">
                  <c:v>1633.6643548157983</c:v>
                </c:pt>
              </c:numCache>
            </c:numRef>
          </c:val>
        </c:ser>
        <c:marker val="1"/>
        <c:axId val="110997504"/>
        <c:axId val="110999040"/>
      </c:lineChart>
      <c:catAx>
        <c:axId val="110997504"/>
        <c:scaling>
          <c:orientation val="minMax"/>
        </c:scaling>
        <c:axPos val="b"/>
        <c:numFmt formatCode="General" sourceLinked="1"/>
        <c:tickLblPos val="nextTo"/>
        <c:crossAx val="110999040"/>
        <c:crosses val="autoZero"/>
        <c:auto val="1"/>
        <c:lblAlgn val="ctr"/>
        <c:lblOffset val="100"/>
      </c:catAx>
      <c:valAx>
        <c:axId val="110999040"/>
        <c:scaling>
          <c:orientation val="minMax"/>
        </c:scaling>
        <c:axPos val="l"/>
        <c:majorGridlines>
          <c:spPr>
            <a:ln>
              <a:prstDash val="sysDot"/>
            </a:ln>
          </c:spPr>
        </c:majorGridlines>
        <c:title>
          <c:tx>
            <c:rich>
              <a:bodyPr rot="-5400000" vert="horz"/>
              <a:lstStyle/>
              <a:p>
                <a:pPr>
                  <a:defRPr/>
                </a:pPr>
                <a:r>
                  <a:rPr lang="en-GB"/>
                  <a:t>US$</a:t>
                </a:r>
                <a:r>
                  <a:rPr lang="en-GB" baseline="0"/>
                  <a:t> MILLIONS</a:t>
                </a:r>
                <a:endParaRPr lang="en-GB"/>
              </a:p>
            </c:rich>
          </c:tx>
          <c:layout>
            <c:manualLayout>
              <c:xMode val="edge"/>
              <c:yMode val="edge"/>
              <c:x val="5.1880667384190384E-3"/>
              <c:y val="0.37750053951577828"/>
            </c:manualLayout>
          </c:layout>
        </c:title>
        <c:numFmt formatCode="#,##0" sourceLinked="0"/>
        <c:tickLblPos val="nextTo"/>
        <c:crossAx val="110997504"/>
        <c:crosses val="autoZero"/>
        <c:crossBetween val="between"/>
      </c:valAx>
    </c:plotArea>
    <c:legend>
      <c:legendPos val="b"/>
      <c:layout>
        <c:manualLayout>
          <c:xMode val="edge"/>
          <c:yMode val="edge"/>
          <c:x val="0.23053167743678457"/>
          <c:y val="0.94215937220453838"/>
          <c:w val="0.53893664512643058"/>
          <c:h val="4.9610176898528688E-2"/>
        </c:manualLayout>
      </c:layout>
    </c:legend>
    <c:plotVisOnly val="1"/>
    <c:dispBlanksAs val="gap"/>
  </c:chart>
  <c:spPr>
    <a:ln>
      <a:noFill/>
    </a:ln>
  </c:spPr>
  <c:printSettings>
    <c:headerFooter/>
    <c:pageMargins b="0.750000000000002" l="0.70000000000000062" r="0.70000000000000062" t="0.750000000000002"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2014</a:t>
            </a:r>
          </a:p>
        </c:rich>
      </c:tx>
      <c:layout>
        <c:manualLayout>
          <c:xMode val="edge"/>
          <c:yMode val="edge"/>
          <c:x val="2.6094824475338094E-2"/>
          <c:y val="0.90627546862265651"/>
        </c:manualLayout>
      </c:layout>
      <c:overlay val="1"/>
    </c:title>
    <c:plotArea>
      <c:layout>
        <c:manualLayout>
          <c:layoutTarget val="inner"/>
          <c:xMode val="edge"/>
          <c:yMode val="edge"/>
          <c:x val="0.18952020747320641"/>
          <c:y val="0.22093698471970691"/>
          <c:w val="0.72811804536340874"/>
          <c:h val="0.73648686481748227"/>
        </c:manualLayout>
      </c:layout>
      <c:pieChart>
        <c:varyColors val="1"/>
        <c:ser>
          <c:idx val="0"/>
          <c:order val="0"/>
          <c:tx>
            <c:strRef>
              <c:f>'Fig 3.5'!$C$9</c:f>
              <c:strCache>
                <c:ptCount val="1"/>
                <c:pt idx="0">
                  <c:v>US$ millions</c:v>
                </c:pt>
              </c:strCache>
            </c:strRef>
          </c:tx>
          <c:dPt>
            <c:idx val="0"/>
            <c:spPr>
              <a:solidFill>
                <a:srgbClr val="56C9C1"/>
              </a:solidFill>
            </c:spPr>
          </c:dPt>
          <c:dPt>
            <c:idx val="1"/>
            <c:spPr>
              <a:solidFill>
                <a:srgbClr val="F9DD16"/>
              </a:solidFill>
            </c:spPr>
          </c:dPt>
          <c:dPt>
            <c:idx val="2"/>
            <c:spPr>
              <a:solidFill>
                <a:srgbClr val="A169DE"/>
              </a:solidFill>
            </c:spPr>
          </c:dPt>
          <c:dPt>
            <c:idx val="3"/>
            <c:spPr>
              <a:solidFill>
                <a:srgbClr val="F99B0C"/>
              </a:solidFill>
            </c:spPr>
          </c:dPt>
          <c:dPt>
            <c:idx val="4"/>
            <c:spPr>
              <a:solidFill>
                <a:srgbClr val="61C993"/>
              </a:solidFill>
            </c:spPr>
          </c:dPt>
          <c:dPt>
            <c:idx val="5"/>
            <c:spPr>
              <a:solidFill>
                <a:srgbClr val="A16994"/>
              </a:solidFill>
            </c:spPr>
          </c:dPt>
          <c:dPt>
            <c:idx val="6"/>
            <c:spPr>
              <a:solidFill>
                <a:srgbClr val="8EB8B4"/>
              </a:solidFill>
            </c:spPr>
          </c:dPt>
          <c:dPt>
            <c:idx val="7"/>
            <c:spPr>
              <a:solidFill>
                <a:srgbClr val="FF8F19"/>
              </a:solidFill>
            </c:spPr>
          </c:dPt>
          <c:dPt>
            <c:idx val="8"/>
            <c:spPr>
              <a:solidFill>
                <a:srgbClr val="FFFF00"/>
              </a:solidFill>
            </c:spPr>
          </c:dPt>
          <c:dLbls>
            <c:dLbl>
              <c:idx val="0"/>
              <c:layout>
                <c:manualLayout>
                  <c:x val="-0.24616648679706335"/>
                  <c:y val="-0.11039210537494061"/>
                </c:manualLayout>
              </c:layout>
              <c:tx>
                <c:rich>
                  <a:bodyPr/>
                  <a:lstStyle/>
                  <a:p>
                    <a:r>
                      <a:rPr lang="en-US"/>
                      <a:t>Iraq,  512m, 68%</a:t>
                    </a:r>
                  </a:p>
                </c:rich>
              </c:tx>
              <c:showVal val="1"/>
              <c:showCatName val="1"/>
              <c:showPercent val="1"/>
              <c:separator>, </c:separator>
            </c:dLbl>
            <c:dLbl>
              <c:idx val="1"/>
              <c:tx>
                <c:rich>
                  <a:bodyPr/>
                  <a:lstStyle/>
                  <a:p>
                    <a:r>
                      <a:rPr lang="en-US"/>
                      <a:t>oPt,  82m , 11%</a:t>
                    </a:r>
                  </a:p>
                </c:rich>
              </c:tx>
              <c:showVal val="1"/>
              <c:showCatName val="1"/>
              <c:showPercent val="1"/>
              <c:separator>, </c:separator>
            </c:dLbl>
            <c:dLbl>
              <c:idx val="2"/>
              <c:tx>
                <c:rich>
                  <a:bodyPr/>
                  <a:lstStyle/>
                  <a:p>
                    <a:r>
                      <a:rPr lang="en-US"/>
                      <a:t>Regional,  62m , 8%</a:t>
                    </a:r>
                  </a:p>
                </c:rich>
              </c:tx>
              <c:showVal val="1"/>
              <c:showCatName val="1"/>
              <c:showPercent val="1"/>
              <c:separator>, </c:separator>
            </c:dLbl>
            <c:dLbl>
              <c:idx val="3"/>
              <c:layout>
                <c:manualLayout>
                  <c:x val="-8.5337887219729694E-2"/>
                  <c:y val="0.10789631450295604"/>
                </c:manualLayout>
              </c:layout>
              <c:tx>
                <c:rich>
                  <a:bodyPr/>
                  <a:lstStyle/>
                  <a:p>
                    <a:r>
                      <a:rPr lang="en-US"/>
                      <a:t>Ethiopia, 43m, 6%</a:t>
                    </a:r>
                  </a:p>
                </c:rich>
              </c:tx>
              <c:showVal val="1"/>
              <c:showCatName val="1"/>
              <c:showPercent val="1"/>
              <c:separator>, </c:separator>
            </c:dLbl>
            <c:dLbl>
              <c:idx val="4"/>
              <c:layout>
                <c:manualLayout>
                  <c:x val="-0.10984421614035221"/>
                  <c:y val="6.7652561582632137E-2"/>
                </c:manualLayout>
              </c:layout>
              <c:tx>
                <c:rich>
                  <a:bodyPr/>
                  <a:lstStyle/>
                  <a:p>
                    <a:r>
                      <a:rPr lang="en-US"/>
                      <a:t>Syria , 13m, 2%</a:t>
                    </a:r>
                  </a:p>
                </c:rich>
              </c:tx>
              <c:showVal val="1"/>
              <c:showCatName val="1"/>
              <c:showPercent val="1"/>
              <c:separator>, </c:separator>
            </c:dLbl>
            <c:dLbl>
              <c:idx val="5"/>
              <c:layout>
                <c:manualLayout>
                  <c:x val="-0.22035748517239065"/>
                  <c:y val="-4.4929304026475027E-2"/>
                </c:manualLayout>
              </c:layout>
              <c:tx>
                <c:rich>
                  <a:bodyPr/>
                  <a:lstStyle/>
                  <a:p>
                    <a:r>
                      <a:rPr lang="en-US"/>
                      <a:t>Philippines,  10m , 1%</a:t>
                    </a:r>
                  </a:p>
                </c:rich>
              </c:tx>
              <c:showVal val="1"/>
              <c:showCatName val="1"/>
              <c:showPercent val="1"/>
              <c:separator>, </c:separator>
            </c:dLbl>
            <c:dLbl>
              <c:idx val="6"/>
              <c:tx>
                <c:rich>
                  <a:bodyPr/>
                  <a:lstStyle/>
                  <a:p>
                    <a:r>
                      <a:rPr lang="en-US"/>
                      <a:t>Kenya,  10m, 1%</a:t>
                    </a:r>
                  </a:p>
                </c:rich>
              </c:tx>
              <c:showVal val="1"/>
              <c:showCatName val="1"/>
              <c:showPercent val="1"/>
              <c:separator>, </c:separator>
            </c:dLbl>
            <c:dLbl>
              <c:idx val="7"/>
              <c:layout>
                <c:manualLayout>
                  <c:x val="-0.12366454871499646"/>
                  <c:y val="-0.11130199141955738"/>
                </c:manualLayout>
              </c:layout>
              <c:tx>
                <c:rich>
                  <a:bodyPr/>
                  <a:lstStyle/>
                  <a:p>
                    <a:r>
                      <a:rPr lang="en-US"/>
                      <a:t>Egypt, 9m, 1%</a:t>
                    </a:r>
                  </a:p>
                </c:rich>
              </c:tx>
              <c:showVal val="1"/>
              <c:showCatName val="1"/>
              <c:showPercent val="1"/>
              <c:separator>, </c:separator>
            </c:dLbl>
            <c:dLbl>
              <c:idx val="8"/>
              <c:layout>
                <c:manualLayout>
                  <c:x val="5.6294931113083133E-2"/>
                  <c:y val="-0.10941102135070532"/>
                </c:manualLayout>
              </c:layout>
              <c:tx>
                <c:rich>
                  <a:bodyPr/>
                  <a:lstStyle/>
                  <a:p>
                    <a:r>
                      <a:rPr lang="en-US"/>
                      <a:t>Lebanon, 5m, 0.6%</a:t>
                    </a:r>
                  </a:p>
                </c:rich>
              </c:tx>
              <c:showVal val="1"/>
              <c:showCatName val="1"/>
              <c:showPercent val="1"/>
              <c:separator>, </c:separator>
            </c:dLbl>
            <c:dLbl>
              <c:idx val="9"/>
              <c:layout>
                <c:manualLayout>
                  <c:x val="0.17968388921114034"/>
                  <c:y val="-4.5227128795455436E-2"/>
                </c:manualLayout>
              </c:layout>
              <c:tx>
                <c:rich>
                  <a:bodyPr/>
                  <a:lstStyle/>
                  <a:p>
                    <a:r>
                      <a:rPr lang="en-US"/>
                      <a:t>Niger, 3m,
0.4%</a:t>
                    </a:r>
                  </a:p>
                </c:rich>
              </c:tx>
              <c:showVal val="1"/>
              <c:showCatName val="1"/>
              <c:showPercent val="1"/>
              <c:separator>, </c:separator>
            </c:dLbl>
            <c:dLbl>
              <c:idx val="10"/>
              <c:layout>
                <c:manualLayout>
                  <c:x val="0.24708548009675108"/>
                  <c:y val="4.7862178088592493E-2"/>
                </c:manualLayout>
              </c:layout>
              <c:tx>
                <c:rich>
                  <a:bodyPr/>
                  <a:lstStyle/>
                  <a:p>
                    <a:r>
                      <a:rPr lang="en-US"/>
                      <a:t>Others, 4m,
0.6%</a:t>
                    </a:r>
                  </a:p>
                </c:rich>
              </c:tx>
              <c:showVal val="1"/>
              <c:showCatName val="1"/>
              <c:showPercent val="1"/>
              <c:separator>, </c:separator>
            </c:dLbl>
            <c:showVal val="1"/>
            <c:showCatName val="1"/>
            <c:showPercent val="1"/>
            <c:separator>, </c:separator>
            <c:showLeaderLines val="1"/>
          </c:dLbls>
          <c:cat>
            <c:strRef>
              <c:f>'Fig 3.5'!$B$10:$B$20</c:f>
              <c:strCache>
                <c:ptCount val="11"/>
                <c:pt idx="0">
                  <c:v>Iraq</c:v>
                </c:pt>
                <c:pt idx="1">
                  <c:v>oPt</c:v>
                </c:pt>
                <c:pt idx="2">
                  <c:v>Regional</c:v>
                </c:pt>
                <c:pt idx="3">
                  <c:v>Ethiopia</c:v>
                </c:pt>
                <c:pt idx="4">
                  <c:v>Syria </c:v>
                </c:pt>
                <c:pt idx="5">
                  <c:v>Philippines</c:v>
                </c:pt>
                <c:pt idx="6">
                  <c:v>Kenya</c:v>
                </c:pt>
                <c:pt idx="7">
                  <c:v>Egypt</c:v>
                </c:pt>
                <c:pt idx="8">
                  <c:v>Lebanon</c:v>
                </c:pt>
                <c:pt idx="9">
                  <c:v>Niger</c:v>
                </c:pt>
                <c:pt idx="10">
                  <c:v>Others</c:v>
                </c:pt>
              </c:strCache>
            </c:strRef>
          </c:cat>
          <c:val>
            <c:numRef>
              <c:f>'Fig 3.5'!$C$10:$C$20</c:f>
              <c:numCache>
                <c:formatCode>_-* #,##0_-;\-* #,##0_-;_-* "-"??_-;_-@_-</c:formatCode>
                <c:ptCount val="11"/>
                <c:pt idx="0">
                  <c:v>512.37837266881002</c:v>
                </c:pt>
                <c:pt idx="1">
                  <c:v>81.980539627009605</c:v>
                </c:pt>
                <c:pt idx="2">
                  <c:v>62.469573925182232</c:v>
                </c:pt>
                <c:pt idx="3">
                  <c:v>43.039783304180041</c:v>
                </c:pt>
                <c:pt idx="4">
                  <c:v>12.809459316720249</c:v>
                </c:pt>
                <c:pt idx="5">
                  <c:v>10.262255291807124</c:v>
                </c:pt>
                <c:pt idx="6">
                  <c:v>10.247567453376201</c:v>
                </c:pt>
                <c:pt idx="7">
                  <c:v>9.3897978939615818</c:v>
                </c:pt>
                <c:pt idx="8">
                  <c:v>4.8440251352109298</c:v>
                </c:pt>
                <c:pt idx="9">
                  <c:v>2.8180810496784554</c:v>
                </c:pt>
                <c:pt idx="10">
                  <c:v>4.2802562365201835</c:v>
                </c:pt>
              </c:numCache>
            </c:numRef>
          </c:val>
        </c:ser>
        <c:dLbls>
          <c:showVal val="1"/>
        </c:dLbls>
        <c:firstSliceAng val="0"/>
      </c:pieChart>
    </c:plotArea>
    <c:plotVisOnly val="1"/>
  </c:chart>
  <c:spPr>
    <a:ln>
      <a:noFill/>
    </a:ln>
  </c:spPr>
  <c:printSettings>
    <c:headerFooter/>
    <c:pageMargins b="0.75000000000000244" l="0.70000000000000062" r="0.70000000000000062" t="0.750000000000002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2013</a:t>
            </a:r>
          </a:p>
        </c:rich>
      </c:tx>
      <c:layout>
        <c:manualLayout>
          <c:xMode val="edge"/>
          <c:yMode val="edge"/>
          <c:x val="2.234355223363577E-2"/>
          <c:y val="0.91111111111111109"/>
        </c:manualLayout>
      </c:layout>
    </c:title>
    <c:plotArea>
      <c:layout>
        <c:manualLayout>
          <c:layoutTarget val="inner"/>
          <c:xMode val="edge"/>
          <c:yMode val="edge"/>
          <c:x val="9.8079859306926725E-2"/>
          <c:y val="0.1649806274215723"/>
          <c:w val="0.84161450630854251"/>
          <c:h val="0.78951456067991255"/>
        </c:manualLayout>
      </c:layout>
      <c:pieChart>
        <c:varyColors val="1"/>
        <c:ser>
          <c:idx val="0"/>
          <c:order val="0"/>
          <c:tx>
            <c:strRef>
              <c:f>'Fig 3.5'!$C$32</c:f>
              <c:strCache>
                <c:ptCount val="1"/>
                <c:pt idx="0">
                  <c:v>US$ millions</c:v>
                </c:pt>
              </c:strCache>
            </c:strRef>
          </c:tx>
          <c:dPt>
            <c:idx val="0"/>
            <c:spPr>
              <a:solidFill>
                <a:srgbClr val="56C9C1"/>
              </a:solidFill>
            </c:spPr>
          </c:dPt>
          <c:dPt>
            <c:idx val="1"/>
            <c:spPr>
              <a:solidFill>
                <a:srgbClr val="F9DD16"/>
              </a:solidFill>
            </c:spPr>
          </c:dPt>
          <c:dPt>
            <c:idx val="2"/>
            <c:spPr>
              <a:solidFill>
                <a:srgbClr val="A169DE"/>
              </a:solidFill>
            </c:spPr>
          </c:dPt>
          <c:dPt>
            <c:idx val="3"/>
            <c:spPr>
              <a:solidFill>
                <a:srgbClr val="F99B0C"/>
              </a:solidFill>
            </c:spPr>
          </c:dPt>
          <c:dPt>
            <c:idx val="4"/>
            <c:spPr>
              <a:solidFill>
                <a:srgbClr val="61C993"/>
              </a:solidFill>
            </c:spPr>
          </c:dPt>
          <c:dPt>
            <c:idx val="5"/>
            <c:spPr>
              <a:solidFill>
                <a:srgbClr val="A16994"/>
              </a:solidFill>
            </c:spPr>
          </c:dPt>
          <c:dPt>
            <c:idx val="6"/>
            <c:spPr>
              <a:solidFill>
                <a:srgbClr val="8EB8B4"/>
              </a:solidFill>
            </c:spPr>
          </c:dPt>
          <c:dPt>
            <c:idx val="7"/>
            <c:spPr>
              <a:solidFill>
                <a:srgbClr val="FF8F19"/>
              </a:solidFill>
            </c:spPr>
          </c:dPt>
          <c:dPt>
            <c:idx val="8"/>
            <c:spPr>
              <a:solidFill>
                <a:srgbClr val="FFFF00"/>
              </a:solidFill>
            </c:spPr>
          </c:dPt>
          <c:dLbls>
            <c:dLbl>
              <c:idx val="0"/>
              <c:layout>
                <c:manualLayout>
                  <c:x val="-0.17716491228070175"/>
                  <c:y val="4.3126906433993063E-2"/>
                </c:manualLayout>
              </c:layout>
              <c:showCatName val="1"/>
              <c:showPercent val="1"/>
            </c:dLbl>
            <c:dLbl>
              <c:idx val="1"/>
              <c:layout>
                <c:manualLayout>
                  <c:x val="-1.1371404890178221E-2"/>
                  <c:y val="-0.11888888888888888"/>
                </c:manualLayout>
              </c:layout>
              <c:showCatName val="1"/>
              <c:showPercent val="1"/>
            </c:dLbl>
            <c:dLbl>
              <c:idx val="2"/>
              <c:layout>
                <c:manualLayout>
                  <c:x val="0.15329863240779257"/>
                  <c:y val="-0.12644581589463491"/>
                </c:manualLayout>
              </c:layout>
              <c:showCatName val="1"/>
              <c:showPercent val="1"/>
            </c:dLbl>
            <c:dLbl>
              <c:idx val="3"/>
              <c:layout>
                <c:manualLayout>
                  <c:x val="0.13983533637242851"/>
                  <c:y val="3.5655813293608576E-2"/>
                </c:manualLayout>
              </c:layout>
              <c:showCatName val="1"/>
              <c:showPercent val="1"/>
            </c:dLbl>
            <c:dLbl>
              <c:idx val="4"/>
              <c:layout>
                <c:manualLayout>
                  <c:x val="0.14650065949878088"/>
                  <c:y val="0.12216447944007061"/>
                </c:manualLayout>
              </c:layout>
              <c:showCatName val="1"/>
              <c:showPercent val="1"/>
            </c:dLbl>
            <c:dLbl>
              <c:idx val="5"/>
              <c:layout>
                <c:manualLayout>
                  <c:x val="-0.16388837816592741"/>
                  <c:y val="6.7764529433821122E-2"/>
                </c:manualLayout>
              </c:layout>
              <c:showCatName val="1"/>
              <c:showPercent val="1"/>
            </c:dLbl>
            <c:dLbl>
              <c:idx val="6"/>
              <c:layout>
                <c:manualLayout>
                  <c:x val="-0.10795203757425059"/>
                  <c:y val="3.1430091508831672E-2"/>
                </c:manualLayout>
              </c:layout>
              <c:showCatName val="1"/>
              <c:showPercent val="1"/>
            </c:dLbl>
            <c:dLbl>
              <c:idx val="7"/>
              <c:layout>
                <c:manualLayout>
                  <c:x val="-9.8399668462495329E-2"/>
                  <c:y val="-6.8101487314085773E-2"/>
                </c:manualLayout>
              </c:layout>
              <c:showCatName val="1"/>
              <c:showPercent val="1"/>
            </c:dLbl>
            <c:dLbl>
              <c:idx val="8"/>
              <c:layout>
                <c:manualLayout>
                  <c:x val="2.8650366072662083E-3"/>
                  <c:y val="-9.7455723439975425E-2"/>
                </c:manualLayout>
              </c:layout>
              <c:showCatName val="1"/>
              <c:showPercent val="1"/>
            </c:dLbl>
            <c:dLbl>
              <c:idx val="9"/>
              <c:layout>
                <c:manualLayout>
                  <c:x val="9.4934880508357744E-2"/>
                  <c:y val="-3.2861838216169122E-2"/>
                </c:manualLayout>
              </c:layout>
              <c:tx>
                <c:rich>
                  <a:bodyPr/>
                  <a:lstStyle/>
                  <a:p>
                    <a:r>
                      <a:rPr lang="en-US"/>
                      <a:t>Somalia
0.4%</a:t>
                    </a:r>
                  </a:p>
                </c:rich>
              </c:tx>
              <c:showCatName val="1"/>
              <c:showPercent val="1"/>
            </c:dLbl>
            <c:dLbl>
              <c:idx val="10"/>
              <c:layout>
                <c:manualLayout>
                  <c:x val="0.17027965188561955"/>
                  <c:y val="2.2227897188527312E-2"/>
                </c:manualLayout>
              </c:layout>
              <c:showCatName val="1"/>
              <c:showPercent val="1"/>
            </c:dLbl>
            <c:showCatName val="1"/>
            <c:showPercent val="1"/>
            <c:showLeaderLines val="1"/>
          </c:dLbls>
          <c:cat>
            <c:strRef>
              <c:f>'Fig 3.5'!$B$33:$B$43</c:f>
              <c:strCache>
                <c:ptCount val="11"/>
                <c:pt idx="0">
                  <c:v>Regional</c:v>
                </c:pt>
                <c:pt idx="1">
                  <c:v>Lebanon</c:v>
                </c:pt>
                <c:pt idx="2">
                  <c:v>Jordan</c:v>
                </c:pt>
                <c:pt idx="3">
                  <c:v>Syria</c:v>
                </c:pt>
                <c:pt idx="4">
                  <c:v>Turkey</c:v>
                </c:pt>
                <c:pt idx="5">
                  <c:v>Sudan</c:v>
                </c:pt>
                <c:pt idx="6">
                  <c:v>Mali</c:v>
                </c:pt>
                <c:pt idx="7">
                  <c:v>oPt</c:v>
                </c:pt>
                <c:pt idx="8">
                  <c:v>Myanmar</c:v>
                </c:pt>
                <c:pt idx="9">
                  <c:v>Somalia</c:v>
                </c:pt>
                <c:pt idx="10">
                  <c:v>Others</c:v>
                </c:pt>
              </c:strCache>
            </c:strRef>
          </c:cat>
          <c:val>
            <c:numRef>
              <c:f>'Fig 3.5'!$C$33:$C$43</c:f>
              <c:numCache>
                <c:formatCode>_-* #,##0.00_-;\-* #,##0.00_-;_-* "-"??_-;_-@_-</c:formatCode>
                <c:ptCount val="11"/>
                <c:pt idx="0">
                  <c:v>100.0625</c:v>
                </c:pt>
                <c:pt idx="1">
                  <c:v>35.543835000000001</c:v>
                </c:pt>
                <c:pt idx="2">
                  <c:v>35.273391000000004</c:v>
                </c:pt>
                <c:pt idx="3">
                  <c:v>22.911441</c:v>
                </c:pt>
                <c:pt idx="4">
                  <c:v>20.018833000000001</c:v>
                </c:pt>
                <c:pt idx="5">
                  <c:v>10</c:v>
                </c:pt>
                <c:pt idx="6">
                  <c:v>4.9607299999999999</c:v>
                </c:pt>
                <c:pt idx="7">
                  <c:v>2</c:v>
                </c:pt>
                <c:pt idx="8">
                  <c:v>1.8837349999999999</c:v>
                </c:pt>
                <c:pt idx="9">
                  <c:v>1.071353</c:v>
                </c:pt>
                <c:pt idx="10">
                  <c:v>3.0581379999999991</c:v>
                </c:pt>
              </c:numCache>
            </c:numRef>
          </c:val>
        </c:ser>
        <c:dLbls>
          <c:showVal val="1"/>
        </c:dLbls>
        <c:firstSliceAng val="0"/>
      </c:pieChart>
    </c:plotArea>
    <c:plotVisOnly val="1"/>
  </c:chart>
  <c:spPr>
    <a:ln>
      <a:noFill/>
    </a:ln>
  </c:spPr>
  <c:printSettings>
    <c:headerFooter/>
    <c:pageMargins b="0.75000000000000278" l="0.70000000000000062" r="0.70000000000000062" t="0.750000000000002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plotArea>
      <c:layout/>
      <c:barChart>
        <c:barDir val="bar"/>
        <c:grouping val="stacked"/>
        <c:ser>
          <c:idx val="0"/>
          <c:order val="0"/>
          <c:tx>
            <c:strRef>
              <c:f>'Fig 3.8 '!$C$8</c:f>
              <c:strCache>
                <c:ptCount val="1"/>
                <c:pt idx="0">
                  <c:v>International humanitarian assistance</c:v>
                </c:pt>
              </c:strCache>
            </c:strRef>
          </c:tx>
          <c:cat>
            <c:strRef>
              <c:f>'Fig 3.8 '!$B$9:$B$29</c:f>
              <c:strCache>
                <c:ptCount val="21"/>
                <c:pt idx="0">
                  <c:v>New Zealand</c:v>
                </c:pt>
                <c:pt idx="1">
                  <c:v>Luxembourg</c:v>
                </c:pt>
                <c:pt idx="2">
                  <c:v>Austria</c:v>
                </c:pt>
                <c:pt idx="3">
                  <c:v>Ireland</c:v>
                </c:pt>
                <c:pt idx="4">
                  <c:v>Finland</c:v>
                </c:pt>
                <c:pt idx="5">
                  <c:v>Spain</c:v>
                </c:pt>
                <c:pt idx="6">
                  <c:v>Belgium</c:v>
                </c:pt>
                <c:pt idx="7">
                  <c:v>Denmark</c:v>
                </c:pt>
                <c:pt idx="8">
                  <c:v>Australia</c:v>
                </c:pt>
                <c:pt idx="9">
                  <c:v>Italy</c:v>
                </c:pt>
                <c:pt idx="10">
                  <c:v>Netherlands</c:v>
                </c:pt>
                <c:pt idx="11">
                  <c:v>Switzerland</c:v>
                </c:pt>
                <c:pt idx="12">
                  <c:v>Canada</c:v>
                </c:pt>
                <c:pt idx="13">
                  <c:v>France</c:v>
                </c:pt>
                <c:pt idx="14">
                  <c:v>Japan</c:v>
                </c:pt>
                <c:pt idx="15">
                  <c:v>Norway</c:v>
                </c:pt>
                <c:pt idx="16">
                  <c:v>Germany</c:v>
                </c:pt>
                <c:pt idx="17">
                  <c:v>Sweden</c:v>
                </c:pt>
                <c:pt idx="18">
                  <c:v>Turkey</c:v>
                </c:pt>
                <c:pt idx="19">
                  <c:v>UK</c:v>
                </c:pt>
                <c:pt idx="20">
                  <c:v>US</c:v>
                </c:pt>
              </c:strCache>
            </c:strRef>
          </c:cat>
          <c:val>
            <c:numRef>
              <c:f>'Fig 3.8 '!$C$9:$C$29</c:f>
              <c:numCache>
                <c:formatCode>#,##0</c:formatCode>
                <c:ptCount val="21"/>
                <c:pt idx="0">
                  <c:v>41.735786969565716</c:v>
                </c:pt>
                <c:pt idx="1">
                  <c:v>70.777931297890902</c:v>
                </c:pt>
                <c:pt idx="2">
                  <c:v>65.478703895969474</c:v>
                </c:pt>
                <c:pt idx="3">
                  <c:v>161.21338196741146</c:v>
                </c:pt>
                <c:pt idx="4">
                  <c:v>179.87127035371131</c:v>
                </c:pt>
                <c:pt idx="5">
                  <c:v>225.94851269117476</c:v>
                </c:pt>
                <c:pt idx="6">
                  <c:v>260.93693128598591</c:v>
                </c:pt>
                <c:pt idx="7">
                  <c:v>396.24928810233263</c:v>
                </c:pt>
                <c:pt idx="8">
                  <c:v>361.79533433495374</c:v>
                </c:pt>
                <c:pt idx="9">
                  <c:v>344.38721955017553</c:v>
                </c:pt>
                <c:pt idx="10">
                  <c:v>448.83839456891286</c:v>
                </c:pt>
                <c:pt idx="11">
                  <c:v>396.76033642237121</c:v>
                </c:pt>
                <c:pt idx="12">
                  <c:v>654.58376453442338</c:v>
                </c:pt>
                <c:pt idx="13">
                  <c:v>422.49213044380889</c:v>
                </c:pt>
                <c:pt idx="14">
                  <c:v>878.12971167381181</c:v>
                </c:pt>
                <c:pt idx="15">
                  <c:v>627.64965267292087</c:v>
                </c:pt>
                <c:pt idx="16">
                  <c:v>1059.0888183564728</c:v>
                </c:pt>
                <c:pt idx="17">
                  <c:v>821.47025795809861</c:v>
                </c:pt>
                <c:pt idx="18">
                  <c:v>5.45</c:v>
                </c:pt>
                <c:pt idx="19">
                  <c:v>1865.1182320911594</c:v>
                </c:pt>
                <c:pt idx="20">
                  <c:v>4766.7997499732755</c:v>
                </c:pt>
              </c:numCache>
            </c:numRef>
          </c:val>
        </c:ser>
        <c:ser>
          <c:idx val="1"/>
          <c:order val="1"/>
          <c:tx>
            <c:strRef>
              <c:f>'Fig 3.8 '!$D$8</c:f>
              <c:strCache>
                <c:ptCount val="1"/>
                <c:pt idx="0">
                  <c:v>Refugee-hosting costs reported as ODA</c:v>
                </c:pt>
              </c:strCache>
            </c:strRef>
          </c:tx>
          <c:cat>
            <c:strRef>
              <c:f>'Fig 3.8 '!$B$9:$B$29</c:f>
              <c:strCache>
                <c:ptCount val="21"/>
                <c:pt idx="0">
                  <c:v>New Zealand</c:v>
                </c:pt>
                <c:pt idx="1">
                  <c:v>Luxembourg</c:v>
                </c:pt>
                <c:pt idx="2">
                  <c:v>Austria</c:v>
                </c:pt>
                <c:pt idx="3">
                  <c:v>Ireland</c:v>
                </c:pt>
                <c:pt idx="4">
                  <c:v>Finland</c:v>
                </c:pt>
                <c:pt idx="5">
                  <c:v>Spain</c:v>
                </c:pt>
                <c:pt idx="6">
                  <c:v>Belgium</c:v>
                </c:pt>
                <c:pt idx="7">
                  <c:v>Denmark</c:v>
                </c:pt>
                <c:pt idx="8">
                  <c:v>Australia</c:v>
                </c:pt>
                <c:pt idx="9">
                  <c:v>Italy</c:v>
                </c:pt>
                <c:pt idx="10">
                  <c:v>Netherlands</c:v>
                </c:pt>
                <c:pt idx="11">
                  <c:v>Switzerland</c:v>
                </c:pt>
                <c:pt idx="12">
                  <c:v>Canada</c:v>
                </c:pt>
                <c:pt idx="13">
                  <c:v>France</c:v>
                </c:pt>
                <c:pt idx="14">
                  <c:v>Japan</c:v>
                </c:pt>
                <c:pt idx="15">
                  <c:v>Norway</c:v>
                </c:pt>
                <c:pt idx="16">
                  <c:v>Germany</c:v>
                </c:pt>
                <c:pt idx="17">
                  <c:v>Sweden</c:v>
                </c:pt>
                <c:pt idx="18">
                  <c:v>Turkey</c:v>
                </c:pt>
                <c:pt idx="19">
                  <c:v>UK</c:v>
                </c:pt>
                <c:pt idx="20">
                  <c:v>US</c:v>
                </c:pt>
              </c:strCache>
            </c:strRef>
          </c:cat>
          <c:val>
            <c:numRef>
              <c:f>'Fig 3.8 '!$D$9:$D$29</c:f>
              <c:numCache>
                <c:formatCode>0.0</c:formatCode>
                <c:ptCount val="21"/>
                <c:pt idx="0" formatCode="0">
                  <c:v>19.489999999999998</c:v>
                </c:pt>
                <c:pt idx="1">
                  <c:v>0.34</c:v>
                </c:pt>
                <c:pt idx="2" formatCode="0">
                  <c:v>63.26</c:v>
                </c:pt>
                <c:pt idx="3" formatCode="0.00">
                  <c:v>0.04</c:v>
                </c:pt>
                <c:pt idx="4" formatCode="0">
                  <c:v>20.85</c:v>
                </c:pt>
                <c:pt idx="5" formatCode="0">
                  <c:v>24.53</c:v>
                </c:pt>
                <c:pt idx="6" formatCode="0">
                  <c:v>156.08000000000001</c:v>
                </c:pt>
                <c:pt idx="7" formatCode="0">
                  <c:v>161.91999999999999</c:v>
                </c:pt>
                <c:pt idx="8" formatCode="0">
                  <c:v>342.56</c:v>
                </c:pt>
                <c:pt idx="9" formatCode="0">
                  <c:v>403.6</c:v>
                </c:pt>
                <c:pt idx="10" formatCode="0">
                  <c:v>372.7</c:v>
                </c:pt>
                <c:pt idx="11" formatCode="0">
                  <c:v>450.3</c:v>
                </c:pt>
                <c:pt idx="12" formatCode="0">
                  <c:v>211.15</c:v>
                </c:pt>
                <c:pt idx="13" formatCode="0">
                  <c:v>452.82</c:v>
                </c:pt>
                <c:pt idx="14">
                  <c:v>0.63</c:v>
                </c:pt>
                <c:pt idx="15" formatCode="0">
                  <c:v>269.94</c:v>
                </c:pt>
                <c:pt idx="16" formatCode="0">
                  <c:v>138.79</c:v>
                </c:pt>
                <c:pt idx="17" formatCode="0">
                  <c:v>705.16</c:v>
                </c:pt>
                <c:pt idx="18" formatCode="0">
                  <c:v>1658.58</c:v>
                </c:pt>
                <c:pt idx="19" formatCode="0">
                  <c:v>50.54</c:v>
                </c:pt>
                <c:pt idx="20" formatCode="0">
                  <c:v>1075.5</c:v>
                </c:pt>
              </c:numCache>
            </c:numRef>
          </c:val>
        </c:ser>
        <c:dLbls>
          <c:showVal val="1"/>
        </c:dLbls>
        <c:overlap val="100"/>
        <c:axId val="53451008"/>
        <c:axId val="53473280"/>
      </c:barChart>
      <c:catAx>
        <c:axId val="53451008"/>
        <c:scaling>
          <c:orientation val="minMax"/>
        </c:scaling>
        <c:axPos val="l"/>
        <c:numFmt formatCode="General" sourceLinked="1"/>
        <c:tickLblPos val="nextTo"/>
        <c:crossAx val="53473280"/>
        <c:crosses val="autoZero"/>
        <c:auto val="1"/>
        <c:lblAlgn val="ctr"/>
        <c:lblOffset val="100"/>
      </c:catAx>
      <c:valAx>
        <c:axId val="53473280"/>
        <c:scaling>
          <c:orientation val="minMax"/>
          <c:max val="7000"/>
          <c:min val="0"/>
        </c:scaling>
        <c:axPos val="b"/>
        <c:majorGridlines/>
        <c:title>
          <c:tx>
            <c:rich>
              <a:bodyPr/>
              <a:lstStyle/>
              <a:p>
                <a:pPr>
                  <a:defRPr/>
                </a:pPr>
                <a:r>
                  <a:rPr lang="en-GB"/>
                  <a:t>US$ millions</a:t>
                </a:r>
              </a:p>
            </c:rich>
          </c:tx>
          <c:layout>
            <c:manualLayout>
              <c:xMode val="edge"/>
              <c:yMode val="edge"/>
              <c:x val="0.44282947295821645"/>
              <c:y val="0.86935710186117054"/>
            </c:manualLayout>
          </c:layout>
        </c:title>
        <c:numFmt formatCode="#,##0" sourceLinked="1"/>
        <c:tickLblPos val="nextTo"/>
        <c:crossAx val="53451008"/>
        <c:crosses val="autoZero"/>
        <c:crossBetween val="between"/>
      </c:valAx>
    </c:plotArea>
    <c:legend>
      <c:legendPos val="b"/>
    </c:legend>
    <c:plotVisOnly val="1"/>
  </c:chart>
  <c:printSettings>
    <c:headerFooter/>
    <c:pageMargins b="0.75000000000000111" l="0.70000000000000062" r="0.70000000000000062" t="0.7500000000000011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chart>
    <c:autoTitleDeleted val="1"/>
    <c:plotArea>
      <c:layout/>
      <c:barChart>
        <c:barDir val="col"/>
        <c:grouping val="clustered"/>
        <c:ser>
          <c:idx val="0"/>
          <c:order val="0"/>
          <c:tx>
            <c:strRef>
              <c:f>Fig.3.9!$C$6</c:f>
              <c:strCache>
                <c:ptCount val="1"/>
                <c:pt idx="0">
                  <c:v>US$ millions</c:v>
                </c:pt>
              </c:strCache>
            </c:strRef>
          </c:tx>
          <c:cat>
            <c:numRef>
              <c:f>Fig.3.9!$B$7:$B$16</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Fig.3.9!$C$7:$C$16</c:f>
              <c:numCache>
                <c:formatCode>0.00</c:formatCode>
                <c:ptCount val="10"/>
                <c:pt idx="0">
                  <c:v>2.6306262578381192</c:v>
                </c:pt>
                <c:pt idx="1">
                  <c:v>0</c:v>
                </c:pt>
                <c:pt idx="2">
                  <c:v>0.18183908304912774</c:v>
                </c:pt>
                <c:pt idx="3">
                  <c:v>4.0589691458469517</c:v>
                </c:pt>
                <c:pt idx="4">
                  <c:v>2.0477429069108757</c:v>
                </c:pt>
                <c:pt idx="5">
                  <c:v>25.936480449007899</c:v>
                </c:pt>
                <c:pt idx="6">
                  <c:v>20.294623537808103</c:v>
                </c:pt>
                <c:pt idx="7">
                  <c:v>52.385531422619991</c:v>
                </c:pt>
                <c:pt idx="8">
                  <c:v>1.9004620000000001</c:v>
                </c:pt>
                <c:pt idx="9">
                  <c:v>14.925956096555616</c:v>
                </c:pt>
              </c:numCache>
            </c:numRef>
          </c:val>
        </c:ser>
        <c:gapWidth val="50"/>
        <c:axId val="50871296"/>
        <c:axId val="85590784"/>
      </c:barChart>
      <c:catAx>
        <c:axId val="50871296"/>
        <c:scaling>
          <c:orientation val="minMax"/>
        </c:scaling>
        <c:axPos val="b"/>
        <c:numFmt formatCode="General" sourceLinked="1"/>
        <c:tickLblPos val="nextTo"/>
        <c:crossAx val="85590784"/>
        <c:crosses val="autoZero"/>
        <c:auto val="1"/>
        <c:lblAlgn val="ctr"/>
        <c:lblOffset val="100"/>
      </c:catAx>
      <c:valAx>
        <c:axId val="85590784"/>
        <c:scaling>
          <c:orientation val="minMax"/>
        </c:scaling>
        <c:axPos val="l"/>
        <c:majorGridlines/>
        <c:title>
          <c:tx>
            <c:rich>
              <a:bodyPr rot="-5400000" vert="horz"/>
              <a:lstStyle/>
              <a:p>
                <a:pPr>
                  <a:defRPr/>
                </a:pPr>
                <a:r>
                  <a:rPr lang="en-GB"/>
                  <a:t>US$</a:t>
                </a:r>
                <a:r>
                  <a:rPr lang="en-GB" baseline="0"/>
                  <a:t> millions</a:t>
                </a:r>
                <a:endParaRPr lang="en-GB"/>
              </a:p>
            </c:rich>
          </c:tx>
          <c:layout>
            <c:manualLayout>
              <c:xMode val="edge"/>
              <c:yMode val="edge"/>
              <c:x val="2.7777777777777957E-3"/>
              <c:y val="0.33514071157772041"/>
            </c:manualLayout>
          </c:layout>
        </c:title>
        <c:numFmt formatCode="0.00" sourceLinked="1"/>
        <c:tickLblPos val="nextTo"/>
        <c:crossAx val="50871296"/>
        <c:crosses val="autoZero"/>
        <c:crossBetween val="between"/>
      </c:valAx>
    </c:plotArea>
    <c:plotVisOnly val="1"/>
  </c:chart>
  <c:printSettings>
    <c:headerFooter/>
    <c:pageMargins b="0.75000000000000155" l="0.70000000000000062" r="0.70000000000000062" t="0.7500000000000015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8.1963414510299967E-2"/>
          <c:y val="0.17454780463999794"/>
          <c:w val="0.81389333763960736"/>
          <c:h val="0.66084728102454626"/>
        </c:manualLayout>
      </c:layout>
      <c:barChart>
        <c:barDir val="col"/>
        <c:grouping val="clustered"/>
        <c:ser>
          <c:idx val="0"/>
          <c:order val="0"/>
          <c:tx>
            <c:strRef>
              <c:f>'Fig 3.10'!$B$8</c:f>
              <c:strCache>
                <c:ptCount val="1"/>
                <c:pt idx="0">
                  <c:v>Governments</c:v>
                </c:pt>
              </c:strCache>
            </c:strRef>
          </c:tx>
          <c:dLbls>
            <c:dLblPos val="outEnd"/>
            <c:showVal val="1"/>
          </c:dLbls>
          <c:cat>
            <c:numRef>
              <c:f>'Fig 3.10'!$C$7:$G$7</c:f>
              <c:numCache>
                <c:formatCode>General</c:formatCode>
                <c:ptCount val="5"/>
                <c:pt idx="0">
                  <c:v>2010</c:v>
                </c:pt>
                <c:pt idx="1">
                  <c:v>2011</c:v>
                </c:pt>
                <c:pt idx="2">
                  <c:v>2012</c:v>
                </c:pt>
                <c:pt idx="3">
                  <c:v>2013</c:v>
                </c:pt>
                <c:pt idx="4">
                  <c:v>2014</c:v>
                </c:pt>
              </c:numCache>
            </c:numRef>
          </c:cat>
          <c:val>
            <c:numRef>
              <c:f>'Fig 3.10'!$C$8:$G$8</c:f>
              <c:numCache>
                <c:formatCode>0.0</c:formatCode>
                <c:ptCount val="5"/>
                <c:pt idx="0">
                  <c:v>13.961515445965318</c:v>
                </c:pt>
                <c:pt idx="1">
                  <c:v>13.917268520881505</c:v>
                </c:pt>
                <c:pt idx="2">
                  <c:v>12.75825762295343</c:v>
                </c:pt>
                <c:pt idx="3">
                  <c:v>15.104003629332247</c:v>
                </c:pt>
                <c:pt idx="4">
                  <c:v>18.680398192078599</c:v>
                </c:pt>
              </c:numCache>
            </c:numRef>
          </c:val>
        </c:ser>
        <c:ser>
          <c:idx val="1"/>
          <c:order val="1"/>
          <c:tx>
            <c:strRef>
              <c:f>'Fig 3.10'!$B$9</c:f>
              <c:strCache>
                <c:ptCount val="1"/>
                <c:pt idx="0">
                  <c:v>Private donors</c:v>
                </c:pt>
              </c:strCache>
            </c:strRef>
          </c:tx>
          <c:dPt>
            <c:idx val="4"/>
            <c:spPr>
              <a:solidFill>
                <a:schemeClr val="accent2">
                  <a:lumMod val="60000"/>
                  <a:lumOff val="40000"/>
                </a:schemeClr>
              </a:solidFill>
            </c:spPr>
          </c:dPt>
          <c:dPt>
            <c:idx val="5"/>
            <c:spPr>
              <a:solidFill>
                <a:schemeClr val="accent2">
                  <a:lumMod val="60000"/>
                  <a:lumOff val="40000"/>
                </a:schemeClr>
              </a:solidFill>
            </c:spPr>
          </c:dPt>
          <c:dLbls>
            <c:dLblPos val="outEnd"/>
            <c:showVal val="1"/>
          </c:dLbls>
          <c:cat>
            <c:numRef>
              <c:f>'Fig 3.10'!$C$7:$G$7</c:f>
              <c:numCache>
                <c:formatCode>General</c:formatCode>
                <c:ptCount val="5"/>
                <c:pt idx="0">
                  <c:v>2010</c:v>
                </c:pt>
                <c:pt idx="1">
                  <c:v>2011</c:v>
                </c:pt>
                <c:pt idx="2">
                  <c:v>2012</c:v>
                </c:pt>
                <c:pt idx="3">
                  <c:v>2013</c:v>
                </c:pt>
                <c:pt idx="4">
                  <c:v>2014</c:v>
                </c:pt>
              </c:numCache>
            </c:numRef>
          </c:cat>
          <c:val>
            <c:numRef>
              <c:f>'Fig 3.10'!$C$9:$G$9</c:f>
              <c:numCache>
                <c:formatCode>0.0</c:formatCode>
                <c:ptCount val="5"/>
                <c:pt idx="0">
                  <c:v>6.0591095298799118</c:v>
                </c:pt>
                <c:pt idx="1">
                  <c:v>5.7382384406909752</c:v>
                </c:pt>
                <c:pt idx="2">
                  <c:v>4.9979583200172311</c:v>
                </c:pt>
                <c:pt idx="3">
                  <c:v>5.3977058294519065</c:v>
                </c:pt>
                <c:pt idx="4">
                  <c:v>5.809827974514139</c:v>
                </c:pt>
              </c:numCache>
            </c:numRef>
          </c:val>
        </c:ser>
        <c:axId val="58123776"/>
        <c:axId val="58125312"/>
      </c:barChart>
      <c:lineChart>
        <c:grouping val="standard"/>
        <c:ser>
          <c:idx val="2"/>
          <c:order val="2"/>
          <c:tx>
            <c:strRef>
              <c:f>'Fig 3.10'!$B$10</c:f>
              <c:strCache>
                <c:ptCount val="1"/>
                <c:pt idx="0">
                  <c:v>Governments % change</c:v>
                </c:pt>
              </c:strCache>
            </c:strRef>
          </c:tx>
          <c:spPr>
            <a:ln>
              <a:solidFill>
                <a:schemeClr val="tx2"/>
              </a:solidFill>
            </a:ln>
          </c:spPr>
          <c:marker>
            <c:symbol val="none"/>
          </c:marker>
          <c:cat>
            <c:numRef>
              <c:f>'Fig 3.10'!$C$7:$G$7</c:f>
              <c:numCache>
                <c:formatCode>General</c:formatCode>
                <c:ptCount val="5"/>
                <c:pt idx="0">
                  <c:v>2010</c:v>
                </c:pt>
                <c:pt idx="1">
                  <c:v>2011</c:v>
                </c:pt>
                <c:pt idx="2">
                  <c:v>2012</c:v>
                </c:pt>
                <c:pt idx="3">
                  <c:v>2013</c:v>
                </c:pt>
                <c:pt idx="4">
                  <c:v>2014</c:v>
                </c:pt>
              </c:numCache>
            </c:numRef>
          </c:cat>
          <c:val>
            <c:numRef>
              <c:f>'Fig 3.10'!$C$10:$G$10</c:f>
              <c:numCache>
                <c:formatCode>0%</c:formatCode>
                <c:ptCount val="5"/>
                <c:pt idx="0">
                  <c:v>8.0240360607150077E-2</c:v>
                </c:pt>
                <c:pt idx="1">
                  <c:v>-3.1692064701042233E-3</c:v>
                </c:pt>
                <c:pt idx="2">
                  <c:v>-8.3278618659192533E-2</c:v>
                </c:pt>
                <c:pt idx="3">
                  <c:v>0.18386100012266385</c:v>
                </c:pt>
                <c:pt idx="4">
                  <c:v>0.23678454074262328</c:v>
                </c:pt>
              </c:numCache>
            </c:numRef>
          </c:val>
        </c:ser>
        <c:ser>
          <c:idx val="3"/>
          <c:order val="3"/>
          <c:tx>
            <c:strRef>
              <c:f>'Fig 3.10'!$B$11</c:f>
              <c:strCache>
                <c:ptCount val="1"/>
                <c:pt idx="0">
                  <c:v>Private % change</c:v>
                </c:pt>
              </c:strCache>
            </c:strRef>
          </c:tx>
          <c:spPr>
            <a:ln>
              <a:solidFill>
                <a:schemeClr val="accent2">
                  <a:lumMod val="75000"/>
                </a:schemeClr>
              </a:solidFill>
            </a:ln>
          </c:spPr>
          <c:marker>
            <c:symbol val="none"/>
          </c:marker>
          <c:cat>
            <c:numRef>
              <c:f>'Fig 3.10'!$C$7:$G$7</c:f>
              <c:numCache>
                <c:formatCode>General</c:formatCode>
                <c:ptCount val="5"/>
                <c:pt idx="0">
                  <c:v>2010</c:v>
                </c:pt>
                <c:pt idx="1">
                  <c:v>2011</c:v>
                </c:pt>
                <c:pt idx="2">
                  <c:v>2012</c:v>
                </c:pt>
                <c:pt idx="3">
                  <c:v>2013</c:v>
                </c:pt>
                <c:pt idx="4">
                  <c:v>2014</c:v>
                </c:pt>
              </c:numCache>
            </c:numRef>
          </c:cat>
          <c:val>
            <c:numRef>
              <c:f>'Fig 3.10'!$C$11:$G$11</c:f>
              <c:numCache>
                <c:formatCode>0%</c:formatCode>
                <c:ptCount val="5"/>
                <c:pt idx="0">
                  <c:v>0.74765526294431994</c:v>
                </c:pt>
                <c:pt idx="1">
                  <c:v>-5.2956806211637515E-2</c:v>
                </c:pt>
                <c:pt idx="2">
                  <c:v>-0.12900825372195629</c:v>
                </c:pt>
                <c:pt idx="3">
                  <c:v>7.9982161482550579E-2</c:v>
                </c:pt>
                <c:pt idx="4">
                  <c:v>7.6351353349702694E-2</c:v>
                </c:pt>
              </c:numCache>
            </c:numRef>
          </c:val>
        </c:ser>
        <c:marker val="1"/>
        <c:axId val="82521088"/>
        <c:axId val="82519168"/>
      </c:lineChart>
      <c:catAx>
        <c:axId val="58123776"/>
        <c:scaling>
          <c:orientation val="minMax"/>
        </c:scaling>
        <c:axPos val="b"/>
        <c:numFmt formatCode="General" sourceLinked="1"/>
        <c:tickLblPos val="nextTo"/>
        <c:crossAx val="58125312"/>
        <c:crosses val="autoZero"/>
        <c:auto val="1"/>
        <c:lblAlgn val="ctr"/>
        <c:lblOffset val="100"/>
      </c:catAx>
      <c:valAx>
        <c:axId val="58125312"/>
        <c:scaling>
          <c:orientation val="minMax"/>
        </c:scaling>
        <c:axPos val="l"/>
        <c:majorGridlines/>
        <c:title>
          <c:tx>
            <c:rich>
              <a:bodyPr rot="-5400000" vert="horz"/>
              <a:lstStyle/>
              <a:p>
                <a:pPr>
                  <a:defRPr/>
                </a:pPr>
                <a:r>
                  <a:rPr lang="en-GB"/>
                  <a:t>US$ billions</a:t>
                </a:r>
              </a:p>
            </c:rich>
          </c:tx>
        </c:title>
        <c:numFmt formatCode="0" sourceLinked="0"/>
        <c:tickLblPos val="nextTo"/>
        <c:crossAx val="58123776"/>
        <c:crosses val="autoZero"/>
        <c:crossBetween val="between"/>
      </c:valAx>
      <c:valAx>
        <c:axId val="82519168"/>
        <c:scaling>
          <c:orientation val="minMax"/>
        </c:scaling>
        <c:axPos val="r"/>
        <c:title>
          <c:tx>
            <c:rich>
              <a:bodyPr rot="-5400000" vert="horz"/>
              <a:lstStyle/>
              <a:p>
                <a:pPr>
                  <a:defRPr/>
                </a:pPr>
                <a:r>
                  <a:rPr lang="en-GB"/>
                  <a:t>% change</a:t>
                </a:r>
              </a:p>
            </c:rich>
          </c:tx>
        </c:title>
        <c:numFmt formatCode="0%" sourceLinked="1"/>
        <c:tickLblPos val="nextTo"/>
        <c:crossAx val="82521088"/>
        <c:crosses val="max"/>
        <c:crossBetween val="between"/>
      </c:valAx>
      <c:catAx>
        <c:axId val="82521088"/>
        <c:scaling>
          <c:orientation val="minMax"/>
        </c:scaling>
        <c:delete val="1"/>
        <c:axPos val="b"/>
        <c:numFmt formatCode="General" sourceLinked="1"/>
        <c:tickLblPos val="none"/>
        <c:crossAx val="82519168"/>
        <c:crosses val="autoZero"/>
        <c:auto val="1"/>
        <c:lblAlgn val="ctr"/>
        <c:lblOffset val="100"/>
      </c:catAx>
    </c:plotArea>
    <c:legend>
      <c:legendPos val="b"/>
    </c:legend>
    <c:plotVisOnly val="1"/>
    <c:dispBlanksAs val="gap"/>
  </c:chart>
  <c:spPr>
    <a:ln>
      <a:noFill/>
    </a:ln>
  </c:spPr>
  <c:printSettings>
    <c:headerFooter/>
    <c:pageMargins b="0.75000000000000666" l="0.70000000000000062" r="0.70000000000000062" t="0.75000000000000666" header="0.30000000000000032" footer="0.30000000000000032"/>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lang val="en-GB"/>
  <c:chart>
    <c:plotArea>
      <c:layout/>
      <c:barChart>
        <c:barDir val="bar"/>
        <c:grouping val="percentStacked"/>
        <c:ser>
          <c:idx val="0"/>
          <c:order val="0"/>
          <c:tx>
            <c:strRef>
              <c:f>'Fig 3.11'!$C$6</c:f>
              <c:strCache>
                <c:ptCount val="1"/>
                <c:pt idx="0">
                  <c:v>Individuals</c:v>
                </c:pt>
              </c:strCache>
            </c:strRef>
          </c:tx>
          <c:cat>
            <c:numRef>
              <c:f>'Fig 3.11'!$B$7:$B$11</c:f>
              <c:numCache>
                <c:formatCode>General</c:formatCode>
                <c:ptCount val="5"/>
                <c:pt idx="0">
                  <c:v>2009</c:v>
                </c:pt>
                <c:pt idx="1">
                  <c:v>2010</c:v>
                </c:pt>
                <c:pt idx="2">
                  <c:v>2011</c:v>
                </c:pt>
                <c:pt idx="3">
                  <c:v>2012</c:v>
                </c:pt>
                <c:pt idx="4">
                  <c:v>2013</c:v>
                </c:pt>
              </c:numCache>
            </c:numRef>
          </c:cat>
          <c:val>
            <c:numRef>
              <c:f>'Fig 3.11'!$C$7:$C$11</c:f>
              <c:numCache>
                <c:formatCode>0%</c:formatCode>
                <c:ptCount val="5"/>
                <c:pt idx="0">
                  <c:v>0.73269450038046391</c:v>
                </c:pt>
                <c:pt idx="1">
                  <c:v>0.64497218194796069</c:v>
                </c:pt>
                <c:pt idx="2">
                  <c:v>0.72031836478416711</c:v>
                </c:pt>
                <c:pt idx="3">
                  <c:v>0.74777260579663218</c:v>
                </c:pt>
                <c:pt idx="4">
                  <c:v>0.71903080272609277</c:v>
                </c:pt>
              </c:numCache>
            </c:numRef>
          </c:val>
        </c:ser>
        <c:ser>
          <c:idx val="3"/>
          <c:order val="1"/>
          <c:tx>
            <c:strRef>
              <c:f>'Fig 3.11'!$F$6</c:f>
              <c:strCache>
                <c:ptCount val="1"/>
                <c:pt idx="0">
                  <c:v>National societies</c:v>
                </c:pt>
              </c:strCache>
            </c:strRef>
          </c:tx>
          <c:cat>
            <c:numRef>
              <c:f>'Fig 3.11'!$B$7:$B$11</c:f>
              <c:numCache>
                <c:formatCode>General</c:formatCode>
                <c:ptCount val="5"/>
                <c:pt idx="0">
                  <c:v>2009</c:v>
                </c:pt>
                <c:pt idx="1">
                  <c:v>2010</c:v>
                </c:pt>
                <c:pt idx="2">
                  <c:v>2011</c:v>
                </c:pt>
                <c:pt idx="3">
                  <c:v>2012</c:v>
                </c:pt>
                <c:pt idx="4">
                  <c:v>2013</c:v>
                </c:pt>
              </c:numCache>
            </c:numRef>
          </c:cat>
          <c:val>
            <c:numRef>
              <c:f>'Fig 3.11'!$F$7:$F$11</c:f>
              <c:numCache>
                <c:formatCode>0%</c:formatCode>
                <c:ptCount val="5"/>
                <c:pt idx="0">
                  <c:v>0.10169420587548081</c:v>
                </c:pt>
                <c:pt idx="1">
                  <c:v>0.1762111603908125</c:v>
                </c:pt>
                <c:pt idx="2">
                  <c:v>0.11961702396823912</c:v>
                </c:pt>
                <c:pt idx="3">
                  <c:v>0.11649966431019562</c:v>
                </c:pt>
                <c:pt idx="4">
                  <c:v>9.9157388093031026E-2</c:v>
                </c:pt>
              </c:numCache>
            </c:numRef>
          </c:val>
        </c:ser>
        <c:ser>
          <c:idx val="2"/>
          <c:order val="2"/>
          <c:tx>
            <c:strRef>
              <c:f>'Fig 3.11'!$E$6</c:f>
              <c:strCache>
                <c:ptCount val="1"/>
                <c:pt idx="0">
                  <c:v>Companies and corporations</c:v>
                </c:pt>
              </c:strCache>
            </c:strRef>
          </c:tx>
          <c:cat>
            <c:numRef>
              <c:f>'Fig 3.11'!$B$7:$B$11</c:f>
              <c:numCache>
                <c:formatCode>General</c:formatCode>
                <c:ptCount val="5"/>
                <c:pt idx="0">
                  <c:v>2009</c:v>
                </c:pt>
                <c:pt idx="1">
                  <c:v>2010</c:v>
                </c:pt>
                <c:pt idx="2">
                  <c:v>2011</c:v>
                </c:pt>
                <c:pt idx="3">
                  <c:v>2012</c:v>
                </c:pt>
                <c:pt idx="4">
                  <c:v>2013</c:v>
                </c:pt>
              </c:numCache>
            </c:numRef>
          </c:cat>
          <c:val>
            <c:numRef>
              <c:f>'Fig 3.11'!$E$7:$E$11</c:f>
              <c:numCache>
                <c:formatCode>0%</c:formatCode>
                <c:ptCount val="5"/>
                <c:pt idx="0">
                  <c:v>5.1211911429622892E-2</c:v>
                </c:pt>
                <c:pt idx="1">
                  <c:v>7.4757772083645049E-2</c:v>
                </c:pt>
                <c:pt idx="2">
                  <c:v>5.3593655005249902E-2</c:v>
                </c:pt>
                <c:pt idx="3">
                  <c:v>5.3500798889962169E-2</c:v>
                </c:pt>
                <c:pt idx="4">
                  <c:v>7.1396897775791168E-2</c:v>
                </c:pt>
              </c:numCache>
            </c:numRef>
          </c:val>
        </c:ser>
        <c:ser>
          <c:idx val="1"/>
          <c:order val="3"/>
          <c:tx>
            <c:strRef>
              <c:f>'Fig 3.11'!$D$6</c:f>
              <c:strCache>
                <c:ptCount val="1"/>
                <c:pt idx="0">
                  <c:v>Trusts and foundations</c:v>
                </c:pt>
              </c:strCache>
            </c:strRef>
          </c:tx>
          <c:cat>
            <c:numRef>
              <c:f>'Fig 3.11'!$B$7:$B$11</c:f>
              <c:numCache>
                <c:formatCode>General</c:formatCode>
                <c:ptCount val="5"/>
                <c:pt idx="0">
                  <c:v>2009</c:v>
                </c:pt>
                <c:pt idx="1">
                  <c:v>2010</c:v>
                </c:pt>
                <c:pt idx="2">
                  <c:v>2011</c:v>
                </c:pt>
                <c:pt idx="3">
                  <c:v>2012</c:v>
                </c:pt>
                <c:pt idx="4">
                  <c:v>2013</c:v>
                </c:pt>
              </c:numCache>
            </c:numRef>
          </c:cat>
          <c:val>
            <c:numRef>
              <c:f>'Fig 3.11'!$D$7:$D$11</c:f>
              <c:numCache>
                <c:formatCode>0%</c:formatCode>
                <c:ptCount val="5"/>
                <c:pt idx="0">
                  <c:v>7.7324253961945255E-2</c:v>
                </c:pt>
                <c:pt idx="1">
                  <c:v>6.2456818268968095E-2</c:v>
                </c:pt>
                <c:pt idx="2">
                  <c:v>4.7859009406457945E-2</c:v>
                </c:pt>
                <c:pt idx="3">
                  <c:v>6.4891730417343335E-2</c:v>
                </c:pt>
                <c:pt idx="4">
                  <c:v>4.8486194374257857E-2</c:v>
                </c:pt>
              </c:numCache>
            </c:numRef>
          </c:val>
        </c:ser>
        <c:ser>
          <c:idx val="4"/>
          <c:order val="4"/>
          <c:tx>
            <c:strRef>
              <c:f>'Fig 3.11'!$G$6</c:f>
              <c:strCache>
                <c:ptCount val="1"/>
                <c:pt idx="0">
                  <c:v>Other</c:v>
                </c:pt>
              </c:strCache>
            </c:strRef>
          </c:tx>
          <c:cat>
            <c:numRef>
              <c:f>'Fig 3.11'!$B$7:$B$11</c:f>
              <c:numCache>
                <c:formatCode>General</c:formatCode>
                <c:ptCount val="5"/>
                <c:pt idx="0">
                  <c:v>2009</c:v>
                </c:pt>
                <c:pt idx="1">
                  <c:v>2010</c:v>
                </c:pt>
                <c:pt idx="2">
                  <c:v>2011</c:v>
                </c:pt>
                <c:pt idx="3">
                  <c:v>2012</c:v>
                </c:pt>
                <c:pt idx="4">
                  <c:v>2013</c:v>
                </c:pt>
              </c:numCache>
            </c:numRef>
          </c:cat>
          <c:val>
            <c:numRef>
              <c:f>'Fig 3.11'!$G$7:$G$11</c:f>
              <c:numCache>
                <c:formatCode>0%</c:formatCode>
                <c:ptCount val="5"/>
                <c:pt idx="0">
                  <c:v>3.7075128352486955E-2</c:v>
                </c:pt>
                <c:pt idx="1">
                  <c:v>4.1602067308613752E-2</c:v>
                </c:pt>
                <c:pt idx="2">
                  <c:v>5.8611946835885935E-2</c:v>
                </c:pt>
                <c:pt idx="3">
                  <c:v>1.7335200585866722E-2</c:v>
                </c:pt>
                <c:pt idx="4">
                  <c:v>6.1928717030827203E-2</c:v>
                </c:pt>
              </c:numCache>
            </c:numRef>
          </c:val>
        </c:ser>
        <c:overlap val="100"/>
        <c:axId val="87103360"/>
        <c:axId val="87113728"/>
      </c:barChart>
      <c:catAx>
        <c:axId val="87103360"/>
        <c:scaling>
          <c:orientation val="maxMin"/>
        </c:scaling>
        <c:axPos val="l"/>
        <c:title>
          <c:tx>
            <c:rich>
              <a:bodyPr rot="-5400000" vert="horz"/>
              <a:lstStyle/>
              <a:p>
                <a:pPr>
                  <a:defRPr/>
                </a:pPr>
                <a:r>
                  <a:rPr lang="en-GB"/>
                  <a:t>US$</a:t>
                </a:r>
                <a:r>
                  <a:rPr lang="en-GB" baseline="0"/>
                  <a:t> billions</a:t>
                </a:r>
                <a:endParaRPr lang="en-GB"/>
              </a:p>
            </c:rich>
          </c:tx>
          <c:layout>
            <c:manualLayout>
              <c:xMode val="edge"/>
              <c:yMode val="edge"/>
              <c:x val="1.0368066355624676E-2"/>
              <c:y val="0.36555971128608938"/>
            </c:manualLayout>
          </c:layout>
        </c:title>
        <c:numFmt formatCode="General" sourceLinked="1"/>
        <c:tickLblPos val="nextTo"/>
        <c:crossAx val="87113728"/>
        <c:crosses val="autoZero"/>
        <c:auto val="1"/>
        <c:lblAlgn val="ctr"/>
        <c:lblOffset val="100"/>
      </c:catAx>
      <c:valAx>
        <c:axId val="87113728"/>
        <c:scaling>
          <c:orientation val="minMax"/>
        </c:scaling>
        <c:axPos val="t"/>
        <c:majorGridlines/>
        <c:numFmt formatCode="0%" sourceLinked="1"/>
        <c:tickLblPos val="nextTo"/>
        <c:crossAx val="87103360"/>
        <c:crosses val="autoZero"/>
        <c:crossBetween val="between"/>
      </c:valAx>
    </c:plotArea>
    <c:legend>
      <c:legendPos val="b"/>
    </c:legend>
    <c:plotVisOnly val="1"/>
  </c:chart>
  <c:printSettings>
    <c:headerFooter/>
    <c:pageMargins b="0.75000000000000178" l="0.70000000000000062" r="0.70000000000000062" t="0.750000000000001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314324</xdr:colOff>
      <xdr:row>15</xdr:row>
      <xdr:rowOff>152399</xdr:rowOff>
    </xdr:from>
    <xdr:to>
      <xdr:col>12</xdr:col>
      <xdr:colOff>609600</xdr:colOff>
      <xdr:row>40</xdr:row>
      <xdr:rowOff>38099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600075</xdr:colOff>
      <xdr:row>15</xdr:row>
      <xdr:rowOff>152400</xdr:rowOff>
    </xdr:from>
    <xdr:to>
      <xdr:col>7</xdr:col>
      <xdr:colOff>628650</xdr:colOff>
      <xdr:row>32</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14</xdr:row>
      <xdr:rowOff>19049</xdr:rowOff>
    </xdr:from>
    <xdr:to>
      <xdr:col>9</xdr:col>
      <xdr:colOff>133350</xdr:colOff>
      <xdr:row>38</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19051</xdr:colOff>
      <xdr:row>16</xdr:row>
      <xdr:rowOff>76200</xdr:rowOff>
    </xdr:from>
    <xdr:to>
      <xdr:col>7</xdr:col>
      <xdr:colOff>285750</xdr:colOff>
      <xdr:row>34</xdr:row>
      <xdr:rowOff>161926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142874</xdr:colOff>
      <xdr:row>11</xdr:row>
      <xdr:rowOff>133349</xdr:rowOff>
    </xdr:from>
    <xdr:to>
      <xdr:col>2</xdr:col>
      <xdr:colOff>847725</xdr:colOff>
      <xdr:row>28</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0.26304</cdr:x>
      <cdr:y>0.46594</cdr:y>
    </cdr:from>
    <cdr:to>
      <cdr:x>0.39068</cdr:x>
      <cdr:y>0.54571</cdr:y>
    </cdr:to>
    <cdr:sp macro="" textlink="">
      <cdr:nvSpPr>
        <cdr:cNvPr id="2" name="TextBox 1"/>
        <cdr:cNvSpPr txBox="1"/>
      </cdr:nvSpPr>
      <cdr:spPr>
        <a:xfrm xmlns:a="http://schemas.openxmlformats.org/drawingml/2006/main">
          <a:off x="1558409" y="1602152"/>
          <a:ext cx="756167" cy="274274"/>
        </a:xfrm>
        <a:prstGeom xmlns:a="http://schemas.openxmlformats.org/drawingml/2006/main" prst="rect">
          <a:avLst/>
        </a:prstGeom>
        <a:solidFill xmlns:a="http://schemas.openxmlformats.org/drawingml/2006/main">
          <a:srgbClr val="FFC000"/>
        </a:solidFill>
        <a:ln xmlns:a="http://schemas.openxmlformats.org/drawingml/2006/main">
          <a:solidFill>
            <a:schemeClr val="tx1"/>
          </a:solidFill>
        </a:ln>
      </cdr:spPr>
      <cdr:txBody>
        <a:bodyPr xmlns:a="http://schemas.openxmlformats.org/drawingml/2006/main" vertOverflow="clip" wrap="none" rtlCol="0"/>
        <a:lstStyle xmlns:a="http://schemas.openxmlformats.org/drawingml/2006/main"/>
        <a:p xmlns:a="http://schemas.openxmlformats.org/drawingml/2006/main">
          <a:r>
            <a:rPr lang="en-GB" sz="1100" b="1"/>
            <a:t>US$17.2m</a:t>
          </a:r>
        </a:p>
      </cdr:txBody>
    </cdr:sp>
  </cdr:relSizeAnchor>
</c:userShapes>
</file>

<file path=xl/drawings/drawing15.xml><?xml version="1.0" encoding="utf-8"?>
<xdr:wsDr xmlns:xdr="http://schemas.openxmlformats.org/drawingml/2006/spreadsheetDrawing" xmlns:a="http://schemas.openxmlformats.org/drawingml/2006/main">
  <xdr:twoCellAnchor>
    <xdr:from>
      <xdr:col>1</xdr:col>
      <xdr:colOff>190499</xdr:colOff>
      <xdr:row>12</xdr:row>
      <xdr:rowOff>38100</xdr:rowOff>
    </xdr:from>
    <xdr:to>
      <xdr:col>21</xdr:col>
      <xdr:colOff>123825</xdr:colOff>
      <xdr:row>28</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885825</xdr:colOff>
      <xdr:row>5</xdr:row>
      <xdr:rowOff>38100</xdr:rowOff>
    </xdr:from>
    <xdr:to>
      <xdr:col>17</xdr:col>
      <xdr:colOff>152400</xdr:colOff>
      <xdr:row>27</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0.26224</cdr:x>
      <cdr:y>0.84417</cdr:y>
    </cdr:from>
    <cdr:to>
      <cdr:x>0.56992</cdr:x>
      <cdr:y>1</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2125654" y="3562047"/>
          <a:ext cx="2493971" cy="657528"/>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8</xdr:col>
      <xdr:colOff>609599</xdr:colOff>
      <xdr:row>1</xdr:row>
      <xdr:rowOff>133348</xdr:rowOff>
    </xdr:from>
    <xdr:to>
      <xdr:col>20</xdr:col>
      <xdr:colOff>276225</xdr:colOff>
      <xdr:row>25</xdr:row>
      <xdr:rowOff>38099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342900</xdr:colOff>
      <xdr:row>6</xdr:row>
      <xdr:rowOff>114300</xdr:rowOff>
    </xdr:from>
    <xdr:to>
      <xdr:col>13</xdr:col>
      <xdr:colOff>19049</xdr:colOff>
      <xdr:row>28</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30</xdr:row>
      <xdr:rowOff>38100</xdr:rowOff>
    </xdr:from>
    <xdr:to>
      <xdr:col>11</xdr:col>
      <xdr:colOff>123825</xdr:colOff>
      <xdr:row>52</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571500</xdr:colOff>
      <xdr:row>7</xdr:row>
      <xdr:rowOff>19049</xdr:rowOff>
    </xdr:from>
    <xdr:to>
      <xdr:col>13</xdr:col>
      <xdr:colOff>304800</xdr:colOff>
      <xdr:row>28</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219075</xdr:colOff>
      <xdr:row>4</xdr:row>
      <xdr:rowOff>19050</xdr:rowOff>
    </xdr:from>
    <xdr:to>
      <xdr:col>14</xdr:col>
      <xdr:colOff>333375</xdr:colOff>
      <xdr:row>21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600074</xdr:colOff>
      <xdr:row>13</xdr:row>
      <xdr:rowOff>171450</xdr:rowOff>
    </xdr:from>
    <xdr:to>
      <xdr:col>8</xdr:col>
      <xdr:colOff>171450</xdr:colOff>
      <xdr:row>34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0.09695</cdr:x>
      <cdr:y>0</cdr:y>
    </cdr:from>
    <cdr:to>
      <cdr:x>0.28957</cdr:x>
      <cdr:y>0.17127</cdr:y>
    </cdr:to>
    <cdr:sp macro="" textlink="">
      <cdr:nvSpPr>
        <cdr:cNvPr id="6" name="TextBox 5"/>
        <cdr:cNvSpPr txBox="1"/>
      </cdr:nvSpPr>
      <cdr:spPr>
        <a:xfrm xmlns:a="http://schemas.openxmlformats.org/drawingml/2006/main">
          <a:off x="677784" y="0"/>
          <a:ext cx="1346695" cy="649279"/>
        </a:xfrm>
        <a:prstGeom xmlns:a="http://schemas.openxmlformats.org/drawingml/2006/main" prst="rect">
          <a:avLst/>
        </a:prstGeom>
      </cdr:spPr>
      <cdr:style>
        <a:lnRef xmlns:a="http://schemas.openxmlformats.org/drawingml/2006/main" idx="1">
          <a:schemeClr val="accent2"/>
        </a:lnRef>
        <a:fillRef xmlns:a="http://schemas.openxmlformats.org/drawingml/2006/main" idx="2">
          <a:schemeClr val="accent2"/>
        </a:fillRef>
        <a:effectRef xmlns:a="http://schemas.openxmlformats.org/drawingml/2006/main" idx="1">
          <a:schemeClr val="accent2"/>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50" b="1"/>
            <a:t>2010</a:t>
          </a:r>
        </a:p>
        <a:p xmlns:a="http://schemas.openxmlformats.org/drawingml/2006/main">
          <a:pPr algn="ctr"/>
          <a:r>
            <a:rPr lang="en-GB" sz="1050" b="1"/>
            <a:t>Haiti Earthquake </a:t>
          </a:r>
        </a:p>
        <a:p xmlns:a="http://schemas.openxmlformats.org/drawingml/2006/main">
          <a:pPr algn="ctr"/>
          <a:r>
            <a:rPr lang="en-GB" sz="1050" b="1"/>
            <a:t>and Pakistan floods</a:t>
          </a:r>
        </a:p>
        <a:p xmlns:a="http://schemas.openxmlformats.org/drawingml/2006/main">
          <a:pPr algn="ctr"/>
          <a:endParaRPr lang="en-GB" sz="1050" b="1"/>
        </a:p>
      </cdr:txBody>
    </cdr:sp>
  </cdr:relSizeAnchor>
  <cdr:relSizeAnchor xmlns:cdr="http://schemas.openxmlformats.org/drawingml/2006/chartDrawing">
    <cdr:from>
      <cdr:x>0.48067</cdr:x>
      <cdr:y>0</cdr:y>
    </cdr:from>
    <cdr:to>
      <cdr:x>0.67192</cdr:x>
      <cdr:y>0.22099</cdr:y>
    </cdr:to>
    <cdr:sp macro="" textlink="">
      <cdr:nvSpPr>
        <cdr:cNvPr id="8" name="TextBox 7"/>
        <cdr:cNvSpPr txBox="1"/>
      </cdr:nvSpPr>
      <cdr:spPr>
        <a:xfrm xmlns:a="http://schemas.openxmlformats.org/drawingml/2006/main">
          <a:off x="3360505" y="0"/>
          <a:ext cx="1337144" cy="837779"/>
        </a:xfrm>
        <a:prstGeom xmlns:a="http://schemas.openxmlformats.org/drawingml/2006/main" prst="rect">
          <a:avLst/>
        </a:prstGeom>
      </cdr:spPr>
      <cdr:style>
        <a:lnRef xmlns:a="http://schemas.openxmlformats.org/drawingml/2006/main" idx="1">
          <a:schemeClr val="accent2"/>
        </a:lnRef>
        <a:fillRef xmlns:a="http://schemas.openxmlformats.org/drawingml/2006/main" idx="2">
          <a:schemeClr val="accent2"/>
        </a:fillRef>
        <a:effectRef xmlns:a="http://schemas.openxmlformats.org/drawingml/2006/main" idx="1">
          <a:schemeClr val="accent2"/>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50" b="1"/>
            <a:t>2013</a:t>
          </a:r>
        </a:p>
        <a:p xmlns:a="http://schemas.openxmlformats.org/drawingml/2006/main">
          <a:pPr algn="ctr"/>
          <a:r>
            <a:rPr lang="en-GB" sz="1050" b="1"/>
            <a:t>Level 3 crises in CAR,</a:t>
          </a:r>
        </a:p>
        <a:p xmlns:a="http://schemas.openxmlformats.org/drawingml/2006/main">
          <a:pPr algn="ctr"/>
          <a:r>
            <a:rPr lang="en-GB" sz="1050" b="1"/>
            <a:t>Syria and the Philippines</a:t>
          </a:r>
        </a:p>
        <a:p xmlns:a="http://schemas.openxmlformats.org/drawingml/2006/main">
          <a:pPr algn="ctr"/>
          <a:r>
            <a:rPr lang="en-GB" sz="1050" b="1"/>
            <a:t>(Typhoon Hayian)</a:t>
          </a:r>
        </a:p>
        <a:p xmlns:a="http://schemas.openxmlformats.org/drawingml/2006/main">
          <a:pPr algn="ctr"/>
          <a:endParaRPr lang="en-GB" sz="1050" b="1"/>
        </a:p>
      </cdr:txBody>
    </cdr:sp>
  </cdr:relSizeAnchor>
  <cdr:relSizeAnchor xmlns:cdr="http://schemas.openxmlformats.org/drawingml/2006/chartDrawing">
    <cdr:from>
      <cdr:x>0.68296</cdr:x>
      <cdr:y>0.26633</cdr:y>
    </cdr:from>
    <cdr:to>
      <cdr:x>0.88692</cdr:x>
      <cdr:y>0.50251</cdr:y>
    </cdr:to>
    <cdr:sp macro="" textlink="">
      <cdr:nvSpPr>
        <cdr:cNvPr id="9" name="TextBox 8"/>
        <cdr:cNvSpPr txBox="1"/>
      </cdr:nvSpPr>
      <cdr:spPr>
        <a:xfrm xmlns:a="http://schemas.openxmlformats.org/drawingml/2006/main">
          <a:off x="4774836" y="1009650"/>
          <a:ext cx="1425939" cy="895350"/>
        </a:xfrm>
        <a:prstGeom xmlns:a="http://schemas.openxmlformats.org/drawingml/2006/main" prst="rect">
          <a:avLst/>
        </a:prstGeom>
      </cdr:spPr>
      <cdr:style>
        <a:lnRef xmlns:a="http://schemas.openxmlformats.org/drawingml/2006/main" idx="1">
          <a:schemeClr val="accent2"/>
        </a:lnRef>
        <a:fillRef xmlns:a="http://schemas.openxmlformats.org/drawingml/2006/main" idx="2">
          <a:schemeClr val="accent2"/>
        </a:fillRef>
        <a:effectRef xmlns:a="http://schemas.openxmlformats.org/drawingml/2006/main" idx="1">
          <a:schemeClr val="accent2"/>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2014</a:t>
          </a:r>
        </a:p>
        <a:p xmlns:a="http://schemas.openxmlformats.org/drawingml/2006/main">
          <a:pPr algn="ctr"/>
          <a:r>
            <a:rPr lang="en-GB" sz="1000" b="1"/>
            <a:t>Level 3 crises in CAR,</a:t>
          </a:r>
        </a:p>
        <a:p xmlns:a="http://schemas.openxmlformats.org/drawingml/2006/main">
          <a:pPr algn="ctr"/>
          <a:r>
            <a:rPr lang="en-GB" sz="1000" b="1"/>
            <a:t>Syria, Philippines</a:t>
          </a:r>
          <a:r>
            <a:rPr lang="en-GB" sz="1000" b="1" baseline="0"/>
            <a:t> </a:t>
          </a:r>
        </a:p>
        <a:p xmlns:a="http://schemas.openxmlformats.org/drawingml/2006/main">
          <a:pPr algn="ctr"/>
          <a:r>
            <a:rPr lang="en-GB" sz="1000" b="1" baseline="0"/>
            <a:t>(Typhoon Hayian),  </a:t>
          </a:r>
        </a:p>
        <a:p xmlns:a="http://schemas.openxmlformats.org/drawingml/2006/main">
          <a:pPr algn="ctr"/>
          <a:r>
            <a:rPr lang="en-GB" sz="1000" b="1" baseline="0"/>
            <a:t>South Sudan, Iraq, Ebola</a:t>
          </a:r>
          <a:endParaRPr lang="en-GB" sz="10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Dani\Library\Containers\com.apple.mail\Data\Library\Mail%20Downloads\39767AF7-7DD3-457F-9F45-CF7A2AEBB47F\Projects\Investments%20to%20End%20Poverty\2013%20Report\Data\Reference%20files\Deflato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s/GHA/Phase%20II/Products/Reports/Private%20funding%202015/Zakat%20report/Case%20studies/case%20studies%20data_C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lexandras/Desktop/Turkey%20and%20costing%20the%20costs%20of%20refugee%20hosting%20-%20D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Domestic%20response/Mexico/Mexico%20data%20GHA%20201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rebeccah\AppData\Local\Microsoft\Windows\Temporary%20Internet%20Files\Content.Outlook\VGEYHH9Z\Revised%20GHA%20report%202015%20Fig%203%202%20%203%203%20AMEND%20(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refreshError="1"/>
      <sheetData sheetId="3">
        <row r="4">
          <cell r="K4" t="str">
            <v/>
          </cell>
        </row>
      </sheetData>
      <sheetData sheetId="4" refreshError="1"/>
      <sheetData sheetId="5">
        <row r="4">
          <cell r="AF4">
            <v>4.1349999999999998</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ase studies"/>
      <sheetName val="MCF"/>
      <sheetName val="Indonesia"/>
      <sheetName val="Indonesia projections"/>
      <sheetName val="codes"/>
      <sheetName val="Sheet1"/>
      <sheetName val="Sheet2"/>
      <sheetName val="Pakistan"/>
      <sheetName val="UK"/>
    </sheetNames>
    <sheetDataSet>
      <sheetData sheetId="0"/>
      <sheetData sheetId="1"/>
      <sheetData sheetId="2"/>
      <sheetData sheetId="3"/>
      <sheetData sheetId="4">
        <row r="1">
          <cell r="A1" t="str">
            <v>domestic</v>
          </cell>
          <cell r="B1" t="str">
            <v>y</v>
          </cell>
        </row>
        <row r="2">
          <cell r="A2" t="str">
            <v>international</v>
          </cell>
          <cell r="B2" t="str">
            <v>n</v>
          </cell>
        </row>
      </sheetData>
      <sheetData sheetId="5"/>
      <sheetData sheetId="6"/>
      <sheetData sheetId="7"/>
      <sheetData sheetId="8"/>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Fig 3.2c Int HA &amp; refug hos ol"/>
      <sheetName val="Methodology"/>
      <sheetName val="Fig 3.2c"/>
      <sheetName val="Refugee hosting - table 1"/>
      <sheetName val="Turkey HA - table 2a"/>
      <sheetName val="Refugees in Turkey"/>
      <sheetName val="Int HA to Turkey for Syria resp"/>
      <sheetName val="Text analysis"/>
      <sheetName val="Fig 3.2b - top recipients FTS"/>
      <sheetName val="Fig 3.2c -Turkey top recipients"/>
      <sheetName val="Fig 3.2d -refugee hosting costs"/>
      <sheetName val="Table 1 - HA FTS &amp; DAC"/>
      <sheetName val="Bilateral HA - table 1"/>
      <sheetName val="Pivot table (on FTS export)"/>
      <sheetName val="Deflators"/>
      <sheetName val="FTS export"/>
    </sheetNames>
    <sheetDataSet>
      <sheetData sheetId="0" refreshError="1"/>
      <sheetData sheetId="1" refreshError="1"/>
      <sheetData sheetId="2" refreshError="1"/>
      <sheetData sheetId="3" refreshError="1">
        <row r="14">
          <cell r="AB14">
            <v>342.56</v>
          </cell>
        </row>
        <row r="15">
          <cell r="AB15">
            <v>63.26</v>
          </cell>
        </row>
        <row r="16">
          <cell r="AB16">
            <v>156.08000000000001</v>
          </cell>
        </row>
        <row r="17">
          <cell r="AB17">
            <v>211.15</v>
          </cell>
        </row>
        <row r="19">
          <cell r="AB19">
            <v>161.91999999999999</v>
          </cell>
        </row>
        <row r="20">
          <cell r="AB20">
            <v>20.85</v>
          </cell>
        </row>
        <row r="21">
          <cell r="AB21">
            <v>452.82</v>
          </cell>
        </row>
        <row r="22">
          <cell r="AB22">
            <v>138.79</v>
          </cell>
        </row>
        <row r="25">
          <cell r="AB25">
            <v>0.04</v>
          </cell>
        </row>
        <row r="26">
          <cell r="AB26">
            <v>403.6</v>
          </cell>
        </row>
        <row r="27">
          <cell r="AB27">
            <v>0.63</v>
          </cell>
        </row>
        <row r="29">
          <cell r="AB29">
            <v>0.34</v>
          </cell>
        </row>
        <row r="30">
          <cell r="AB30">
            <v>372.7</v>
          </cell>
        </row>
        <row r="31">
          <cell r="AB31">
            <v>19.489999999999998</v>
          </cell>
        </row>
        <row r="32">
          <cell r="AB32">
            <v>269.94</v>
          </cell>
        </row>
        <row r="37">
          <cell r="AB37">
            <v>24.53</v>
          </cell>
        </row>
        <row r="38">
          <cell r="AB38">
            <v>705.16</v>
          </cell>
        </row>
        <row r="39">
          <cell r="AB39">
            <v>450.3</v>
          </cell>
        </row>
        <row r="40">
          <cell r="AB40">
            <v>50.54</v>
          </cell>
        </row>
        <row r="41">
          <cell r="AB41">
            <v>1075.5</v>
          </cell>
        </row>
        <row r="61">
          <cell r="AB61">
            <v>87.3</v>
          </cell>
        </row>
      </sheetData>
      <sheetData sheetId="4" refreshError="1">
        <row r="197">
          <cell r="R197">
            <v>977.27</v>
          </cell>
          <cell r="S197">
            <v>1571.28</v>
          </cell>
        </row>
      </sheetData>
      <sheetData sheetId="5" refreshError="1">
        <row r="5">
          <cell r="B5">
            <v>8000</v>
          </cell>
        </row>
        <row r="128">
          <cell r="B128">
            <v>170912</v>
          </cell>
        </row>
        <row r="296">
          <cell r="B296">
            <v>560129</v>
          </cell>
        </row>
      </sheetData>
      <sheetData sheetId="6" refreshError="1">
        <row r="9">
          <cell r="B9">
            <v>0</v>
          </cell>
          <cell r="C9">
            <v>77.4879871630596</v>
          </cell>
          <cell r="D9">
            <v>194.352261</v>
          </cell>
        </row>
      </sheetData>
      <sheetData sheetId="7" refreshError="1">
        <row r="1">
          <cell r="B1">
            <v>136.52700000000002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Fig. 3.15 aletrnative"/>
      <sheetName val="Fig 3.15 Trends graph and text"/>
      <sheetName val="Damages"/>
      <sheetName val="FONDEN 2014"/>
      <sheetName val="FONDEN 2013"/>
      <sheetName val="FONDEN 2012"/>
      <sheetName val="FONDEN 2011"/>
      <sheetName val="FONDEN 2010"/>
      <sheetName val="FONDEN Other years"/>
      <sheetName val="FOPREDEN 2007-2010"/>
      <sheetName val="2013 Deflators all countries"/>
      <sheetName val="US$ exchange rate"/>
    </sheetNames>
    <sheetDataSet>
      <sheetData sheetId="0" refreshError="1"/>
      <sheetData sheetId="1" refreshError="1"/>
      <sheetData sheetId="2"/>
      <sheetData sheetId="3">
        <row r="41">
          <cell r="F41">
            <v>3256.2121810864846</v>
          </cell>
        </row>
      </sheetData>
      <sheetData sheetId="4"/>
      <sheetData sheetId="5"/>
      <sheetData sheetId="6"/>
      <sheetData sheetId="7"/>
      <sheetData sheetId="8"/>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Fig 3.2"/>
      <sheetName val="Fig 3.3"/>
    </sheetNames>
    <sheetDataSet>
      <sheetData sheetId="0">
        <row r="8">
          <cell r="C8" t="str">
            <v>US</v>
          </cell>
          <cell r="D8">
            <v>5961.4314195877832</v>
          </cell>
        </row>
        <row r="9">
          <cell r="C9" t="str">
            <v>UK</v>
          </cell>
          <cell r="D9">
            <v>2344.6526001602824</v>
          </cell>
        </row>
        <row r="10">
          <cell r="C10" t="str">
            <v>EU institutions</v>
          </cell>
          <cell r="D10">
            <v>2258.342097861319</v>
          </cell>
        </row>
        <row r="11">
          <cell r="C11" t="str">
            <v>Germany</v>
          </cell>
          <cell r="D11">
            <v>1230.0793426932121</v>
          </cell>
        </row>
        <row r="12">
          <cell r="C12" t="str">
            <v>Sweden</v>
          </cell>
          <cell r="D12">
            <v>932.66594483238077</v>
          </cell>
        </row>
        <row r="13">
          <cell r="C13" t="str">
            <v>Japan</v>
          </cell>
          <cell r="D13">
            <v>881.75573749294347</v>
          </cell>
        </row>
        <row r="14">
          <cell r="C14" t="str">
            <v>Saudi Arabia</v>
          </cell>
          <cell r="D14">
            <v>754.51971190245649</v>
          </cell>
        </row>
        <row r="15">
          <cell r="C15" t="str">
            <v>Canada</v>
          </cell>
          <cell r="D15">
            <v>746.65829644222731</v>
          </cell>
        </row>
        <row r="16">
          <cell r="C16" t="str">
            <v>Norway</v>
          </cell>
          <cell r="D16">
            <v>638.6953290092107</v>
          </cell>
        </row>
        <row r="17">
          <cell r="C17" t="str">
            <v>Netherlands</v>
          </cell>
          <cell r="D17">
            <v>537.79494434112735</v>
          </cell>
        </row>
        <row r="18">
          <cell r="C18" t="str">
            <v>Denmark</v>
          </cell>
          <cell r="D18">
            <v>486.14085589127342</v>
          </cell>
        </row>
        <row r="19">
          <cell r="C19" t="str">
            <v>Switzerland</v>
          </cell>
          <cell r="D19">
            <v>484.58596216062432</v>
          </cell>
        </row>
        <row r="20">
          <cell r="C20" t="str">
            <v>France</v>
          </cell>
          <cell r="D20">
            <v>462.05027720644813</v>
          </cell>
        </row>
        <row r="21">
          <cell r="C21" t="str">
            <v>Australia</v>
          </cell>
          <cell r="D21">
            <v>429.98097027087812</v>
          </cell>
        </row>
        <row r="22">
          <cell r="C22" t="str">
            <v>Italy</v>
          </cell>
          <cell r="D22">
            <v>377.93445187018091</v>
          </cell>
        </row>
        <row r="23">
          <cell r="C23" t="str">
            <v>UAE</v>
          </cell>
          <cell r="D23">
            <v>375.4902151906652</v>
          </cell>
        </row>
        <row r="24">
          <cell r="C24" t="str">
            <v>Kuwait</v>
          </cell>
          <cell r="D24">
            <v>341.89358343500294</v>
          </cell>
        </row>
        <row r="25">
          <cell r="C25" t="str">
            <v>Belgium</v>
          </cell>
          <cell r="D25">
            <v>244.43937101412584</v>
          </cell>
        </row>
        <row r="26">
          <cell r="C26" t="str">
            <v>Spain</v>
          </cell>
          <cell r="D26">
            <v>219.55215743931259</v>
          </cell>
        </row>
        <row r="27">
          <cell r="C27" t="str">
            <v>Finland</v>
          </cell>
          <cell r="D27">
            <v>187.23211741011588</v>
          </cell>
        </row>
        <row r="28">
          <cell r="C28" t="str">
            <v>Ireland</v>
          </cell>
          <cell r="D28">
            <v>183.28737907992888</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dimension ref="A1:U63"/>
  <sheetViews>
    <sheetView workbookViewId="0">
      <selection activeCell="B6" sqref="B6"/>
    </sheetView>
  </sheetViews>
  <sheetFormatPr defaultRowHeight="15"/>
  <cols>
    <col min="1" max="1" width="7.42578125" style="59" bestFit="1" customWidth="1"/>
    <col min="2" max="2" width="29.85546875" style="59" customWidth="1"/>
    <col min="3" max="3" width="9.28515625" style="59" bestFit="1" customWidth="1"/>
    <col min="4" max="7" width="9.42578125" style="59" bestFit="1" customWidth="1"/>
    <col min="8" max="9" width="10.42578125" style="59" bestFit="1" customWidth="1"/>
    <col min="10" max="10" width="10.28515625" style="59" bestFit="1" customWidth="1"/>
    <col min="11" max="17" width="10.42578125" style="59" bestFit="1" customWidth="1"/>
    <col min="18" max="18" width="13.7109375" style="2" bestFit="1" customWidth="1"/>
    <col min="19" max="19" width="23.85546875" style="2" customWidth="1"/>
    <col min="20" max="20" width="9.140625" style="2"/>
    <col min="21" max="21" width="9.28515625" style="2" bestFit="1" customWidth="1"/>
    <col min="22" max="22" width="35.140625" style="2" customWidth="1"/>
    <col min="23" max="16384" width="9.140625" style="2"/>
  </cols>
  <sheetData>
    <row r="1" spans="1:21">
      <c r="A1" s="58" t="s">
        <v>136</v>
      </c>
      <c r="B1" s="58" t="s">
        <v>140</v>
      </c>
    </row>
    <row r="2" spans="1:21">
      <c r="A2" s="58" t="s">
        <v>137</v>
      </c>
      <c r="B2" s="58" t="s">
        <v>0</v>
      </c>
    </row>
    <row r="3" spans="1:21">
      <c r="A3" s="58" t="s">
        <v>138</v>
      </c>
      <c r="B3" s="58" t="s">
        <v>1</v>
      </c>
    </row>
    <row r="4" spans="1:21">
      <c r="B4"/>
      <c r="O4" s="70"/>
    </row>
    <row r="5" spans="1:21">
      <c r="B5" t="s">
        <v>135</v>
      </c>
      <c r="O5" s="70"/>
    </row>
    <row r="7" spans="1:21">
      <c r="B7" s="63" t="s">
        <v>134</v>
      </c>
      <c r="C7" s="63">
        <v>2000</v>
      </c>
      <c r="D7" s="63">
        <v>2001</v>
      </c>
      <c r="E7" s="63">
        <v>2002</v>
      </c>
      <c r="F7" s="63">
        <v>2003</v>
      </c>
      <c r="G7" s="63">
        <v>2004</v>
      </c>
      <c r="H7" s="63">
        <v>2005</v>
      </c>
      <c r="I7" s="63">
        <v>2006</v>
      </c>
      <c r="J7" s="63">
        <v>2007</v>
      </c>
      <c r="K7" s="63">
        <v>2008</v>
      </c>
      <c r="L7" s="63">
        <v>2009</v>
      </c>
      <c r="M7" s="63">
        <v>2010</v>
      </c>
      <c r="N7" s="63">
        <v>2011</v>
      </c>
      <c r="O7" s="63">
        <v>2012</v>
      </c>
      <c r="P7" s="63">
        <v>2013</v>
      </c>
      <c r="Q7" s="63">
        <v>2014</v>
      </c>
    </row>
    <row r="8" spans="1:21">
      <c r="A8" s="61"/>
      <c r="B8" s="67" t="s">
        <v>2</v>
      </c>
      <c r="C8" s="71">
        <v>7.2017920667385615</v>
      </c>
      <c r="D8" s="71">
        <v>8.4072525636788171</v>
      </c>
      <c r="E8" s="71">
        <v>7.5559274302007369</v>
      </c>
      <c r="F8" s="71">
        <v>8.9704482316926235</v>
      </c>
      <c r="G8" s="71">
        <v>9.385772004930816</v>
      </c>
      <c r="H8" s="71">
        <v>12.516350495241602</v>
      </c>
      <c r="I8" s="71">
        <v>11.156563061187615</v>
      </c>
      <c r="J8" s="71">
        <v>10.182973274436467</v>
      </c>
      <c r="K8" s="71">
        <v>13.371255926705164</v>
      </c>
      <c r="L8" s="71">
        <v>12.924452700617699</v>
      </c>
      <c r="M8" s="71">
        <v>13.961515445965318</v>
      </c>
      <c r="N8" s="71">
        <v>13.917268520881505</v>
      </c>
      <c r="O8" s="71">
        <v>12.75825762295343</v>
      </c>
      <c r="P8" s="71">
        <v>15.104003629332247</v>
      </c>
      <c r="Q8" s="71">
        <v>18.680398192078599</v>
      </c>
      <c r="R8" s="5"/>
      <c r="U8" s="6"/>
    </row>
    <row r="9" spans="1:21">
      <c r="A9" s="61"/>
      <c r="B9" s="67" t="s">
        <v>3</v>
      </c>
      <c r="C9" s="71">
        <v>4.3635083353098176</v>
      </c>
      <c r="D9" s="71">
        <v>4.2257446424869238</v>
      </c>
      <c r="E9" s="71">
        <v>4.3180224804795593</v>
      </c>
      <c r="F9" s="71">
        <v>4.345527765184503</v>
      </c>
      <c r="G9" s="71">
        <v>4.677526392109268</v>
      </c>
      <c r="H9" s="71">
        <v>6.150874584022838</v>
      </c>
      <c r="I9" s="71">
        <v>6.4057134591584513</v>
      </c>
      <c r="J9" s="71">
        <v>5.6765024428997082</v>
      </c>
      <c r="K9" s="71">
        <v>6.4377859819167087</v>
      </c>
      <c r="L9" s="71">
        <v>6.2380515012225333</v>
      </c>
      <c r="M9" s="71">
        <v>6.4150123703432023</v>
      </c>
      <c r="N9" s="71">
        <v>6.9268697949109743</v>
      </c>
      <c r="O9" s="71">
        <v>6.5020611050172743</v>
      </c>
      <c r="P9" s="71">
        <v>7.5821523250723537</v>
      </c>
      <c r="Q9" s="71">
        <v>8.7298156009850523</v>
      </c>
      <c r="R9" s="5"/>
      <c r="S9" s="7"/>
      <c r="U9" s="6"/>
    </row>
    <row r="10" spans="1:21">
      <c r="B10" s="65" t="s">
        <v>4</v>
      </c>
      <c r="C10" s="72">
        <v>2.1787356570743563</v>
      </c>
      <c r="D10" s="72">
        <v>2.3497804781299645</v>
      </c>
      <c r="E10" s="72">
        <v>2.4002418661032086</v>
      </c>
      <c r="F10" s="72">
        <v>3.7958767851127595</v>
      </c>
      <c r="G10" s="72">
        <v>3.260955479087027</v>
      </c>
      <c r="H10" s="72">
        <v>4.2652422700837009</v>
      </c>
      <c r="I10" s="72">
        <v>3.7943053245650198</v>
      </c>
      <c r="J10" s="72">
        <v>3.6937697132575003</v>
      </c>
      <c r="K10" s="72">
        <v>5.1987498587644456</v>
      </c>
      <c r="L10" s="72">
        <v>5.1309605441585964</v>
      </c>
      <c r="M10" s="72">
        <v>5.759951695307711</v>
      </c>
      <c r="N10" s="72">
        <v>5.033817481852279</v>
      </c>
      <c r="O10" s="72">
        <v>4.5784783800376232</v>
      </c>
      <c r="P10" s="72">
        <v>5.4213835145076992</v>
      </c>
      <c r="Q10" s="72">
        <v>6.7080897160300097</v>
      </c>
      <c r="R10" s="8"/>
      <c r="S10" s="7"/>
      <c r="U10" s="6"/>
    </row>
    <row r="11" spans="1:21">
      <c r="B11" s="65" t="s">
        <v>5</v>
      </c>
      <c r="C11" s="72">
        <v>0.37573253516755245</v>
      </c>
      <c r="D11" s="72">
        <v>0.24296471836416436</v>
      </c>
      <c r="E11" s="72">
        <v>0.35906398202378209</v>
      </c>
      <c r="F11" s="72">
        <v>0.28106587666633026</v>
      </c>
      <c r="G11" s="72">
        <v>0.90987825889469354</v>
      </c>
      <c r="H11" s="72">
        <v>1.0554870557601108</v>
      </c>
      <c r="I11" s="72">
        <v>0.27474206630865522</v>
      </c>
      <c r="J11" s="72">
        <v>0.17244097455142768</v>
      </c>
      <c r="K11" s="72">
        <v>0.37256356341646368</v>
      </c>
      <c r="L11" s="72">
        <v>0.30783864802051208</v>
      </c>
      <c r="M11" s="72">
        <v>0.6591181712045221</v>
      </c>
      <c r="N11" s="72">
        <v>0.93710948363727253</v>
      </c>
      <c r="O11" s="72">
        <v>0.63505069773971068</v>
      </c>
      <c r="P11" s="72">
        <v>0.92393670235369751</v>
      </c>
      <c r="Q11" s="72">
        <v>1.0289313057170668</v>
      </c>
      <c r="R11" s="8"/>
      <c r="S11" s="7"/>
      <c r="U11" s="6"/>
    </row>
    <row r="12" spans="1:21">
      <c r="B12" s="65" t="s">
        <v>6</v>
      </c>
      <c r="C12" s="72">
        <v>3.1760856173222121E-2</v>
      </c>
      <c r="D12" s="72">
        <v>1.3725477826092563</v>
      </c>
      <c r="E12" s="72">
        <v>8.3405029233185254E-2</v>
      </c>
      <c r="F12" s="72">
        <v>0.23625221830661353</v>
      </c>
      <c r="G12" s="72">
        <v>0.28195491024125929</v>
      </c>
      <c r="H12" s="72">
        <v>0.44328811191611428</v>
      </c>
      <c r="I12" s="72">
        <v>0.29713250959424614</v>
      </c>
      <c r="J12" s="72">
        <v>0.35487409680108528</v>
      </c>
      <c r="K12" s="72">
        <v>0.88970423470832971</v>
      </c>
      <c r="L12" s="72">
        <v>0.71715532139614968</v>
      </c>
      <c r="M12" s="72">
        <v>0.49245658145570942</v>
      </c>
      <c r="N12" s="72">
        <v>0.39903479013385412</v>
      </c>
      <c r="O12" s="72">
        <v>0.4694259803521918</v>
      </c>
      <c r="P12" s="72">
        <v>0.7637441370000001</v>
      </c>
      <c r="Q12" s="72">
        <v>1.6793038396745086</v>
      </c>
      <c r="R12" s="8"/>
      <c r="S12" s="7"/>
      <c r="U12" s="6"/>
    </row>
    <row r="13" spans="1:21">
      <c r="B13" s="65" t="s">
        <v>7</v>
      </c>
      <c r="C13" s="72">
        <v>0.2405279056922052</v>
      </c>
      <c r="D13" s="72">
        <v>0.21269740492397199</v>
      </c>
      <c r="E13" s="72">
        <v>0.32491175917389065</v>
      </c>
      <c r="F13" s="72">
        <v>0.2711667423958099</v>
      </c>
      <c r="G13" s="72">
        <v>0.24260297016798449</v>
      </c>
      <c r="H13" s="72">
        <v>0.43143645895823696</v>
      </c>
      <c r="I13" s="72">
        <v>0.35117577318740822</v>
      </c>
      <c r="J13" s="72">
        <v>0.28050481851999098</v>
      </c>
      <c r="K13" s="72">
        <v>0.44096284996874063</v>
      </c>
      <c r="L13" s="72">
        <v>0.48952028461700009</v>
      </c>
      <c r="M13" s="72">
        <v>0.4767945445074645</v>
      </c>
      <c r="N13" s="72">
        <v>0.54035466341746086</v>
      </c>
      <c r="O13" s="72">
        <v>0.50921247354208754</v>
      </c>
      <c r="P13" s="72">
        <v>0.40353112130451946</v>
      </c>
      <c r="Q13" s="72">
        <v>0.47518666995280356</v>
      </c>
      <c r="R13" s="8"/>
      <c r="S13" s="7"/>
      <c r="U13" s="6"/>
    </row>
    <row r="14" spans="1:21">
      <c r="B14" s="65" t="s">
        <v>8</v>
      </c>
      <c r="C14" s="72">
        <v>1.152677732140993E-2</v>
      </c>
      <c r="D14" s="72">
        <v>3.5175371645361289E-3</v>
      </c>
      <c r="E14" s="72">
        <v>7.028231318711034E-2</v>
      </c>
      <c r="F14" s="72">
        <v>4.1375390950011436E-2</v>
      </c>
      <c r="G14" s="72">
        <v>1.2853994430582258E-2</v>
      </c>
      <c r="H14" s="72">
        <v>0.17002960414810703</v>
      </c>
      <c r="I14" s="72">
        <v>3.7228469236974093E-2</v>
      </c>
      <c r="J14" s="72">
        <v>4.9917232122221461E-3</v>
      </c>
      <c r="K14" s="72">
        <v>3.1490899398528498E-2</v>
      </c>
      <c r="L14" s="72">
        <v>4.0926401202906422E-2</v>
      </c>
      <c r="M14" s="72">
        <v>0.15818208314671131</v>
      </c>
      <c r="N14" s="72">
        <v>8.0084955213878303E-2</v>
      </c>
      <c r="O14" s="72">
        <v>6.4028986264542329E-2</v>
      </c>
      <c r="P14" s="72">
        <v>9.2769689999995051E-3</v>
      </c>
      <c r="Q14" s="72">
        <v>5.9078044381355846E-2</v>
      </c>
      <c r="R14" s="8"/>
      <c r="S14" s="7"/>
      <c r="U14" s="6"/>
    </row>
    <row r="15" spans="1:21">
      <c r="C15" s="73"/>
      <c r="D15" s="73"/>
      <c r="E15" s="73"/>
      <c r="F15" s="73"/>
      <c r="G15" s="73"/>
      <c r="H15" s="73"/>
      <c r="I15" s="73"/>
      <c r="J15" s="73"/>
      <c r="K15" s="73"/>
      <c r="L15" s="73"/>
      <c r="M15" s="73"/>
      <c r="N15" s="73"/>
      <c r="O15" s="73"/>
      <c r="P15" s="73"/>
      <c r="Q15" s="73"/>
      <c r="S15" s="7"/>
      <c r="U15" s="6"/>
    </row>
    <row r="16" spans="1:21">
      <c r="R16" s="6"/>
      <c r="S16" s="7"/>
      <c r="U16" s="6"/>
    </row>
    <row r="17" spans="19:21">
      <c r="S17" s="7"/>
    </row>
    <row r="18" spans="19:21">
      <c r="U18" s="10"/>
    </row>
    <row r="49" spans="3:21">
      <c r="C49" s="74"/>
      <c r="D49" s="74"/>
      <c r="E49" s="74"/>
      <c r="F49" s="74"/>
      <c r="G49" s="74"/>
      <c r="H49" s="74"/>
      <c r="I49" s="74"/>
      <c r="J49" s="74"/>
      <c r="K49" s="74"/>
      <c r="L49" s="74"/>
      <c r="M49" s="74"/>
      <c r="N49" s="74"/>
      <c r="O49" s="74"/>
      <c r="P49" s="74"/>
      <c r="Q49" s="74"/>
    </row>
    <row r="50" spans="3:21">
      <c r="C50" s="74"/>
      <c r="D50" s="74"/>
      <c r="E50" s="74"/>
      <c r="F50" s="74"/>
      <c r="G50" s="74"/>
      <c r="H50" s="74"/>
      <c r="I50" s="74"/>
      <c r="J50" s="74"/>
      <c r="K50" s="74"/>
      <c r="L50" s="74"/>
      <c r="M50" s="74"/>
      <c r="N50" s="74"/>
      <c r="O50" s="74"/>
      <c r="P50" s="74"/>
      <c r="Q50" s="74"/>
    </row>
    <row r="51" spans="3:21">
      <c r="C51" s="74"/>
      <c r="D51" s="74"/>
      <c r="E51" s="74"/>
      <c r="F51" s="74"/>
      <c r="G51" s="74"/>
      <c r="H51" s="74"/>
      <c r="I51" s="74"/>
      <c r="J51" s="74"/>
      <c r="K51" s="74"/>
      <c r="L51" s="74"/>
      <c r="M51" s="74"/>
      <c r="N51" s="74"/>
      <c r="O51" s="74"/>
      <c r="P51" s="74"/>
      <c r="Q51" s="74"/>
    </row>
    <row r="52" spans="3:21">
      <c r="C52" s="74"/>
      <c r="D52" s="74"/>
      <c r="E52" s="74"/>
      <c r="F52" s="74"/>
      <c r="G52" s="74"/>
      <c r="H52" s="74"/>
      <c r="I52" s="74"/>
      <c r="J52" s="74"/>
      <c r="K52" s="74"/>
      <c r="L52" s="74"/>
      <c r="M52" s="74"/>
      <c r="N52" s="74"/>
      <c r="O52" s="74"/>
      <c r="P52" s="74"/>
      <c r="Q52" s="74"/>
    </row>
    <row r="53" spans="3:21">
      <c r="C53" s="74"/>
      <c r="D53" s="74"/>
      <c r="E53" s="74"/>
      <c r="F53" s="74"/>
      <c r="G53" s="74"/>
      <c r="H53" s="74"/>
      <c r="I53" s="74"/>
      <c r="J53" s="74"/>
      <c r="K53" s="74"/>
      <c r="L53" s="74"/>
      <c r="M53" s="74"/>
      <c r="N53" s="74"/>
      <c r="O53" s="74"/>
      <c r="P53" s="74"/>
      <c r="Q53" s="74"/>
    </row>
    <row r="54" spans="3:21">
      <c r="C54" s="74"/>
      <c r="D54" s="74"/>
      <c r="E54" s="74"/>
      <c r="F54" s="74"/>
      <c r="G54" s="74"/>
      <c r="H54" s="74"/>
      <c r="I54" s="74"/>
      <c r="J54" s="74"/>
      <c r="K54" s="74"/>
      <c r="L54" s="74"/>
      <c r="M54" s="74"/>
      <c r="N54" s="74"/>
      <c r="O54" s="74"/>
      <c r="P54" s="74"/>
      <c r="Q54" s="74"/>
    </row>
    <row r="55" spans="3:21">
      <c r="C55" s="74"/>
      <c r="D55" s="74"/>
      <c r="E55" s="74"/>
      <c r="F55" s="74"/>
      <c r="G55" s="74"/>
      <c r="H55" s="74"/>
      <c r="I55" s="74"/>
      <c r="J55" s="74"/>
      <c r="K55" s="74"/>
      <c r="L55" s="74"/>
      <c r="M55" s="74"/>
      <c r="N55" s="74"/>
      <c r="O55" s="74"/>
      <c r="P55" s="74"/>
      <c r="Q55" s="74"/>
    </row>
    <row r="56" spans="3:21">
      <c r="C56" s="74"/>
      <c r="D56" s="74"/>
      <c r="E56" s="74"/>
      <c r="F56" s="74"/>
      <c r="G56" s="74"/>
      <c r="H56" s="74"/>
      <c r="I56" s="74"/>
      <c r="J56" s="74"/>
      <c r="K56" s="74"/>
      <c r="L56" s="74"/>
      <c r="M56" s="74"/>
      <c r="N56" s="74"/>
      <c r="O56" s="74"/>
      <c r="P56" s="74"/>
      <c r="Q56" s="74"/>
    </row>
    <row r="57" spans="3:21">
      <c r="C57" s="74"/>
      <c r="D57" s="74"/>
      <c r="E57" s="74"/>
      <c r="F57" s="74"/>
      <c r="G57" s="74"/>
      <c r="H57" s="74"/>
      <c r="I57" s="74"/>
      <c r="J57" s="74"/>
      <c r="K57" s="74"/>
      <c r="L57" s="74"/>
      <c r="M57" s="74"/>
      <c r="N57" s="74"/>
      <c r="O57" s="74"/>
      <c r="P57" s="74"/>
      <c r="Q57" s="74"/>
    </row>
    <row r="63" spans="3:21">
      <c r="U63" s="11"/>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P17"/>
  <sheetViews>
    <sheetView workbookViewId="0">
      <selection activeCell="J32" sqref="J32"/>
    </sheetView>
  </sheetViews>
  <sheetFormatPr defaultRowHeight="14.25"/>
  <cols>
    <col min="1" max="1" width="7.42578125" style="2" bestFit="1" customWidth="1"/>
    <col min="2" max="2" width="41.28515625" style="2" customWidth="1"/>
    <col min="3" max="9" width="10.140625" style="2" customWidth="1"/>
    <col min="10" max="10" width="55" style="2" customWidth="1"/>
    <col min="11" max="11" width="12.85546875" style="2" bestFit="1" customWidth="1"/>
    <col min="12" max="13" width="11.5703125" style="2" bestFit="1" customWidth="1"/>
    <col min="14" max="14" width="11" style="2" bestFit="1" customWidth="1"/>
    <col min="15" max="15" width="9.140625" style="2"/>
    <col min="16" max="16" width="18" style="2" bestFit="1" customWidth="1"/>
    <col min="17" max="16384" width="9.140625" style="2"/>
  </cols>
  <sheetData>
    <row r="1" spans="1:16" ht="15">
      <c r="A1" s="58" t="s">
        <v>136</v>
      </c>
      <c r="B1" s="91" t="s">
        <v>147</v>
      </c>
      <c r="C1" s="58"/>
      <c r="D1" s="59"/>
      <c r="E1" s="59"/>
      <c r="F1" s="59"/>
      <c r="G1" s="59"/>
      <c r="H1" s="59"/>
      <c r="I1" s="59"/>
      <c r="J1" s="135"/>
      <c r="K1" s="59"/>
      <c r="P1" s="9"/>
    </row>
    <row r="2" spans="1:16" ht="15">
      <c r="A2" s="58" t="s">
        <v>137</v>
      </c>
      <c r="B2" s="91" t="s">
        <v>90</v>
      </c>
      <c r="C2" s="59"/>
      <c r="D2" s="59"/>
      <c r="E2" s="59"/>
      <c r="F2" s="59"/>
      <c r="G2" s="59"/>
      <c r="H2" s="59"/>
      <c r="I2" s="59"/>
      <c r="J2" s="135"/>
      <c r="K2" s="59"/>
      <c r="P2" s="9"/>
    </row>
    <row r="3" spans="1:16" ht="15">
      <c r="A3" s="58" t="s">
        <v>138</v>
      </c>
      <c r="B3" s="91" t="s">
        <v>91</v>
      </c>
      <c r="C3" s="59"/>
      <c r="D3" s="59"/>
      <c r="E3" s="59"/>
      <c r="F3" s="59"/>
      <c r="G3" s="59"/>
      <c r="H3" s="59"/>
      <c r="I3" s="59"/>
      <c r="J3" s="135"/>
      <c r="K3" s="59"/>
      <c r="P3" s="9"/>
    </row>
    <row r="4" spans="1:16" ht="15">
      <c r="A4" s="58"/>
      <c r="C4" s="59"/>
      <c r="D4" s="59"/>
      <c r="E4" s="59"/>
      <c r="F4" s="59"/>
      <c r="G4" s="59"/>
      <c r="H4" s="59"/>
      <c r="I4" s="59"/>
      <c r="J4" s="135"/>
      <c r="K4" s="59"/>
      <c r="P4" s="9"/>
    </row>
    <row r="5" spans="1:16" ht="15">
      <c r="A5" s="58"/>
      <c r="B5" s="136" t="s">
        <v>135</v>
      </c>
      <c r="C5" s="59"/>
      <c r="D5" s="59"/>
      <c r="E5" s="59"/>
      <c r="F5" s="59"/>
      <c r="G5" s="59"/>
      <c r="H5" s="59"/>
      <c r="I5" s="59"/>
      <c r="J5" s="135"/>
      <c r="K5" s="59"/>
      <c r="P5" s="9"/>
    </row>
    <row r="6" spans="1:16" ht="15">
      <c r="A6" s="59"/>
      <c r="B6" s="59"/>
      <c r="C6" s="59"/>
      <c r="D6" s="59"/>
      <c r="E6" s="59"/>
      <c r="F6" s="59"/>
      <c r="G6" s="59"/>
      <c r="H6" s="59"/>
      <c r="I6" s="59"/>
      <c r="J6" s="99"/>
      <c r="K6" s="59"/>
      <c r="P6" s="9"/>
    </row>
    <row r="7" spans="1:16" ht="15">
      <c r="A7" s="59"/>
      <c r="B7" s="137"/>
      <c r="C7" s="138">
        <v>2010</v>
      </c>
      <c r="D7" s="138">
        <v>2011</v>
      </c>
      <c r="E7" s="138">
        <v>2012</v>
      </c>
      <c r="F7" s="138">
        <v>2013</v>
      </c>
      <c r="G7" s="138">
        <v>2014</v>
      </c>
      <c r="H7" s="139"/>
      <c r="I7" s="59"/>
      <c r="J7" s="140" t="s">
        <v>92</v>
      </c>
      <c r="K7" s="58" t="s">
        <v>93</v>
      </c>
      <c r="N7" s="9"/>
    </row>
    <row r="8" spans="1:16" ht="15">
      <c r="A8" s="59"/>
      <c r="B8" s="67" t="s">
        <v>94</v>
      </c>
      <c r="C8" s="141">
        <v>13.961515445965318</v>
      </c>
      <c r="D8" s="141">
        <v>13.917268520881505</v>
      </c>
      <c r="E8" s="141">
        <v>12.75825762295343</v>
      </c>
      <c r="F8" s="141">
        <v>15.104003629332247</v>
      </c>
      <c r="G8" s="141">
        <v>18.680398192078599</v>
      </c>
      <c r="H8" s="59"/>
      <c r="I8" s="59"/>
      <c r="J8" s="142" t="s">
        <v>95</v>
      </c>
      <c r="K8" s="59" t="s">
        <v>96</v>
      </c>
    </row>
    <row r="9" spans="1:16" ht="15">
      <c r="A9" s="59"/>
      <c r="B9" s="67" t="s">
        <v>97</v>
      </c>
      <c r="C9" s="141">
        <v>6.0591095298799118</v>
      </c>
      <c r="D9" s="141">
        <v>5.7382384406909752</v>
      </c>
      <c r="E9" s="141">
        <v>4.9979583200172311</v>
      </c>
      <c r="F9" s="141">
        <v>5.3977058294519065</v>
      </c>
      <c r="G9" s="141">
        <v>5.809827974514139</v>
      </c>
      <c r="H9" s="59"/>
      <c r="I9" s="59"/>
      <c r="J9" s="142" t="s">
        <v>98</v>
      </c>
      <c r="K9" s="59" t="s">
        <v>99</v>
      </c>
    </row>
    <row r="10" spans="1:16" ht="30">
      <c r="A10" s="59"/>
      <c r="B10" s="67" t="s">
        <v>100</v>
      </c>
      <c r="C10" s="79">
        <v>8.0240360607150077E-2</v>
      </c>
      <c r="D10" s="79">
        <v>-3.1692064701042233E-3</v>
      </c>
      <c r="E10" s="79">
        <v>-8.3278618659192533E-2</v>
      </c>
      <c r="F10" s="79">
        <v>0.18386100012266385</v>
      </c>
      <c r="G10" s="79">
        <v>0.23678454074262328</v>
      </c>
      <c r="H10" s="59"/>
      <c r="I10" s="59"/>
      <c r="J10" s="142" t="s">
        <v>101</v>
      </c>
      <c r="K10" s="59" t="s">
        <v>102</v>
      </c>
    </row>
    <row r="11" spans="1:16" ht="15">
      <c r="A11" s="59"/>
      <c r="B11" s="67" t="s">
        <v>103</v>
      </c>
      <c r="C11" s="79">
        <v>0.74765526294431994</v>
      </c>
      <c r="D11" s="79">
        <v>-5.2956806211637515E-2</v>
      </c>
      <c r="E11" s="79">
        <v>-0.12900825372195629</v>
      </c>
      <c r="F11" s="79">
        <v>7.9982161482550579E-2</v>
      </c>
      <c r="G11" s="79">
        <v>7.6351353349702694E-2</v>
      </c>
      <c r="H11" s="59"/>
      <c r="I11" s="59"/>
      <c r="J11" s="59"/>
      <c r="K11" s="59"/>
    </row>
    <row r="12" spans="1:16" ht="15">
      <c r="A12" s="59"/>
      <c r="B12" s="59"/>
      <c r="C12" s="59"/>
      <c r="D12" s="59"/>
      <c r="E12" s="59"/>
      <c r="F12" s="59"/>
      <c r="G12" s="59"/>
      <c r="H12" s="59"/>
      <c r="I12" s="59"/>
      <c r="J12" s="61"/>
      <c r="K12" s="61"/>
    </row>
    <row r="13" spans="1:16">
      <c r="J13" s="42"/>
      <c r="K13" s="1"/>
    </row>
    <row r="14" spans="1:16">
      <c r="C14" s="8"/>
      <c r="D14" s="8"/>
      <c r="E14" s="8"/>
      <c r="F14" s="8"/>
      <c r="G14" s="8"/>
      <c r="J14" s="43"/>
    </row>
    <row r="15" spans="1:16">
      <c r="C15" s="8"/>
      <c r="D15" s="8"/>
      <c r="E15" s="8"/>
      <c r="F15" s="8"/>
      <c r="G15" s="8"/>
      <c r="J15" s="43"/>
    </row>
    <row r="16" spans="1:16">
      <c r="C16" s="6"/>
      <c r="D16" s="6"/>
      <c r="E16" s="6"/>
      <c r="F16" s="6"/>
      <c r="G16" s="6"/>
      <c r="J16" s="43"/>
    </row>
    <row r="17" spans="3:7">
      <c r="C17" s="6"/>
      <c r="D17" s="6"/>
      <c r="E17" s="6"/>
      <c r="F17" s="6"/>
      <c r="G17" s="6"/>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dimension ref="A1:H12"/>
  <sheetViews>
    <sheetView workbookViewId="0">
      <selection activeCell="K6" sqref="K6"/>
    </sheetView>
  </sheetViews>
  <sheetFormatPr defaultColWidth="9.85546875" defaultRowHeight="15"/>
  <cols>
    <col min="1" max="1" width="10" style="59" bestFit="1" customWidth="1"/>
    <col min="2" max="3" width="11.140625" style="59" customWidth="1"/>
    <col min="4" max="4" width="16.28515625" style="59" customWidth="1"/>
    <col min="5" max="5" width="17.7109375" style="59" customWidth="1"/>
    <col min="6" max="6" width="9.85546875" style="59"/>
    <col min="7" max="7" width="15.28515625" style="59" bestFit="1" customWidth="1"/>
    <col min="8" max="8" width="9.85546875" style="59"/>
    <col min="9" max="9" width="37.7109375" style="2" customWidth="1"/>
    <col min="10" max="16384" width="9.85546875" style="2"/>
  </cols>
  <sheetData>
    <row r="1" spans="1:8">
      <c r="A1" s="58" t="s">
        <v>136</v>
      </c>
      <c r="B1" s="58" t="s">
        <v>148</v>
      </c>
    </row>
    <row r="2" spans="1:8">
      <c r="A2" s="58" t="s">
        <v>137</v>
      </c>
      <c r="B2" s="58" t="s">
        <v>104</v>
      </c>
    </row>
    <row r="6" spans="1:8" s="44" customFormat="1" ht="30.75" customHeight="1">
      <c r="A6" s="148"/>
      <c r="B6" s="104"/>
      <c r="C6" s="104" t="s">
        <v>105</v>
      </c>
      <c r="D6" s="104" t="s">
        <v>106</v>
      </c>
      <c r="E6" s="104" t="s">
        <v>107</v>
      </c>
      <c r="F6" s="104" t="s">
        <v>108</v>
      </c>
      <c r="G6" s="104" t="s">
        <v>109</v>
      </c>
      <c r="H6" s="104" t="s">
        <v>110</v>
      </c>
    </row>
    <row r="7" spans="1:8">
      <c r="B7" s="137">
        <v>2009</v>
      </c>
      <c r="C7" s="149">
        <v>0.73269450038046391</v>
      </c>
      <c r="D7" s="149">
        <v>7.7324253961945255E-2</v>
      </c>
      <c r="E7" s="149">
        <v>5.1211911429622892E-2</v>
      </c>
      <c r="F7" s="149">
        <v>0.10169420587548081</v>
      </c>
      <c r="G7" s="149">
        <v>3.7075128352486955E-2</v>
      </c>
      <c r="H7" s="150">
        <v>3.466993553220544</v>
      </c>
    </row>
    <row r="8" spans="1:8">
      <c r="B8" s="137">
        <v>2010</v>
      </c>
      <c r="C8" s="149">
        <v>0.64497218194796069</v>
      </c>
      <c r="D8" s="149">
        <v>6.2456818268968095E-2</v>
      </c>
      <c r="E8" s="149">
        <v>7.4757772083645049E-2</v>
      </c>
      <c r="F8" s="149">
        <v>0.1762111603908125</v>
      </c>
      <c r="G8" s="149">
        <v>4.1602067308613752E-2</v>
      </c>
      <c r="H8" s="150">
        <v>6.0591095298799118</v>
      </c>
    </row>
    <row r="9" spans="1:8">
      <c r="B9" s="137">
        <v>2011</v>
      </c>
      <c r="C9" s="149">
        <v>0.72031836478416711</v>
      </c>
      <c r="D9" s="149">
        <v>4.7859009406457945E-2</v>
      </c>
      <c r="E9" s="149">
        <v>5.3593655005249902E-2</v>
      </c>
      <c r="F9" s="149">
        <v>0.11961702396823912</v>
      </c>
      <c r="G9" s="149">
        <v>5.8611946835885935E-2</v>
      </c>
      <c r="H9" s="150">
        <v>5.7382384406909752</v>
      </c>
    </row>
    <row r="10" spans="1:8">
      <c r="B10" s="137">
        <v>2012</v>
      </c>
      <c r="C10" s="149">
        <v>0.74777260579663218</v>
      </c>
      <c r="D10" s="149">
        <v>6.4891730417343335E-2</v>
      </c>
      <c r="E10" s="149">
        <v>5.3500798889962169E-2</v>
      </c>
      <c r="F10" s="149">
        <v>0.11649966431019562</v>
      </c>
      <c r="G10" s="149">
        <v>1.7335200585866722E-2</v>
      </c>
      <c r="H10" s="150">
        <v>4.9979583200172311</v>
      </c>
    </row>
    <row r="11" spans="1:8">
      <c r="B11" s="137">
        <v>2013</v>
      </c>
      <c r="C11" s="149">
        <v>0.71903080272609277</v>
      </c>
      <c r="D11" s="149">
        <v>4.8486194374257857E-2</v>
      </c>
      <c r="E11" s="149">
        <v>7.1396897775791168E-2</v>
      </c>
      <c r="F11" s="149">
        <v>9.9157388093031026E-2</v>
      </c>
      <c r="G11" s="149">
        <v>6.1928717030827203E-2</v>
      </c>
      <c r="H11" s="150">
        <v>5.3977058294519065</v>
      </c>
    </row>
    <row r="12" spans="1:8">
      <c r="B12" s="137" t="s">
        <v>154</v>
      </c>
      <c r="C12" s="149">
        <v>0.70870161563572687</v>
      </c>
      <c r="D12" s="149">
        <v>5.90573337646264E-2</v>
      </c>
      <c r="E12" s="149">
        <v>6.2404887242351631E-2</v>
      </c>
      <c r="F12" s="149">
        <v>0.12528248550501633</v>
      </c>
      <c r="G12" s="149">
        <v>4.4553677852278865E-2</v>
      </c>
      <c r="H12" s="150">
        <f>SUM(H7:H11)</f>
        <v>25.660005673260571</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dimension ref="A1:K11"/>
  <sheetViews>
    <sheetView topLeftCell="A7" workbookViewId="0">
      <selection activeCell="L17" sqref="L17"/>
    </sheetView>
  </sheetViews>
  <sheetFormatPr defaultRowHeight="15"/>
  <cols>
    <col min="1" max="1" width="7.85546875" style="59" bestFit="1" customWidth="1"/>
    <col min="2" max="2" width="13.28515625" style="59" customWidth="1"/>
    <col min="3" max="4" width="9.140625" style="59"/>
    <col min="5" max="5" width="17.85546875" style="59" customWidth="1"/>
    <col min="6" max="6" width="9.140625" style="59"/>
    <col min="7" max="7" width="12" style="59" bestFit="1" customWidth="1"/>
    <col min="8" max="9" width="9.140625" style="59"/>
    <col min="10" max="10" width="9.140625" style="2"/>
    <col min="11" max="11" width="38" style="2" customWidth="1"/>
    <col min="12" max="16384" width="9.140625" style="2"/>
  </cols>
  <sheetData>
    <row r="1" spans="1:11">
      <c r="A1" s="58" t="s">
        <v>136</v>
      </c>
      <c r="B1" s="58" t="s">
        <v>149</v>
      </c>
    </row>
    <row r="2" spans="1:11">
      <c r="A2" s="58" t="s">
        <v>137</v>
      </c>
      <c r="B2" s="58" t="s">
        <v>111</v>
      </c>
    </row>
    <row r="3" spans="1:11">
      <c r="B3"/>
    </row>
    <row r="4" spans="1:11">
      <c r="B4" t="s">
        <v>135</v>
      </c>
    </row>
    <row r="5" spans="1:11" ht="28.5" customHeight="1">
      <c r="B5" s="151"/>
      <c r="C5" s="151" t="s">
        <v>112</v>
      </c>
      <c r="D5" s="151" t="s">
        <v>113</v>
      </c>
      <c r="E5" s="151" t="s">
        <v>114</v>
      </c>
      <c r="F5" s="151" t="s">
        <v>115</v>
      </c>
      <c r="G5" s="151" t="s">
        <v>116</v>
      </c>
      <c r="H5" s="151" t="s">
        <v>117</v>
      </c>
      <c r="I5" s="151" t="s">
        <v>36</v>
      </c>
    </row>
    <row r="6" spans="1:11">
      <c r="B6" s="65">
        <v>2008</v>
      </c>
      <c r="C6" s="72">
        <v>4.0894992433168156</v>
      </c>
      <c r="D6" s="78">
        <v>0.89713981243645446</v>
      </c>
      <c r="E6" s="72">
        <v>0.26932067140284605</v>
      </c>
      <c r="F6" s="78">
        <v>5.9082611892512092E-2</v>
      </c>
      <c r="G6" s="72">
        <v>0.19955458458</v>
      </c>
      <c r="H6" s="78">
        <v>4.3777575671033415E-2</v>
      </c>
      <c r="I6" s="72">
        <f>C6+E6+G6</f>
        <v>4.5583744992996618</v>
      </c>
    </row>
    <row r="7" spans="1:11">
      <c r="B7" s="65">
        <v>2009</v>
      </c>
      <c r="C7" s="72">
        <v>3.0480638543156635</v>
      </c>
      <c r="D7" s="78">
        <v>0.87916628846461797</v>
      </c>
      <c r="E7" s="72">
        <v>0.18788236747488038</v>
      </c>
      <c r="F7" s="78">
        <v>5.4191726806170015E-2</v>
      </c>
      <c r="G7" s="72">
        <v>0.23104733143</v>
      </c>
      <c r="H7" s="78">
        <v>6.6641984729212012E-2</v>
      </c>
      <c r="I7" s="72">
        <f t="shared" ref="I7:I11" si="0">C7+E7+G7</f>
        <v>3.466993553220544</v>
      </c>
    </row>
    <row r="8" spans="1:11">
      <c r="B8" s="65">
        <v>2010</v>
      </c>
      <c r="C8" s="72">
        <v>5.1519265865739925</v>
      </c>
      <c r="D8" s="78">
        <v>0.85027784382635196</v>
      </c>
      <c r="E8" s="72">
        <v>0.39999945916591961</v>
      </c>
      <c r="F8" s="78">
        <v>6.6016211985170603E-2</v>
      </c>
      <c r="G8" s="72">
        <v>0.50718348414000003</v>
      </c>
      <c r="H8" s="78">
        <v>8.3705944188477502E-2</v>
      </c>
      <c r="I8" s="72">
        <f t="shared" si="0"/>
        <v>6.0591095298799118</v>
      </c>
      <c r="K8" s="4"/>
    </row>
    <row r="9" spans="1:11">
      <c r="B9" s="65">
        <v>2011</v>
      </c>
      <c r="C9" s="72">
        <v>5.2626552441138799</v>
      </c>
      <c r="D9" s="78">
        <v>0.91712034947787435</v>
      </c>
      <c r="E9" s="72">
        <v>0.13807008351709499</v>
      </c>
      <c r="F9" s="78">
        <v>2.406140576836489E-2</v>
      </c>
      <c r="G9" s="72">
        <v>0.33751311305999998</v>
      </c>
      <c r="H9" s="78">
        <v>5.8818244753760705E-2</v>
      </c>
      <c r="I9" s="72">
        <f t="shared" si="0"/>
        <v>5.7382384406909752</v>
      </c>
    </row>
    <row r="10" spans="1:11">
      <c r="B10" s="65">
        <v>2012</v>
      </c>
      <c r="C10" s="72">
        <v>4.5742094775305642</v>
      </c>
      <c r="D10" s="78">
        <v>0.91521561098468585</v>
      </c>
      <c r="E10" s="72">
        <v>0.16231917194666665</v>
      </c>
      <c r="F10" s="78">
        <v>3.2477095956675972E-2</v>
      </c>
      <c r="G10" s="72">
        <v>0.26142967053999999</v>
      </c>
      <c r="H10" s="78">
        <v>5.2307293058638127E-2</v>
      </c>
      <c r="I10" s="72">
        <f t="shared" si="0"/>
        <v>4.9979583200172311</v>
      </c>
    </row>
    <row r="11" spans="1:11">
      <c r="B11" s="65">
        <v>2013</v>
      </c>
      <c r="C11" s="72">
        <v>4.6945535236509919</v>
      </c>
      <c r="D11" s="78">
        <v>0.86973126583441207</v>
      </c>
      <c r="E11" s="72">
        <v>0.23602284583091521</v>
      </c>
      <c r="F11" s="78">
        <v>4.3726511464016078E-2</v>
      </c>
      <c r="G11" s="72">
        <v>0.46712945997000005</v>
      </c>
      <c r="H11" s="78">
        <v>8.6542222701571955E-2</v>
      </c>
      <c r="I11" s="72">
        <f t="shared" si="0"/>
        <v>5.3977058294519065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dimension ref="A1:S29"/>
  <sheetViews>
    <sheetView workbookViewId="0">
      <selection activeCell="I14" sqref="I14"/>
    </sheetView>
  </sheetViews>
  <sheetFormatPr defaultRowHeight="15"/>
  <cols>
    <col min="1" max="1" width="7.42578125" style="59" bestFit="1" customWidth="1"/>
    <col min="2" max="2" width="9.140625" style="59"/>
    <col min="3" max="3" width="22" style="59" customWidth="1"/>
    <col min="4" max="4" width="26.28515625" style="59" customWidth="1"/>
    <col min="5" max="5" width="24.85546875" style="59" bestFit="1" customWidth="1"/>
    <col min="6" max="6" width="12.85546875" style="2" customWidth="1"/>
    <col min="7" max="9" width="9.140625" style="2"/>
    <col min="10" max="10" width="23.85546875" style="2" customWidth="1"/>
    <col min="11" max="17" width="11.5703125" style="2" bestFit="1" customWidth="1"/>
    <col min="18" max="19" width="10.5703125" style="2" bestFit="1" customWidth="1"/>
    <col min="20" max="16384" width="9.140625" style="2"/>
  </cols>
  <sheetData>
    <row r="1" spans="1:13">
      <c r="A1" s="58" t="s">
        <v>136</v>
      </c>
      <c r="B1" s="58" t="s">
        <v>150</v>
      </c>
    </row>
    <row r="2" spans="1:13">
      <c r="A2" s="58" t="s">
        <v>137</v>
      </c>
      <c r="B2" s="58" t="s">
        <v>118</v>
      </c>
    </row>
    <row r="5" spans="1:13">
      <c r="B5" s="152"/>
      <c r="C5" s="179" t="s">
        <v>119</v>
      </c>
      <c r="D5" s="179"/>
      <c r="E5" s="152" t="s">
        <v>120</v>
      </c>
      <c r="F5" s="45"/>
      <c r="G5" s="28"/>
    </row>
    <row r="6" spans="1:13" ht="33" customHeight="1">
      <c r="B6" s="152"/>
      <c r="C6" s="151" t="s">
        <v>121</v>
      </c>
      <c r="D6" s="151" t="s">
        <v>122</v>
      </c>
      <c r="E6" s="152" t="s">
        <v>123</v>
      </c>
      <c r="F6" s="45"/>
      <c r="G6" s="28"/>
      <c r="I6" s="4"/>
      <c r="J6" s="4"/>
      <c r="K6" s="4"/>
      <c r="L6" s="4"/>
      <c r="M6" s="4"/>
    </row>
    <row r="7" spans="1:13">
      <c r="B7" s="67">
        <v>2004</v>
      </c>
      <c r="C7" s="68">
        <v>30.578291173621029</v>
      </c>
      <c r="D7" s="68">
        <v>36.093917393498366</v>
      </c>
      <c r="E7" s="68">
        <v>541.03447894511385</v>
      </c>
      <c r="F7" s="46"/>
      <c r="G7" s="47"/>
      <c r="H7" s="18"/>
      <c r="I7" s="4"/>
      <c r="J7" s="48"/>
      <c r="K7" s="4"/>
      <c r="L7" s="4"/>
      <c r="M7" s="4"/>
    </row>
    <row r="8" spans="1:13">
      <c r="B8" s="67">
        <v>2005</v>
      </c>
      <c r="C8" s="68">
        <v>57.217593372129336</v>
      </c>
      <c r="D8" s="68">
        <v>962.09556144452381</v>
      </c>
      <c r="E8" s="68">
        <v>571.83557183145911</v>
      </c>
      <c r="F8" s="49"/>
      <c r="G8" s="50"/>
      <c r="H8" s="21"/>
      <c r="I8" s="4"/>
      <c r="J8" s="48"/>
      <c r="K8" s="4"/>
      <c r="L8" s="4"/>
      <c r="M8" s="4"/>
    </row>
    <row r="9" spans="1:13">
      <c r="B9" s="67">
        <v>2006</v>
      </c>
      <c r="C9" s="68">
        <v>59.82791846656329</v>
      </c>
      <c r="D9" s="68">
        <v>571.77465102798192</v>
      </c>
      <c r="E9" s="68">
        <v>603.29224663790762</v>
      </c>
      <c r="F9" s="46"/>
      <c r="G9" s="47"/>
      <c r="I9" s="4"/>
      <c r="J9" s="48"/>
      <c r="K9" s="4"/>
      <c r="L9" s="4"/>
      <c r="M9" s="4"/>
    </row>
    <row r="10" spans="1:13">
      <c r="B10" s="67">
        <v>2007</v>
      </c>
      <c r="C10" s="68">
        <v>106.30443392157245</v>
      </c>
      <c r="D10" s="68">
        <v>255.36361563309069</v>
      </c>
      <c r="E10" s="68">
        <v>641.5711396870829</v>
      </c>
      <c r="F10" s="46"/>
      <c r="G10" s="47"/>
      <c r="I10" s="4"/>
      <c r="J10" s="48"/>
      <c r="K10" s="4"/>
      <c r="L10" s="4"/>
      <c r="M10" s="4"/>
    </row>
    <row r="11" spans="1:13">
      <c r="B11" s="67">
        <v>2008</v>
      </c>
      <c r="C11" s="68">
        <v>119.45582282596155</v>
      </c>
      <c r="D11" s="68">
        <v>148.78866408020059</v>
      </c>
      <c r="E11" s="68">
        <v>689.31686390259563</v>
      </c>
      <c r="F11" s="46"/>
      <c r="G11" s="47"/>
      <c r="I11" s="4"/>
      <c r="J11" s="48"/>
      <c r="K11" s="4"/>
      <c r="L11" s="4"/>
      <c r="M11" s="4"/>
    </row>
    <row r="12" spans="1:13">
      <c r="B12" s="67">
        <v>2009</v>
      </c>
      <c r="C12" s="68">
        <v>157.83231082421838</v>
      </c>
      <c r="D12" s="68">
        <v>285.73704759583188</v>
      </c>
      <c r="E12" s="68">
        <v>721.72854284329571</v>
      </c>
      <c r="F12" s="46"/>
      <c r="G12" s="47"/>
      <c r="I12" s="4"/>
      <c r="J12" s="48"/>
      <c r="K12" s="4"/>
      <c r="L12" s="4"/>
      <c r="M12" s="4"/>
    </row>
    <row r="13" spans="1:13">
      <c r="B13" s="67">
        <v>2010</v>
      </c>
      <c r="C13" s="68">
        <v>160.51426995799082</v>
      </c>
      <c r="D13" s="68">
        <v>136.18878684671208</v>
      </c>
      <c r="E13" s="68">
        <v>767.76038930584104</v>
      </c>
      <c r="F13" s="46"/>
      <c r="G13" s="47"/>
      <c r="I13" s="4"/>
      <c r="J13" s="48"/>
      <c r="K13" s="4"/>
      <c r="L13" s="4"/>
      <c r="M13" s="4"/>
    </row>
    <row r="14" spans="1:13">
      <c r="B14" s="67">
        <v>2011</v>
      </c>
      <c r="C14" s="68">
        <v>166.20607375092044</v>
      </c>
      <c r="D14" s="68">
        <v>166.62898195328211</v>
      </c>
      <c r="E14" s="68">
        <v>815.13120532601147</v>
      </c>
      <c r="F14" s="46"/>
      <c r="G14" s="47"/>
      <c r="I14" s="4"/>
      <c r="J14" s="48"/>
      <c r="K14" s="4"/>
      <c r="L14" s="4"/>
      <c r="M14" s="4"/>
    </row>
    <row r="15" spans="1:13">
      <c r="B15" s="67">
        <v>2012</v>
      </c>
      <c r="C15" s="68">
        <v>217.81028300140869</v>
      </c>
      <c r="D15" s="68">
        <v>47.422437626318477</v>
      </c>
      <c r="E15" s="68">
        <v>864.28361700716994</v>
      </c>
      <c r="F15" s="46"/>
      <c r="G15" s="47"/>
      <c r="I15" s="4"/>
      <c r="J15" s="48"/>
      <c r="K15" s="4"/>
      <c r="L15" s="4"/>
      <c r="M15" s="4"/>
    </row>
    <row r="16" spans="1:13">
      <c r="F16" s="26"/>
      <c r="G16" s="26"/>
      <c r="I16" s="4"/>
      <c r="J16" s="48"/>
      <c r="K16" s="4"/>
      <c r="L16" s="4"/>
      <c r="M16" s="4"/>
    </row>
    <row r="17" spans="3:19">
      <c r="D17" s="135"/>
      <c r="E17" s="95"/>
      <c r="I17" s="4"/>
      <c r="J17" s="4"/>
      <c r="K17" s="4"/>
      <c r="L17" s="4"/>
      <c r="M17" s="4"/>
    </row>
    <row r="18" spans="3:19">
      <c r="C18" s="74"/>
      <c r="E18" s="74"/>
      <c r="J18" s="8"/>
      <c r="K18" s="8"/>
      <c r="L18" s="8"/>
      <c r="M18" s="8"/>
      <c r="N18" s="8"/>
      <c r="O18" s="8"/>
      <c r="P18" s="8"/>
      <c r="Q18" s="8"/>
      <c r="R18" s="8"/>
      <c r="S18" s="8"/>
    </row>
    <row r="20" spans="3:19">
      <c r="J20" s="8"/>
    </row>
    <row r="21" spans="3:19">
      <c r="J21" s="8"/>
    </row>
    <row r="22" spans="3:19">
      <c r="J22" s="8"/>
    </row>
    <row r="23" spans="3:19">
      <c r="J23" s="8"/>
    </row>
    <row r="24" spans="3:19">
      <c r="J24" s="8"/>
    </row>
    <row r="25" spans="3:19">
      <c r="J25" s="8"/>
    </row>
    <row r="26" spans="3:19">
      <c r="J26" s="8"/>
    </row>
    <row r="27" spans="3:19">
      <c r="J27" s="8"/>
    </row>
    <row r="28" spans="3:19">
      <c r="J28" s="8"/>
    </row>
    <row r="29" spans="3:19">
      <c r="J29" s="8"/>
    </row>
  </sheetData>
  <mergeCells count="1">
    <mergeCell ref="C5:D5"/>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dimension ref="A1:E20"/>
  <sheetViews>
    <sheetView workbookViewId="0">
      <selection activeCell="D39" sqref="D39"/>
    </sheetView>
  </sheetViews>
  <sheetFormatPr defaultRowHeight="15"/>
  <cols>
    <col min="1" max="1" width="9.140625" style="59"/>
    <col min="2" max="2" width="78.28515625" style="59" customWidth="1"/>
    <col min="3" max="3" width="17.28515625" style="59" customWidth="1"/>
    <col min="4" max="4" width="11.28515625" style="59" customWidth="1"/>
    <col min="5" max="5" width="34.42578125" style="61" customWidth="1"/>
    <col min="6" max="16384" width="9.140625" style="2"/>
  </cols>
  <sheetData>
    <row r="1" spans="1:5">
      <c r="A1" s="58" t="s">
        <v>136</v>
      </c>
      <c r="B1" s="58" t="s">
        <v>151</v>
      </c>
    </row>
    <row r="2" spans="1:5">
      <c r="A2" s="58" t="s">
        <v>137</v>
      </c>
      <c r="B2" s="58" t="s">
        <v>124</v>
      </c>
    </row>
    <row r="3" spans="1:5">
      <c r="A3" s="58"/>
      <c r="B3" s="58"/>
    </row>
    <row r="4" spans="1:5">
      <c r="B4" s="153"/>
      <c r="C4" s="154"/>
      <c r="D4" s="154"/>
    </row>
    <row r="5" spans="1:5">
      <c r="B5" s="65"/>
      <c r="C5" s="64" t="s">
        <v>39</v>
      </c>
      <c r="D5" s="64" t="s">
        <v>125</v>
      </c>
      <c r="E5" s="60"/>
    </row>
    <row r="6" spans="1:5">
      <c r="B6" s="65" t="s">
        <v>126</v>
      </c>
      <c r="C6" s="155">
        <v>6.4448311314667448</v>
      </c>
      <c r="D6" s="156">
        <v>0.375</v>
      </c>
      <c r="E6" s="157"/>
    </row>
    <row r="7" spans="1:5">
      <c r="B7" s="65" t="s">
        <v>127</v>
      </c>
      <c r="C7" s="155">
        <v>2.1267942733840259</v>
      </c>
      <c r="D7" s="156">
        <v>0.12375000000000001</v>
      </c>
    </row>
    <row r="8" spans="1:5">
      <c r="B8" s="65" t="s">
        <v>128</v>
      </c>
      <c r="C8" s="155">
        <v>1.0096902105964567</v>
      </c>
      <c r="D8" s="156">
        <v>5.8750000000000004E-2</v>
      </c>
    </row>
    <row r="9" spans="1:5">
      <c r="B9" s="65" t="s">
        <v>129</v>
      </c>
      <c r="C9" s="155">
        <v>7.6049007351307578</v>
      </c>
      <c r="D9" s="156">
        <v>0.44249999999999995</v>
      </c>
    </row>
    <row r="10" spans="1:5">
      <c r="B10" s="65" t="s">
        <v>36</v>
      </c>
      <c r="C10" s="158">
        <v>17.186216350577986</v>
      </c>
      <c r="D10" s="156">
        <v>1</v>
      </c>
    </row>
    <row r="11" spans="1:5">
      <c r="C11" s="159"/>
      <c r="D11" s="160"/>
    </row>
    <row r="12" spans="1:5">
      <c r="C12" s="161"/>
      <c r="D12" s="162"/>
    </row>
    <row r="13" spans="1:5">
      <c r="C13" s="163"/>
      <c r="D13" s="160"/>
    </row>
    <row r="14" spans="1:5">
      <c r="C14" s="163"/>
      <c r="D14" s="160"/>
    </row>
    <row r="15" spans="1:5">
      <c r="C15" s="163"/>
      <c r="D15" s="160"/>
    </row>
    <row r="16" spans="1:5">
      <c r="B16" s="61"/>
      <c r="C16" s="163"/>
      <c r="D16" s="160"/>
    </row>
    <row r="17" spans="3:5">
      <c r="C17" s="163"/>
      <c r="D17" s="74"/>
    </row>
    <row r="19" spans="3:5">
      <c r="E19" s="164"/>
    </row>
    <row r="20" spans="3:5">
      <c r="D20" s="165"/>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dimension ref="A1:AE13"/>
  <sheetViews>
    <sheetView workbookViewId="0">
      <selection activeCell="G36" sqref="G36"/>
    </sheetView>
  </sheetViews>
  <sheetFormatPr defaultRowHeight="15"/>
  <cols>
    <col min="1" max="1" width="7.42578125" style="170" bestFit="1" customWidth="1"/>
    <col min="2" max="2" width="36" style="170" customWidth="1"/>
    <col min="3" max="3" width="7.85546875" style="170" customWidth="1"/>
    <col min="4" max="4" width="2.85546875" style="170" customWidth="1"/>
    <col min="5" max="5" width="7.85546875" style="170" customWidth="1"/>
    <col min="6" max="6" width="2.85546875" style="170" customWidth="1"/>
    <col min="7" max="7" width="7.85546875" style="170" customWidth="1"/>
    <col min="8" max="8" width="6.7109375" style="170" bestFit="1" customWidth="1"/>
    <col min="9" max="9" width="2.85546875" style="170" customWidth="1"/>
    <col min="10" max="11" width="6.7109375" style="170" bestFit="1" customWidth="1"/>
    <col min="12" max="12" width="2.85546875" style="170" customWidth="1"/>
    <col min="13" max="13" width="5.140625" style="170" bestFit="1" customWidth="1"/>
    <col min="14" max="14" width="6.7109375" style="170" bestFit="1" customWidth="1"/>
    <col min="15" max="15" width="2.85546875" style="170" customWidth="1"/>
    <col min="16" max="17" width="6.7109375" style="170" bestFit="1" customWidth="1"/>
    <col min="18" max="18" width="2.85546875" style="170" customWidth="1"/>
    <col min="19" max="20" width="6.7109375" style="170" bestFit="1" customWidth="1"/>
    <col min="21" max="21" width="2.85546875" style="170" customWidth="1"/>
    <col min="22" max="22" width="7.85546875" style="170" customWidth="1"/>
    <col min="23" max="23" width="6.7109375" style="170" bestFit="1" customWidth="1"/>
    <col min="24" max="24" width="2.85546875" style="170" customWidth="1"/>
    <col min="25" max="25" width="6.7109375" style="170" bestFit="1" customWidth="1"/>
    <col min="26" max="26" width="4.7109375" style="170" bestFit="1" customWidth="1"/>
    <col min="27" max="27" width="2.42578125" style="170" customWidth="1"/>
    <col min="28" max="28" width="7.85546875" style="170" customWidth="1"/>
    <col min="29" max="29" width="9.140625" style="53"/>
    <col min="30" max="30" width="15.7109375" style="53" bestFit="1" customWidth="1"/>
    <col min="31" max="31" width="14.28515625" style="53" customWidth="1"/>
    <col min="32" max="16384" width="9.140625" style="53"/>
  </cols>
  <sheetData>
    <row r="1" spans="1:31" s="51" customFormat="1">
      <c r="A1" s="166" t="s">
        <v>136</v>
      </c>
      <c r="B1" s="166" t="s">
        <v>152</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row>
    <row r="2" spans="1:31" s="51" customFormat="1">
      <c r="A2" s="166" t="s">
        <v>137</v>
      </c>
      <c r="B2" s="166" t="s">
        <v>130</v>
      </c>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row>
    <row r="3" spans="1:31" s="51" customFormat="1">
      <c r="A3" s="166" t="s">
        <v>138</v>
      </c>
      <c r="B3" s="166" t="s">
        <v>131</v>
      </c>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row>
    <row r="4" spans="1:31" s="51" customFormat="1">
      <c r="A4" s="167"/>
      <c r="B4" s="167" t="s">
        <v>39</v>
      </c>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67"/>
    </row>
    <row r="5" spans="1:31" s="51" customFormat="1">
      <c r="A5" s="167"/>
      <c r="B5" s="167"/>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row>
    <row r="6" spans="1:31" s="51" customFormat="1">
      <c r="A6" s="167"/>
      <c r="B6" s="167"/>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row>
    <row r="7" spans="1:31" s="52" customFormat="1">
      <c r="A7" s="168"/>
      <c r="B7" s="169"/>
      <c r="C7" s="169">
        <v>2005</v>
      </c>
      <c r="D7" s="169"/>
      <c r="E7" s="169">
        <v>2006</v>
      </c>
      <c r="F7" s="169"/>
      <c r="G7" s="180">
        <v>2007</v>
      </c>
      <c r="H7" s="180"/>
      <c r="I7" s="169"/>
      <c r="J7" s="180">
        <v>2008</v>
      </c>
      <c r="K7" s="180"/>
      <c r="L7" s="169"/>
      <c r="M7" s="180">
        <v>2009</v>
      </c>
      <c r="N7" s="180"/>
      <c r="O7" s="169"/>
      <c r="P7" s="180">
        <v>2010</v>
      </c>
      <c r="Q7" s="180"/>
      <c r="R7" s="169"/>
      <c r="S7" s="180">
        <v>2011</v>
      </c>
      <c r="T7" s="180"/>
      <c r="U7" s="169"/>
      <c r="V7" s="180">
        <v>2012</v>
      </c>
      <c r="W7" s="180"/>
      <c r="X7" s="169"/>
      <c r="Y7" s="169">
        <v>2013</v>
      </c>
      <c r="Z7" s="169"/>
      <c r="AA7" s="169"/>
      <c r="AB7" s="169">
        <v>2014</v>
      </c>
    </row>
    <row r="8" spans="1:31">
      <c r="B8" s="171" t="s">
        <v>132</v>
      </c>
      <c r="C8" s="172">
        <v>1260.8854231187795</v>
      </c>
      <c r="D8" s="172"/>
      <c r="E8" s="172">
        <v>436.90794628291627</v>
      </c>
      <c r="F8" s="172"/>
      <c r="G8" s="172">
        <v>1432.6971746745212</v>
      </c>
      <c r="H8" s="172"/>
      <c r="I8" s="172"/>
      <c r="J8" s="172">
        <v>1040.4825714327021</v>
      </c>
      <c r="K8" s="172"/>
      <c r="L8" s="172"/>
      <c r="M8" s="172">
        <v>895.00992612886148</v>
      </c>
      <c r="N8" s="172"/>
      <c r="O8" s="172"/>
      <c r="P8" s="172">
        <v>3029.1381576764411</v>
      </c>
      <c r="Q8" s="172"/>
      <c r="R8" s="172"/>
      <c r="S8" s="172">
        <v>2870.0290359796136</v>
      </c>
      <c r="T8" s="172"/>
      <c r="U8" s="172"/>
      <c r="V8" s="172">
        <v>1040.0762663722435</v>
      </c>
      <c r="W8" s="172"/>
      <c r="X8" s="172"/>
      <c r="Y8" s="172">
        <v>3979.0452019816694</v>
      </c>
      <c r="Z8" s="172"/>
      <c r="AA8" s="172"/>
      <c r="AB8" s="172">
        <f>'[5]FONDEN 2014'!F41</f>
        <v>3256.2121810864846</v>
      </c>
      <c r="AD8" s="54"/>
      <c r="AE8" s="55"/>
    </row>
    <row r="9" spans="1:31">
      <c r="B9" s="171" t="s">
        <v>85</v>
      </c>
      <c r="C9" s="173">
        <v>3.1696765131483855</v>
      </c>
      <c r="D9" s="173"/>
      <c r="E9" s="173">
        <v>1.8462191469202405</v>
      </c>
      <c r="F9" s="173"/>
      <c r="G9" s="173">
        <v>6.4657993416537742</v>
      </c>
      <c r="H9" s="173"/>
      <c r="I9" s="173"/>
      <c r="J9" s="173">
        <v>4.1898330024548951</v>
      </c>
      <c r="K9" s="173"/>
      <c r="L9" s="173"/>
      <c r="M9" s="173">
        <v>6.5261691272217055</v>
      </c>
      <c r="N9" s="173"/>
      <c r="O9" s="173"/>
      <c r="P9" s="173">
        <v>1.3807912841902814</v>
      </c>
      <c r="Q9" s="173"/>
      <c r="R9" s="173"/>
      <c r="S9" s="173">
        <v>0.77485304104824437</v>
      </c>
      <c r="T9" s="173"/>
      <c r="U9" s="173"/>
      <c r="V9" s="173">
        <v>1.9174226012842459</v>
      </c>
      <c r="W9" s="173"/>
      <c r="X9" s="173"/>
      <c r="Y9" s="173">
        <v>1.5551562982804488</v>
      </c>
      <c r="Z9" s="173"/>
      <c r="AA9" s="173"/>
      <c r="AB9" s="171"/>
      <c r="AE9" s="56"/>
    </row>
    <row r="10" spans="1:31">
      <c r="B10" s="171" t="s">
        <v>133</v>
      </c>
      <c r="C10" s="171"/>
      <c r="D10" s="171"/>
      <c r="E10" s="171"/>
      <c r="F10" s="171"/>
      <c r="G10" s="172"/>
      <c r="H10" s="172">
        <v>5029.5444280985585</v>
      </c>
      <c r="I10" s="172"/>
      <c r="J10" s="172"/>
      <c r="K10" s="172">
        <v>1338.9639018103228</v>
      </c>
      <c r="L10" s="172"/>
      <c r="M10" s="172"/>
      <c r="N10" s="172">
        <v>1320.180175200564</v>
      </c>
      <c r="O10" s="172"/>
      <c r="P10" s="172"/>
      <c r="Q10" s="172">
        <v>8000.9012014167583</v>
      </c>
      <c r="R10" s="172"/>
      <c r="S10" s="172"/>
      <c r="T10" s="172">
        <v>3406.7147672655333</v>
      </c>
      <c r="U10" s="172"/>
      <c r="V10" s="172"/>
      <c r="W10" s="172">
        <v>1378.8996872870664</v>
      </c>
      <c r="X10" s="172"/>
      <c r="Y10" s="172"/>
      <c r="Z10" s="172">
        <f>[5]Damages!H13</f>
        <v>0</v>
      </c>
      <c r="AA10" s="172"/>
      <c r="AB10" s="171"/>
      <c r="AE10" s="55"/>
    </row>
    <row r="11" spans="1:31">
      <c r="G11" s="174"/>
      <c r="H11" s="174"/>
      <c r="I11" s="174"/>
      <c r="J11" s="174"/>
      <c r="K11" s="174"/>
      <c r="L11" s="174"/>
      <c r="M11" s="174"/>
      <c r="N11" s="174"/>
      <c r="O11" s="174"/>
      <c r="P11" s="174"/>
      <c r="Q11" s="174"/>
      <c r="R11" s="174"/>
      <c r="S11" s="174"/>
      <c r="T11" s="174"/>
      <c r="U11" s="174"/>
      <c r="V11" s="174"/>
      <c r="W11" s="174"/>
      <c r="X11" s="174"/>
      <c r="Y11" s="174"/>
      <c r="Z11" s="174"/>
      <c r="AA11" s="174"/>
      <c r="AE11" s="55"/>
    </row>
    <row r="12" spans="1:31">
      <c r="H12" s="175"/>
      <c r="I12" s="175"/>
      <c r="J12" s="175"/>
      <c r="K12" s="175"/>
      <c r="L12" s="175"/>
      <c r="M12" s="175"/>
      <c r="N12" s="175"/>
      <c r="O12" s="175"/>
      <c r="P12" s="175"/>
      <c r="Q12" s="175"/>
      <c r="R12" s="175"/>
      <c r="S12" s="175"/>
      <c r="T12" s="175"/>
      <c r="U12" s="175"/>
      <c r="V12" s="175"/>
      <c r="W12" s="175"/>
      <c r="AE12" s="57"/>
    </row>
    <row r="13" spans="1:31">
      <c r="H13" s="176"/>
      <c r="I13" s="176"/>
      <c r="J13" s="176"/>
      <c r="K13" s="176"/>
      <c r="L13" s="176"/>
      <c r="M13" s="176"/>
      <c r="N13" s="176"/>
      <c r="O13" s="176"/>
      <c r="P13" s="176"/>
      <c r="Q13" s="176"/>
      <c r="R13" s="176"/>
      <c r="S13" s="176"/>
      <c r="T13" s="176"/>
      <c r="U13" s="176"/>
      <c r="V13" s="176"/>
      <c r="W13" s="176"/>
    </row>
  </sheetData>
  <mergeCells count="6">
    <mergeCell ref="V7:W7"/>
    <mergeCell ref="G7:H7"/>
    <mergeCell ref="J7:K7"/>
    <mergeCell ref="M7:N7"/>
    <mergeCell ref="P7:Q7"/>
    <mergeCell ref="S7:T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sheetPr codeName="Sheet2"/>
  <dimension ref="A1:AD195"/>
  <sheetViews>
    <sheetView workbookViewId="0">
      <selection activeCell="S27" sqref="S27"/>
    </sheetView>
  </sheetViews>
  <sheetFormatPr defaultRowHeight="15"/>
  <cols>
    <col min="1" max="1" width="7.42578125" style="59" bestFit="1" customWidth="1"/>
    <col min="2" max="2" width="8.28515625" style="59" customWidth="1"/>
    <col min="3" max="3" width="18.28515625" style="59" customWidth="1"/>
    <col min="4" max="4" width="9.28515625" style="59" bestFit="1" customWidth="1"/>
    <col min="5" max="5" width="22.85546875" style="2" customWidth="1"/>
    <col min="6" max="18" width="9.140625" style="2"/>
    <col min="19" max="19" width="13.5703125" style="2" customWidth="1"/>
    <col min="20" max="20" width="12.5703125" style="2" customWidth="1"/>
    <col min="21" max="21" width="14" style="2" bestFit="1" customWidth="1"/>
    <col min="22" max="24" width="9.140625" style="2"/>
    <col min="25" max="25" width="26" style="2" customWidth="1"/>
    <col min="26" max="26" width="12" style="2" bestFit="1" customWidth="1"/>
    <col min="27" max="27" width="9.140625" style="2"/>
    <col min="28" max="28" width="16.28515625" style="2" customWidth="1"/>
    <col min="29" max="29" width="14.7109375" style="2" customWidth="1"/>
    <col min="30" max="16384" width="9.140625" style="2"/>
  </cols>
  <sheetData>
    <row r="1" spans="1:30">
      <c r="A1" s="58" t="s">
        <v>136</v>
      </c>
      <c r="B1" s="58" t="s">
        <v>155</v>
      </c>
    </row>
    <row r="2" spans="1:30">
      <c r="A2" s="58" t="s">
        <v>137</v>
      </c>
      <c r="B2" s="58" t="s">
        <v>0</v>
      </c>
    </row>
    <row r="3" spans="1:30">
      <c r="A3" s="58" t="s">
        <v>138</v>
      </c>
      <c r="B3" s="60" t="s">
        <v>9</v>
      </c>
      <c r="Z3" s="12"/>
      <c r="AC3" s="12"/>
    </row>
    <row r="4" spans="1:30">
      <c r="Z4" s="12"/>
      <c r="AC4" s="12"/>
    </row>
    <row r="5" spans="1:30">
      <c r="B5" s="61" t="s">
        <v>39</v>
      </c>
      <c r="Z5" s="12"/>
      <c r="AC5" s="12"/>
    </row>
    <row r="6" spans="1:30">
      <c r="D6" s="62"/>
      <c r="S6" s="14"/>
      <c r="T6" s="14"/>
      <c r="U6" s="14"/>
      <c r="Z6" s="12"/>
      <c r="AC6" s="12"/>
    </row>
    <row r="7" spans="1:30">
      <c r="B7" s="63"/>
      <c r="C7" s="64" t="s">
        <v>10</v>
      </c>
      <c r="D7" s="64">
        <v>2014</v>
      </c>
      <c r="U7" s="12"/>
      <c r="V7" s="12"/>
      <c r="AA7" s="12"/>
      <c r="AD7" s="12"/>
    </row>
    <row r="8" spans="1:30">
      <c r="B8" s="65">
        <v>1</v>
      </c>
      <c r="C8" s="65" t="s">
        <v>11</v>
      </c>
      <c r="D8" s="66">
        <v>5961.4314195877832</v>
      </c>
      <c r="E8" s="15"/>
      <c r="U8" s="12"/>
      <c r="V8" s="12"/>
      <c r="AA8" s="12"/>
      <c r="AD8" s="12"/>
    </row>
    <row r="9" spans="1:30">
      <c r="B9" s="65">
        <v>2</v>
      </c>
      <c r="C9" s="65" t="s">
        <v>12</v>
      </c>
      <c r="D9" s="66">
        <v>2344.6526001602824</v>
      </c>
      <c r="E9" s="15"/>
      <c r="U9" s="12"/>
      <c r="V9" s="12"/>
      <c r="AA9" s="12"/>
      <c r="AD9" s="12"/>
    </row>
    <row r="10" spans="1:30">
      <c r="B10" s="65">
        <v>3</v>
      </c>
      <c r="C10" s="181" t="s">
        <v>156</v>
      </c>
      <c r="D10" s="66">
        <v>2258.342097861319</v>
      </c>
      <c r="E10" s="15"/>
      <c r="U10" s="12"/>
      <c r="V10" s="12"/>
      <c r="AA10" s="12"/>
      <c r="AD10" s="12"/>
    </row>
    <row r="11" spans="1:30">
      <c r="B11" s="65">
        <v>4</v>
      </c>
      <c r="C11" s="65" t="s">
        <v>13</v>
      </c>
      <c r="D11" s="66">
        <v>1230.0793426932121</v>
      </c>
      <c r="E11" s="15"/>
      <c r="U11" s="12"/>
      <c r="V11" s="12"/>
      <c r="AA11" s="12"/>
      <c r="AD11" s="12"/>
    </row>
    <row r="12" spans="1:30">
      <c r="B12" s="65">
        <v>5</v>
      </c>
      <c r="C12" s="65" t="s">
        <v>14</v>
      </c>
      <c r="D12" s="66">
        <v>932.66594483238077</v>
      </c>
      <c r="E12" s="15"/>
      <c r="U12" s="12"/>
      <c r="V12" s="12"/>
      <c r="AA12" s="12"/>
      <c r="AD12" s="12"/>
    </row>
    <row r="13" spans="1:30">
      <c r="B13" s="65">
        <v>6</v>
      </c>
      <c r="C13" s="65" t="s">
        <v>15</v>
      </c>
      <c r="D13" s="66">
        <v>881.75573749294347</v>
      </c>
      <c r="E13" s="15"/>
      <c r="U13" s="12"/>
      <c r="V13" s="12"/>
      <c r="AA13" s="12"/>
      <c r="AD13" s="12"/>
    </row>
    <row r="14" spans="1:30">
      <c r="B14" s="65">
        <v>7</v>
      </c>
      <c r="C14" s="65" t="s">
        <v>16</v>
      </c>
      <c r="D14" s="66">
        <v>754.51971190245649</v>
      </c>
      <c r="E14" s="15"/>
      <c r="U14" s="12"/>
      <c r="V14" s="12"/>
      <c r="AA14" s="12"/>
      <c r="AD14" s="12"/>
    </row>
    <row r="15" spans="1:30">
      <c r="B15" s="65">
        <v>8</v>
      </c>
      <c r="C15" s="65" t="s">
        <v>17</v>
      </c>
      <c r="D15" s="66">
        <v>746.65829644222731</v>
      </c>
      <c r="E15" s="15"/>
      <c r="U15" s="12"/>
      <c r="V15" s="12"/>
      <c r="AA15" s="12"/>
      <c r="AD15" s="12"/>
    </row>
    <row r="16" spans="1:30">
      <c r="B16" s="65">
        <v>9</v>
      </c>
      <c r="C16" s="65" t="s">
        <v>18</v>
      </c>
      <c r="D16" s="66">
        <v>638.6953290092107</v>
      </c>
      <c r="E16" s="15"/>
      <c r="U16" s="12"/>
      <c r="V16" s="12"/>
      <c r="AA16" s="12"/>
      <c r="AD16" s="12"/>
    </row>
    <row r="17" spans="2:30">
      <c r="B17" s="65">
        <v>10</v>
      </c>
      <c r="C17" s="65" t="s">
        <v>19</v>
      </c>
      <c r="D17" s="66">
        <v>537.79494434112735</v>
      </c>
      <c r="E17" s="15"/>
      <c r="U17" s="12"/>
      <c r="V17" s="12"/>
      <c r="AA17" s="12"/>
      <c r="AD17" s="12"/>
    </row>
    <row r="18" spans="2:30">
      <c r="B18" s="65">
        <v>11</v>
      </c>
      <c r="C18" s="65" t="s">
        <v>20</v>
      </c>
      <c r="D18" s="66">
        <v>486.14085589127342</v>
      </c>
      <c r="E18" s="15"/>
      <c r="U18" s="12"/>
      <c r="V18" s="12"/>
      <c r="AA18" s="12"/>
      <c r="AD18" s="12"/>
    </row>
    <row r="19" spans="2:30">
      <c r="B19" s="65">
        <v>12</v>
      </c>
      <c r="C19" s="65" t="s">
        <v>21</v>
      </c>
      <c r="D19" s="66">
        <v>484.58596216062432</v>
      </c>
      <c r="U19" s="12"/>
      <c r="V19" s="12"/>
      <c r="AA19" s="12"/>
      <c r="AD19" s="12"/>
    </row>
    <row r="20" spans="2:30">
      <c r="B20" s="65">
        <v>13</v>
      </c>
      <c r="C20" s="65" t="s">
        <v>22</v>
      </c>
      <c r="D20" s="66">
        <v>462.05027720644813</v>
      </c>
      <c r="U20" s="12"/>
      <c r="V20" s="12"/>
      <c r="AA20" s="12"/>
      <c r="AD20" s="12"/>
    </row>
    <row r="21" spans="2:30">
      <c r="B21" s="65">
        <v>14</v>
      </c>
      <c r="C21" s="65" t="s">
        <v>23</v>
      </c>
      <c r="D21" s="66">
        <v>429.98097027087812</v>
      </c>
      <c r="U21" s="12"/>
      <c r="V21" s="12"/>
      <c r="AA21" s="12"/>
      <c r="AD21" s="12"/>
    </row>
    <row r="22" spans="2:30">
      <c r="B22" s="65">
        <v>15</v>
      </c>
      <c r="C22" s="65" t="s">
        <v>24</v>
      </c>
      <c r="D22" s="66">
        <v>377.93445187018091</v>
      </c>
      <c r="U22" s="12"/>
      <c r="V22" s="12"/>
      <c r="AA22" s="12"/>
      <c r="AD22" s="12"/>
    </row>
    <row r="23" spans="2:30">
      <c r="B23" s="65">
        <v>16</v>
      </c>
      <c r="C23" s="65" t="s">
        <v>25</v>
      </c>
      <c r="D23" s="66">
        <v>375.4902151906652</v>
      </c>
      <c r="U23" s="12"/>
      <c r="V23" s="12"/>
      <c r="AA23" s="12"/>
      <c r="AD23" s="12"/>
    </row>
    <row r="24" spans="2:30">
      <c r="B24" s="65">
        <v>17</v>
      </c>
      <c r="C24" s="65" t="s">
        <v>26</v>
      </c>
      <c r="D24" s="66">
        <v>341.89358343500294</v>
      </c>
      <c r="U24" s="12"/>
      <c r="V24" s="12"/>
      <c r="AA24" s="12"/>
      <c r="AD24" s="12"/>
    </row>
    <row r="25" spans="2:30">
      <c r="B25" s="65">
        <v>18</v>
      </c>
      <c r="C25" s="65" t="s">
        <v>27</v>
      </c>
      <c r="D25" s="66">
        <v>244.43937101412584</v>
      </c>
      <c r="U25" s="12"/>
      <c r="V25" s="12"/>
      <c r="AA25" s="12"/>
      <c r="AD25" s="12"/>
    </row>
    <row r="26" spans="2:30">
      <c r="B26" s="65">
        <v>19</v>
      </c>
      <c r="C26" s="65" t="s">
        <v>28</v>
      </c>
      <c r="D26" s="66">
        <v>219.55215743931259</v>
      </c>
      <c r="U26" s="12"/>
      <c r="V26" s="12"/>
      <c r="AA26" s="12"/>
      <c r="AD26" s="12"/>
    </row>
    <row r="27" spans="2:30">
      <c r="B27" s="65">
        <v>20</v>
      </c>
      <c r="C27" s="67" t="s">
        <v>29</v>
      </c>
      <c r="D27" s="68">
        <v>187.23211741011588</v>
      </c>
      <c r="U27" s="12"/>
      <c r="V27" s="12"/>
      <c r="AA27" s="12"/>
      <c r="AD27" s="12"/>
    </row>
    <row r="28" spans="2:30">
      <c r="B28" s="65">
        <v>21</v>
      </c>
      <c r="C28" s="67" t="s">
        <v>30</v>
      </c>
      <c r="D28" s="68">
        <v>183.28737907992888</v>
      </c>
      <c r="E28" s="3"/>
      <c r="V28" s="12"/>
      <c r="Z28" s="12"/>
      <c r="AC28" s="12"/>
    </row>
    <row r="29" spans="2:30">
      <c r="C29" s="69"/>
      <c r="Z29" s="12"/>
      <c r="AC29" s="12"/>
    </row>
    <row r="30" spans="2:30">
      <c r="C30" s="69"/>
      <c r="Z30" s="12"/>
      <c r="AC30" s="12"/>
    </row>
    <row r="31" spans="2:30">
      <c r="C31" s="69"/>
      <c r="Z31" s="12"/>
      <c r="AC31" s="12"/>
    </row>
    <row r="32" spans="2:30">
      <c r="C32" s="69"/>
      <c r="T32" s="12"/>
      <c r="Z32" s="12"/>
      <c r="AC32" s="12"/>
    </row>
    <row r="33" spans="3:29">
      <c r="C33" s="69"/>
      <c r="T33" s="12"/>
      <c r="Z33" s="12"/>
      <c r="AC33" s="12"/>
    </row>
    <row r="34" spans="3:29">
      <c r="C34" s="69"/>
      <c r="T34" s="12"/>
      <c r="Z34" s="12"/>
      <c r="AC34" s="12"/>
    </row>
    <row r="35" spans="3:29">
      <c r="C35" s="69"/>
      <c r="T35" s="12"/>
      <c r="Z35" s="12"/>
      <c r="AC35" s="12"/>
    </row>
    <row r="36" spans="3:29">
      <c r="C36" s="69"/>
      <c r="T36" s="12"/>
      <c r="Z36" s="12"/>
      <c r="AC36" s="12"/>
    </row>
    <row r="37" spans="3:29">
      <c r="C37" s="69"/>
      <c r="T37" s="12"/>
      <c r="Z37" s="12"/>
      <c r="AC37" s="12"/>
    </row>
    <row r="38" spans="3:29">
      <c r="C38" s="69"/>
      <c r="T38" s="12"/>
      <c r="Z38" s="12"/>
      <c r="AC38" s="12"/>
    </row>
    <row r="39" spans="3:29">
      <c r="C39" s="69"/>
      <c r="T39" s="12"/>
      <c r="Z39" s="12"/>
      <c r="AC39" s="12"/>
    </row>
    <row r="40" spans="3:29">
      <c r="C40" s="69"/>
      <c r="T40" s="12"/>
      <c r="Z40" s="12"/>
      <c r="AC40" s="12"/>
    </row>
    <row r="41" spans="3:29">
      <c r="C41" s="69"/>
      <c r="T41" s="12"/>
      <c r="Z41" s="12"/>
      <c r="AC41" s="12"/>
    </row>
    <row r="42" spans="3:29">
      <c r="C42" s="69"/>
      <c r="T42" s="12"/>
      <c r="Z42" s="12"/>
      <c r="AC42" s="12"/>
    </row>
    <row r="43" spans="3:29">
      <c r="C43" s="69"/>
      <c r="T43" s="12"/>
      <c r="Z43" s="12"/>
      <c r="AC43" s="12"/>
    </row>
    <row r="44" spans="3:29">
      <c r="C44" s="69"/>
      <c r="T44" s="12"/>
      <c r="Z44" s="12"/>
      <c r="AC44" s="12"/>
    </row>
    <row r="45" spans="3:29">
      <c r="C45" s="69"/>
      <c r="T45" s="12"/>
      <c r="Z45" s="12"/>
      <c r="AC45" s="12"/>
    </row>
    <row r="46" spans="3:29">
      <c r="C46" s="69"/>
      <c r="T46" s="12"/>
      <c r="Z46" s="12"/>
      <c r="AC46" s="12"/>
    </row>
    <row r="47" spans="3:29">
      <c r="C47" s="69"/>
      <c r="T47" s="12"/>
      <c r="Z47" s="12"/>
      <c r="AC47" s="12"/>
    </row>
    <row r="48" spans="3:29">
      <c r="C48" s="69"/>
      <c r="T48" s="12"/>
      <c r="Z48" s="12"/>
      <c r="AC48" s="12"/>
    </row>
    <row r="49" spans="3:29">
      <c r="C49" s="69"/>
      <c r="T49" s="15"/>
      <c r="Z49" s="12"/>
      <c r="AC49" s="12"/>
    </row>
    <row r="50" spans="3:29">
      <c r="C50" s="69"/>
      <c r="Z50" s="12"/>
      <c r="AC50" s="12"/>
    </row>
    <row r="51" spans="3:29">
      <c r="C51" s="69"/>
      <c r="Z51" s="12"/>
      <c r="AC51" s="12"/>
    </row>
    <row r="52" spans="3:29">
      <c r="C52" s="69"/>
      <c r="Z52" s="12"/>
      <c r="AC52" s="12"/>
    </row>
    <row r="53" spans="3:29">
      <c r="C53" s="69"/>
      <c r="Z53" s="12"/>
      <c r="AC53" s="12"/>
    </row>
    <row r="54" spans="3:29">
      <c r="C54" s="69"/>
      <c r="Z54" s="12"/>
      <c r="AC54" s="12"/>
    </row>
    <row r="55" spans="3:29">
      <c r="C55" s="69"/>
      <c r="Z55" s="12"/>
      <c r="AC55" s="12"/>
    </row>
    <row r="56" spans="3:29">
      <c r="C56" s="69"/>
      <c r="Z56" s="12"/>
      <c r="AC56" s="12"/>
    </row>
    <row r="57" spans="3:29">
      <c r="C57" s="69"/>
      <c r="Z57" s="12"/>
      <c r="AC57" s="12"/>
    </row>
    <row r="58" spans="3:29">
      <c r="C58" s="69"/>
      <c r="Z58" s="12"/>
      <c r="AC58" s="12"/>
    </row>
    <row r="59" spans="3:29">
      <c r="C59" s="69"/>
      <c r="Z59" s="12"/>
      <c r="AC59" s="12"/>
    </row>
    <row r="60" spans="3:29">
      <c r="C60" s="69"/>
      <c r="Z60" s="12"/>
      <c r="AC60" s="12"/>
    </row>
    <row r="61" spans="3:29">
      <c r="C61" s="69"/>
      <c r="Z61" s="12"/>
      <c r="AC61" s="12"/>
    </row>
    <row r="62" spans="3:29">
      <c r="C62" s="69"/>
      <c r="Z62" s="12"/>
      <c r="AC62" s="12"/>
    </row>
    <row r="63" spans="3:29">
      <c r="C63" s="69"/>
      <c r="Z63" s="12"/>
      <c r="AC63" s="12"/>
    </row>
    <row r="64" spans="3:29">
      <c r="C64" s="69"/>
      <c r="Z64" s="12"/>
      <c r="AC64" s="12"/>
    </row>
    <row r="65" spans="3:29">
      <c r="C65" s="69"/>
      <c r="Z65" s="12"/>
      <c r="AC65" s="12"/>
    </row>
    <row r="66" spans="3:29">
      <c r="C66" s="69"/>
      <c r="Z66" s="12"/>
      <c r="AC66" s="12"/>
    </row>
    <row r="67" spans="3:29">
      <c r="C67" s="69"/>
      <c r="Z67" s="12"/>
      <c r="AC67" s="12"/>
    </row>
    <row r="68" spans="3:29">
      <c r="C68" s="69"/>
      <c r="Z68" s="12"/>
      <c r="AC68" s="12"/>
    </row>
    <row r="69" spans="3:29">
      <c r="C69" s="69"/>
      <c r="Z69" s="12"/>
      <c r="AC69" s="12"/>
    </row>
    <row r="70" spans="3:29">
      <c r="C70" s="69"/>
      <c r="Z70" s="12"/>
      <c r="AC70" s="12"/>
    </row>
    <row r="71" spans="3:29">
      <c r="C71" s="69"/>
      <c r="Z71" s="12"/>
      <c r="AC71" s="12"/>
    </row>
    <row r="72" spans="3:29">
      <c r="C72" s="69"/>
      <c r="Z72" s="12"/>
      <c r="AC72" s="12"/>
    </row>
    <row r="73" spans="3:29">
      <c r="C73" s="69"/>
      <c r="Z73" s="12"/>
      <c r="AC73" s="12"/>
    </row>
    <row r="74" spans="3:29">
      <c r="C74" s="69"/>
      <c r="Z74" s="12"/>
      <c r="AC74" s="12"/>
    </row>
    <row r="75" spans="3:29">
      <c r="C75" s="69"/>
      <c r="Z75" s="12"/>
      <c r="AC75" s="12"/>
    </row>
    <row r="76" spans="3:29">
      <c r="C76" s="69"/>
      <c r="Z76" s="12"/>
      <c r="AC76" s="12"/>
    </row>
    <row r="77" spans="3:29">
      <c r="C77" s="69"/>
      <c r="Z77" s="12"/>
      <c r="AC77" s="12"/>
    </row>
    <row r="78" spans="3:29">
      <c r="C78" s="69"/>
      <c r="Z78" s="12"/>
      <c r="AC78" s="12"/>
    </row>
    <row r="79" spans="3:29">
      <c r="C79" s="69"/>
      <c r="Z79" s="12"/>
      <c r="AC79" s="12"/>
    </row>
    <row r="80" spans="3:29">
      <c r="C80" s="69"/>
      <c r="Z80" s="12"/>
      <c r="AC80" s="12"/>
    </row>
    <row r="81" spans="3:29">
      <c r="C81" s="69"/>
      <c r="Z81" s="12"/>
      <c r="AC81" s="12"/>
    </row>
    <row r="82" spans="3:29">
      <c r="C82" s="69"/>
      <c r="Z82" s="12"/>
      <c r="AC82" s="12"/>
    </row>
    <row r="83" spans="3:29">
      <c r="C83" s="69"/>
      <c r="Z83" s="12"/>
      <c r="AC83" s="12"/>
    </row>
    <row r="84" spans="3:29">
      <c r="C84" s="69"/>
      <c r="Z84" s="12"/>
      <c r="AC84" s="12"/>
    </row>
    <row r="85" spans="3:29">
      <c r="C85" s="69"/>
      <c r="Z85" s="12"/>
      <c r="AC85" s="12"/>
    </row>
    <row r="86" spans="3:29">
      <c r="C86" s="69"/>
      <c r="Z86" s="12"/>
      <c r="AC86" s="12"/>
    </row>
    <row r="87" spans="3:29">
      <c r="C87" s="69"/>
      <c r="Z87" s="12"/>
      <c r="AC87" s="12"/>
    </row>
    <row r="88" spans="3:29">
      <c r="C88" s="69"/>
      <c r="Z88" s="12"/>
      <c r="AC88" s="12"/>
    </row>
    <row r="89" spans="3:29">
      <c r="C89" s="69"/>
      <c r="Z89" s="12"/>
      <c r="AC89" s="12"/>
    </row>
    <row r="90" spans="3:29">
      <c r="C90" s="69"/>
      <c r="Z90" s="12"/>
      <c r="AC90" s="12"/>
    </row>
    <row r="91" spans="3:29">
      <c r="C91" s="69"/>
      <c r="Z91" s="12"/>
      <c r="AC91" s="12"/>
    </row>
    <row r="92" spans="3:29">
      <c r="C92" s="69"/>
      <c r="Z92" s="12"/>
      <c r="AC92" s="12"/>
    </row>
    <row r="93" spans="3:29">
      <c r="C93" s="69"/>
      <c r="Z93" s="12"/>
      <c r="AC93" s="12"/>
    </row>
    <row r="94" spans="3:29">
      <c r="C94" s="69"/>
      <c r="Z94" s="12"/>
      <c r="AC94" s="12"/>
    </row>
    <row r="95" spans="3:29">
      <c r="C95" s="69"/>
      <c r="Z95" s="12"/>
      <c r="AC95" s="12"/>
    </row>
    <row r="96" spans="3:29">
      <c r="C96" s="69"/>
      <c r="Z96" s="12"/>
      <c r="AC96" s="12"/>
    </row>
    <row r="97" spans="3:29">
      <c r="C97" s="69"/>
      <c r="Z97" s="12"/>
      <c r="AC97" s="12"/>
    </row>
    <row r="98" spans="3:29">
      <c r="C98" s="69"/>
      <c r="Z98" s="12"/>
      <c r="AC98" s="12"/>
    </row>
    <row r="99" spans="3:29">
      <c r="C99" s="69"/>
      <c r="Z99" s="12"/>
      <c r="AC99" s="12"/>
    </row>
    <row r="100" spans="3:29">
      <c r="C100" s="69"/>
      <c r="Z100" s="12"/>
      <c r="AC100" s="12"/>
    </row>
    <row r="101" spans="3:29">
      <c r="C101" s="69"/>
      <c r="Z101" s="12"/>
      <c r="AC101" s="12"/>
    </row>
    <row r="102" spans="3:29">
      <c r="C102" s="69"/>
      <c r="Z102" s="12"/>
      <c r="AC102" s="12"/>
    </row>
    <row r="103" spans="3:29">
      <c r="C103" s="69"/>
      <c r="Z103" s="12"/>
      <c r="AC103" s="12"/>
    </row>
    <row r="104" spans="3:29">
      <c r="C104" s="69"/>
      <c r="Z104" s="12"/>
      <c r="AC104" s="12"/>
    </row>
    <row r="105" spans="3:29">
      <c r="C105" s="69"/>
      <c r="Z105" s="12"/>
      <c r="AC105" s="12"/>
    </row>
    <row r="106" spans="3:29">
      <c r="C106" s="69"/>
      <c r="Z106" s="12"/>
      <c r="AC106" s="12"/>
    </row>
    <row r="107" spans="3:29">
      <c r="C107" s="69"/>
      <c r="Z107" s="12"/>
      <c r="AC107" s="12"/>
    </row>
    <row r="108" spans="3:29">
      <c r="C108" s="69"/>
      <c r="Z108" s="12"/>
      <c r="AC108" s="12"/>
    </row>
    <row r="109" spans="3:29">
      <c r="C109" s="69"/>
      <c r="Z109" s="12"/>
      <c r="AC109" s="12"/>
    </row>
    <row r="110" spans="3:29">
      <c r="C110" s="69"/>
      <c r="Z110" s="12"/>
      <c r="AC110" s="12"/>
    </row>
    <row r="111" spans="3:29">
      <c r="C111" s="69"/>
      <c r="Z111" s="12"/>
      <c r="AC111" s="12"/>
    </row>
    <row r="112" spans="3:29">
      <c r="C112" s="69"/>
      <c r="Z112" s="12"/>
      <c r="AC112" s="12"/>
    </row>
    <row r="113" spans="3:29">
      <c r="C113" s="69"/>
      <c r="Z113" s="12"/>
      <c r="AC113" s="12"/>
    </row>
    <row r="114" spans="3:29">
      <c r="C114" s="69"/>
      <c r="Z114" s="12"/>
      <c r="AC114" s="12"/>
    </row>
    <row r="115" spans="3:29">
      <c r="C115" s="69"/>
      <c r="Z115" s="12"/>
      <c r="AC115" s="12"/>
    </row>
    <row r="116" spans="3:29">
      <c r="C116" s="69"/>
      <c r="Z116" s="12"/>
      <c r="AC116" s="12"/>
    </row>
    <row r="117" spans="3:29">
      <c r="C117" s="69"/>
      <c r="Z117" s="12"/>
      <c r="AC117" s="12"/>
    </row>
    <row r="118" spans="3:29">
      <c r="C118" s="69"/>
      <c r="Z118" s="12"/>
      <c r="AC118" s="12"/>
    </row>
    <row r="119" spans="3:29">
      <c r="C119" s="69"/>
      <c r="Z119" s="12"/>
      <c r="AC119" s="12"/>
    </row>
    <row r="120" spans="3:29">
      <c r="C120" s="69"/>
      <c r="Z120" s="12"/>
      <c r="AC120" s="12"/>
    </row>
    <row r="121" spans="3:29">
      <c r="C121" s="69"/>
      <c r="Z121" s="12"/>
      <c r="AC121" s="12"/>
    </row>
    <row r="122" spans="3:29">
      <c r="C122" s="69"/>
      <c r="Z122" s="12"/>
      <c r="AC122" s="12"/>
    </row>
    <row r="123" spans="3:29">
      <c r="C123" s="69"/>
      <c r="Z123" s="12"/>
      <c r="AC123" s="12"/>
    </row>
    <row r="124" spans="3:29">
      <c r="C124" s="69"/>
      <c r="Z124" s="12"/>
      <c r="AC124" s="12"/>
    </row>
    <row r="125" spans="3:29">
      <c r="C125" s="69"/>
      <c r="Z125" s="12"/>
      <c r="AC125" s="12"/>
    </row>
    <row r="126" spans="3:29">
      <c r="C126" s="69"/>
      <c r="Z126" s="12"/>
      <c r="AC126" s="12"/>
    </row>
    <row r="127" spans="3:29">
      <c r="C127" s="69"/>
      <c r="Z127" s="12"/>
      <c r="AC127" s="12"/>
    </row>
    <row r="128" spans="3:29">
      <c r="C128" s="69"/>
      <c r="Z128" s="12"/>
      <c r="AC128" s="12"/>
    </row>
    <row r="129" spans="3:29">
      <c r="C129" s="69"/>
      <c r="Z129" s="12"/>
      <c r="AC129" s="12"/>
    </row>
    <row r="130" spans="3:29">
      <c r="C130" s="69"/>
      <c r="Z130" s="12"/>
      <c r="AC130" s="12"/>
    </row>
    <row r="131" spans="3:29">
      <c r="C131" s="69"/>
      <c r="Z131" s="12"/>
      <c r="AC131" s="12"/>
    </row>
    <row r="132" spans="3:29">
      <c r="C132" s="69"/>
      <c r="Z132" s="12"/>
      <c r="AC132" s="12"/>
    </row>
    <row r="133" spans="3:29">
      <c r="C133" s="69"/>
      <c r="Z133" s="12"/>
      <c r="AC133" s="12"/>
    </row>
    <row r="134" spans="3:29">
      <c r="C134" s="69"/>
      <c r="Z134" s="12"/>
      <c r="AC134" s="12"/>
    </row>
    <row r="135" spans="3:29">
      <c r="C135" s="69"/>
      <c r="Z135" s="12"/>
      <c r="AC135" s="12"/>
    </row>
    <row r="136" spans="3:29">
      <c r="C136" s="69"/>
      <c r="Z136" s="12"/>
      <c r="AC136" s="12"/>
    </row>
    <row r="137" spans="3:29">
      <c r="C137" s="69"/>
      <c r="Z137" s="12"/>
      <c r="AC137" s="12"/>
    </row>
    <row r="138" spans="3:29">
      <c r="C138" s="69"/>
      <c r="Z138" s="12"/>
      <c r="AC138" s="12"/>
    </row>
    <row r="139" spans="3:29">
      <c r="C139" s="69"/>
      <c r="Z139" s="12"/>
      <c r="AC139" s="12"/>
    </row>
    <row r="140" spans="3:29">
      <c r="C140" s="69"/>
      <c r="Z140" s="12"/>
      <c r="AC140" s="12"/>
    </row>
    <row r="141" spans="3:29">
      <c r="C141" s="69"/>
      <c r="Z141" s="12"/>
      <c r="AC141" s="12"/>
    </row>
    <row r="142" spans="3:29">
      <c r="C142" s="69"/>
      <c r="Z142" s="12"/>
      <c r="AC142" s="12"/>
    </row>
    <row r="143" spans="3:29">
      <c r="C143" s="69"/>
      <c r="Z143" s="12"/>
      <c r="AC143" s="12"/>
    </row>
    <row r="144" spans="3:29">
      <c r="C144" s="69"/>
      <c r="Z144" s="12"/>
      <c r="AC144" s="12"/>
    </row>
    <row r="145" spans="3:29">
      <c r="C145" s="69"/>
      <c r="Z145" s="12"/>
      <c r="AC145" s="12"/>
    </row>
    <row r="146" spans="3:29">
      <c r="C146" s="69"/>
      <c r="Z146" s="12"/>
      <c r="AC146" s="12"/>
    </row>
    <row r="147" spans="3:29">
      <c r="C147" s="69"/>
      <c r="Z147" s="12"/>
      <c r="AC147" s="12"/>
    </row>
    <row r="148" spans="3:29">
      <c r="C148" s="69"/>
      <c r="Z148" s="12"/>
      <c r="AC148" s="12"/>
    </row>
    <row r="149" spans="3:29">
      <c r="C149" s="69"/>
      <c r="Z149" s="12"/>
      <c r="AC149" s="12"/>
    </row>
    <row r="150" spans="3:29">
      <c r="C150" s="69"/>
      <c r="Z150" s="12"/>
      <c r="AC150" s="12"/>
    </row>
    <row r="151" spans="3:29">
      <c r="C151" s="69"/>
      <c r="Z151" s="12"/>
      <c r="AC151" s="12"/>
    </row>
    <row r="152" spans="3:29">
      <c r="C152" s="69"/>
      <c r="Z152" s="12"/>
      <c r="AC152" s="12"/>
    </row>
    <row r="153" spans="3:29">
      <c r="C153" s="69"/>
      <c r="Z153" s="12"/>
      <c r="AC153" s="12"/>
    </row>
    <row r="154" spans="3:29">
      <c r="C154" s="69"/>
      <c r="Z154" s="12"/>
      <c r="AC154" s="12"/>
    </row>
    <row r="155" spans="3:29">
      <c r="C155" s="69"/>
      <c r="Z155" s="12"/>
      <c r="AC155" s="12"/>
    </row>
    <row r="156" spans="3:29">
      <c r="C156" s="69"/>
      <c r="Z156" s="12"/>
      <c r="AC156" s="12"/>
    </row>
    <row r="157" spans="3:29">
      <c r="C157" s="69"/>
      <c r="Z157" s="12"/>
      <c r="AC157" s="12"/>
    </row>
    <row r="158" spans="3:29">
      <c r="C158" s="69"/>
      <c r="Z158" s="12"/>
      <c r="AC158" s="12"/>
    </row>
    <row r="159" spans="3:29">
      <c r="C159" s="69"/>
      <c r="Z159" s="12"/>
      <c r="AC159" s="12"/>
    </row>
    <row r="160" spans="3:29">
      <c r="C160" s="69"/>
      <c r="Z160" s="12"/>
      <c r="AC160" s="12"/>
    </row>
    <row r="161" spans="3:29">
      <c r="C161" s="69"/>
      <c r="Z161" s="12"/>
      <c r="AC161" s="12"/>
    </row>
    <row r="162" spans="3:29">
      <c r="C162" s="69"/>
      <c r="Z162" s="12"/>
      <c r="AC162" s="12"/>
    </row>
    <row r="163" spans="3:29">
      <c r="C163" s="69"/>
      <c r="Z163" s="12"/>
      <c r="AC163" s="12"/>
    </row>
    <row r="164" spans="3:29">
      <c r="C164" s="69"/>
      <c r="Z164" s="12"/>
      <c r="AC164" s="12"/>
    </row>
    <row r="165" spans="3:29">
      <c r="C165" s="69"/>
      <c r="Z165" s="12"/>
      <c r="AC165" s="12"/>
    </row>
    <row r="166" spans="3:29">
      <c r="C166" s="69"/>
      <c r="Z166" s="12"/>
      <c r="AC166" s="12"/>
    </row>
    <row r="167" spans="3:29">
      <c r="C167" s="69"/>
      <c r="Z167" s="12"/>
      <c r="AC167" s="12"/>
    </row>
    <row r="168" spans="3:29">
      <c r="C168" s="69"/>
      <c r="Z168" s="12"/>
      <c r="AC168" s="12"/>
    </row>
    <row r="169" spans="3:29">
      <c r="C169" s="69"/>
      <c r="Z169" s="12"/>
      <c r="AC169" s="12"/>
    </row>
    <row r="170" spans="3:29">
      <c r="C170" s="69"/>
      <c r="Z170" s="12"/>
      <c r="AC170" s="12"/>
    </row>
    <row r="171" spans="3:29">
      <c r="C171" s="69"/>
      <c r="Z171" s="12"/>
      <c r="AC171" s="12"/>
    </row>
    <row r="172" spans="3:29">
      <c r="C172" s="69"/>
      <c r="Z172" s="12"/>
      <c r="AC172" s="12"/>
    </row>
    <row r="173" spans="3:29">
      <c r="C173" s="69"/>
      <c r="Z173" s="12"/>
      <c r="AC173" s="12"/>
    </row>
    <row r="174" spans="3:29">
      <c r="C174" s="69"/>
      <c r="Z174" s="12"/>
      <c r="AC174" s="12"/>
    </row>
    <row r="175" spans="3:29">
      <c r="C175" s="69"/>
      <c r="Z175" s="12"/>
      <c r="AC175" s="12"/>
    </row>
    <row r="176" spans="3:29">
      <c r="C176" s="69"/>
      <c r="Z176" s="12"/>
      <c r="AC176" s="12"/>
    </row>
    <row r="177" spans="3:29">
      <c r="C177" s="69"/>
      <c r="Z177" s="12"/>
      <c r="AC177" s="12"/>
    </row>
    <row r="178" spans="3:29">
      <c r="C178" s="69"/>
      <c r="Z178" s="12"/>
      <c r="AC178" s="12"/>
    </row>
    <row r="179" spans="3:29">
      <c r="C179" s="69"/>
      <c r="Z179" s="12"/>
      <c r="AC179" s="12"/>
    </row>
    <row r="180" spans="3:29">
      <c r="C180" s="69"/>
      <c r="Z180" s="12"/>
      <c r="AC180" s="12"/>
    </row>
    <row r="181" spans="3:29">
      <c r="C181" s="69"/>
      <c r="Z181" s="12"/>
      <c r="AC181" s="12"/>
    </row>
    <row r="182" spans="3:29">
      <c r="C182" s="69"/>
      <c r="Z182" s="12"/>
      <c r="AC182" s="12"/>
    </row>
    <row r="183" spans="3:29">
      <c r="C183" s="69"/>
      <c r="Z183" s="12"/>
      <c r="AC183" s="12"/>
    </row>
    <row r="184" spans="3:29">
      <c r="C184" s="69"/>
      <c r="Z184" s="12"/>
      <c r="AC184" s="12"/>
    </row>
    <row r="185" spans="3:29">
      <c r="C185" s="69"/>
      <c r="Z185" s="12"/>
      <c r="AC185" s="12"/>
    </row>
    <row r="186" spans="3:29">
      <c r="C186" s="69"/>
      <c r="Z186" s="12"/>
      <c r="AC186" s="12"/>
    </row>
    <row r="187" spans="3:29">
      <c r="C187" s="69"/>
      <c r="Z187" s="12"/>
      <c r="AC187" s="12"/>
    </row>
    <row r="188" spans="3:29">
      <c r="C188" s="69"/>
      <c r="Z188" s="12"/>
      <c r="AC188" s="12"/>
    </row>
    <row r="189" spans="3:29">
      <c r="C189" s="69"/>
      <c r="Z189" s="12"/>
      <c r="AC189" s="12"/>
    </row>
    <row r="190" spans="3:29">
      <c r="C190" s="69"/>
      <c r="Z190" s="12"/>
      <c r="AC190" s="12"/>
    </row>
    <row r="191" spans="3:29">
      <c r="C191" s="69"/>
    </row>
    <row r="192" spans="3:29">
      <c r="C192" s="69"/>
    </row>
    <row r="193" spans="3:3">
      <c r="C193" s="69"/>
    </row>
    <row r="194" spans="3:3">
      <c r="C194" s="69"/>
    </row>
    <row r="195" spans="3:3">
      <c r="C195" s="69"/>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sheetPr codeName="Sheet3"/>
  <dimension ref="A1:H30"/>
  <sheetViews>
    <sheetView tabSelected="1" workbookViewId="0">
      <selection activeCell="E27" sqref="E27"/>
    </sheetView>
  </sheetViews>
  <sheetFormatPr defaultRowHeight="15"/>
  <cols>
    <col min="1" max="1" width="7.85546875" style="59" bestFit="1" customWidth="1"/>
    <col min="2" max="2" width="21.42578125" style="59" bestFit="1" customWidth="1"/>
    <col min="3" max="3" width="22.28515625" style="59" customWidth="1"/>
    <col min="4" max="4" width="10.85546875" style="59" bestFit="1" customWidth="1"/>
    <col min="5" max="5" width="39.7109375" style="2" customWidth="1"/>
    <col min="6" max="6" width="9.5703125" style="2" bestFit="1" customWidth="1"/>
    <col min="7" max="7" width="9.28515625" style="2" bestFit="1" customWidth="1"/>
    <col min="8" max="16384" width="9.140625" style="2"/>
  </cols>
  <sheetData>
    <row r="1" spans="1:8" s="4" customFormat="1">
      <c r="A1" s="60" t="s">
        <v>136</v>
      </c>
      <c r="B1" s="60" t="s">
        <v>157</v>
      </c>
      <c r="C1" s="61"/>
      <c r="D1" s="61"/>
    </row>
    <row r="2" spans="1:8" s="4" customFormat="1">
      <c r="A2" s="60" t="s">
        <v>137</v>
      </c>
      <c r="B2" s="60" t="s">
        <v>0</v>
      </c>
      <c r="C2" s="61"/>
      <c r="D2" s="61"/>
    </row>
    <row r="3" spans="1:8" s="4" customFormat="1">
      <c r="A3" s="60" t="s">
        <v>139</v>
      </c>
      <c r="B3" s="75" t="s">
        <v>31</v>
      </c>
      <c r="C3" s="61"/>
      <c r="D3" s="61"/>
    </row>
    <row r="5" spans="1:8">
      <c r="B5" t="s">
        <v>39</v>
      </c>
    </row>
    <row r="6" spans="1:8">
      <c r="E6" s="13"/>
    </row>
    <row r="7" spans="1:8" s="17" customFormat="1">
      <c r="A7" s="76"/>
      <c r="B7" s="77" t="s">
        <v>10</v>
      </c>
      <c r="C7" s="77" t="s">
        <v>32</v>
      </c>
      <c r="D7" s="77" t="s">
        <v>33</v>
      </c>
    </row>
    <row r="8" spans="1:8">
      <c r="B8" s="65" t="s">
        <v>11</v>
      </c>
      <c r="C8" s="66">
        <v>1194.6316696145077</v>
      </c>
      <c r="D8" s="78">
        <v>0.25061503152533016</v>
      </c>
      <c r="F8" s="16"/>
      <c r="G8" s="6"/>
    </row>
    <row r="9" spans="1:8">
      <c r="B9" s="65" t="s">
        <v>16</v>
      </c>
      <c r="C9" s="66">
        <v>517.73575590245639</v>
      </c>
      <c r="D9" s="78">
        <v>2.18653224926463</v>
      </c>
      <c r="E9" s="18"/>
      <c r="F9" s="19"/>
      <c r="G9" s="20"/>
      <c r="H9" s="18"/>
    </row>
    <row r="10" spans="1:8">
      <c r="B10" s="65" t="s">
        <v>12</v>
      </c>
      <c r="C10" s="66">
        <v>479.53436806912305</v>
      </c>
      <c r="D10" s="78">
        <v>0.25710668622411004</v>
      </c>
      <c r="E10" s="21"/>
      <c r="F10" s="19"/>
      <c r="G10" s="20"/>
      <c r="H10" s="18"/>
    </row>
    <row r="11" spans="1:8">
      <c r="B11" s="65" t="s">
        <v>156</v>
      </c>
      <c r="C11" s="66">
        <v>288.34294540080214</v>
      </c>
      <c r="D11" s="78">
        <v>0.14636704033129333</v>
      </c>
      <c r="E11" s="21"/>
      <c r="F11" s="19"/>
      <c r="G11" s="20"/>
      <c r="H11" s="18"/>
    </row>
    <row r="12" spans="1:8">
      <c r="B12" s="65" t="s">
        <v>25</v>
      </c>
      <c r="C12" s="66">
        <v>285.35374919066521</v>
      </c>
      <c r="D12" s="78">
        <v>3.1657969504891099</v>
      </c>
      <c r="F12" s="16"/>
      <c r="G12" s="6"/>
    </row>
    <row r="13" spans="1:8">
      <c r="B13" s="65" t="s">
        <v>13</v>
      </c>
      <c r="C13" s="66">
        <v>170.99052433673933</v>
      </c>
      <c r="D13" s="78">
        <v>0.16145059920667257</v>
      </c>
    </row>
    <row r="14" spans="1:8">
      <c r="B14" s="65" t="s">
        <v>14</v>
      </c>
      <c r="C14" s="66">
        <v>111.19568687428216</v>
      </c>
      <c r="D14" s="78">
        <v>0.13536179283067118</v>
      </c>
    </row>
    <row r="15" spans="1:8">
      <c r="B15" s="65" t="s">
        <v>17</v>
      </c>
      <c r="C15" s="66">
        <v>92.07453190780393</v>
      </c>
      <c r="D15" s="78">
        <v>0.14066119096811466</v>
      </c>
    </row>
    <row r="16" spans="1:8">
      <c r="B16" s="65" t="s">
        <v>20</v>
      </c>
      <c r="C16" s="66">
        <v>89.89156778894079</v>
      </c>
      <c r="D16" s="78">
        <v>0.22685609914768101</v>
      </c>
    </row>
    <row r="17" spans="1:4">
      <c r="B17" s="67" t="s">
        <v>19</v>
      </c>
      <c r="C17" s="68">
        <v>88.956549772214487</v>
      </c>
      <c r="D17" s="79">
        <v>0.19819282585584699</v>
      </c>
    </row>
    <row r="18" spans="1:4">
      <c r="B18" s="67" t="s">
        <v>21</v>
      </c>
      <c r="C18" s="68">
        <v>87.825625738253109</v>
      </c>
      <c r="D18" s="79">
        <v>0.22135686880948285</v>
      </c>
    </row>
    <row r="19" spans="1:4">
      <c r="A19" s="61"/>
      <c r="B19" s="61"/>
      <c r="C19" s="61"/>
      <c r="D19" s="61"/>
    </row>
    <row r="20" spans="1:4">
      <c r="A20" s="61"/>
      <c r="B20" s="61"/>
      <c r="C20" s="61"/>
      <c r="D20" s="61"/>
    </row>
    <row r="21" spans="1:4">
      <c r="A21" s="61"/>
      <c r="B21" s="61"/>
      <c r="C21" s="61"/>
      <c r="D21" s="61"/>
    </row>
    <row r="22" spans="1:4">
      <c r="A22" s="61"/>
      <c r="B22" s="61"/>
      <c r="C22" s="61"/>
      <c r="D22" s="61"/>
    </row>
    <row r="23" spans="1:4">
      <c r="A23" s="61"/>
      <c r="B23" s="61"/>
      <c r="C23" s="61"/>
      <c r="D23" s="61"/>
    </row>
    <row r="24" spans="1:4">
      <c r="A24" s="61"/>
      <c r="B24" s="61"/>
      <c r="C24" s="61"/>
      <c r="D24" s="61"/>
    </row>
    <row r="25" spans="1:4">
      <c r="A25" s="61"/>
      <c r="B25" s="61"/>
      <c r="C25" s="61"/>
      <c r="D25" s="61"/>
    </row>
    <row r="26" spans="1:4">
      <c r="A26" s="61"/>
      <c r="B26" s="61"/>
      <c r="C26" s="61"/>
      <c r="D26" s="61"/>
    </row>
    <row r="27" spans="1:4">
      <c r="A27" s="61"/>
      <c r="B27" s="61"/>
      <c r="C27" s="61"/>
      <c r="D27" s="61"/>
    </row>
    <row r="28" spans="1:4">
      <c r="A28" s="61"/>
      <c r="B28" s="61"/>
      <c r="C28" s="61"/>
      <c r="D28" s="61"/>
    </row>
    <row r="29" spans="1:4">
      <c r="A29" s="61"/>
      <c r="B29" s="61"/>
      <c r="C29" s="61"/>
      <c r="D29" s="61"/>
    </row>
    <row r="30" spans="1:4">
      <c r="A30" s="61"/>
      <c r="B30" s="61"/>
      <c r="C30" s="61"/>
      <c r="D30" s="6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4"/>
  <dimension ref="A1:M52"/>
  <sheetViews>
    <sheetView workbookViewId="0">
      <selection activeCell="B34" sqref="B34"/>
    </sheetView>
  </sheetViews>
  <sheetFormatPr defaultRowHeight="15"/>
  <cols>
    <col min="1" max="1" width="9.140625" style="59"/>
    <col min="2" max="2" width="11.140625" style="59" customWidth="1"/>
    <col min="3" max="3" width="14" style="59" bestFit="1" customWidth="1"/>
    <col min="4" max="7" width="12.28515625" style="59" bestFit="1" customWidth="1"/>
    <col min="8" max="8" width="12.140625" style="2" customWidth="1"/>
    <col min="9" max="9" width="14.5703125" style="2" customWidth="1"/>
    <col min="10" max="16384" width="9.140625" style="2"/>
  </cols>
  <sheetData>
    <row r="1" spans="1:9">
      <c r="A1" s="58" t="s">
        <v>136</v>
      </c>
      <c r="B1" s="58" t="s">
        <v>141</v>
      </c>
    </row>
    <row r="2" spans="1:9">
      <c r="A2" s="58" t="s">
        <v>137</v>
      </c>
      <c r="B2" s="80" t="s">
        <v>34</v>
      </c>
    </row>
    <row r="4" spans="1:9">
      <c r="B4" s="59" t="s">
        <v>39</v>
      </c>
    </row>
    <row r="6" spans="1:9" s="22" customFormat="1" ht="30" customHeight="1">
      <c r="A6" s="81"/>
      <c r="B6" s="82"/>
      <c r="C6" s="82" t="s">
        <v>26</v>
      </c>
      <c r="D6" s="82" t="s">
        <v>35</v>
      </c>
      <c r="E6" s="82" t="s">
        <v>16</v>
      </c>
      <c r="F6" s="82" t="s">
        <v>25</v>
      </c>
      <c r="G6" s="82" t="s">
        <v>36</v>
      </c>
      <c r="H6" s="23"/>
      <c r="I6" s="23"/>
    </row>
    <row r="7" spans="1:9">
      <c r="B7" s="83">
        <v>2005</v>
      </c>
      <c r="C7" s="66">
        <v>23.020931811432579</v>
      </c>
      <c r="D7" s="66">
        <v>71.503708722661102</v>
      </c>
      <c r="E7" s="66">
        <v>166.34299734991288</v>
      </c>
      <c r="F7" s="66">
        <v>178.67109119795302</v>
      </c>
      <c r="G7" s="66">
        <v>439.53872908195956</v>
      </c>
      <c r="H7" s="24"/>
      <c r="I7" s="25"/>
    </row>
    <row r="8" spans="1:9">
      <c r="B8" s="83">
        <v>2006</v>
      </c>
      <c r="C8" s="66">
        <v>35.834858437686854</v>
      </c>
      <c r="D8" s="66">
        <v>6.4976801689138721</v>
      </c>
      <c r="E8" s="66">
        <v>177.77614742888196</v>
      </c>
      <c r="F8" s="66">
        <v>66.968777643341951</v>
      </c>
      <c r="G8" s="66">
        <v>287.07746367882464</v>
      </c>
      <c r="H8" s="24"/>
      <c r="I8" s="25"/>
    </row>
    <row r="9" spans="1:9">
      <c r="B9" s="83">
        <v>2007</v>
      </c>
      <c r="C9" s="66">
        <v>15.289699360646933</v>
      </c>
      <c r="D9" s="66">
        <v>0.26023626321819349</v>
      </c>
      <c r="E9" s="66">
        <v>277.26034583988326</v>
      </c>
      <c r="F9" s="66">
        <v>61.359872790686552</v>
      </c>
      <c r="G9" s="66">
        <v>354.17015425443492</v>
      </c>
      <c r="H9" s="24"/>
      <c r="I9" s="25"/>
    </row>
    <row r="10" spans="1:9">
      <c r="B10" s="83">
        <v>2008</v>
      </c>
      <c r="C10" s="66">
        <v>105.91625856930769</v>
      </c>
      <c r="D10" s="66">
        <v>2.8030909728261197</v>
      </c>
      <c r="E10" s="66">
        <v>643.08330349744938</v>
      </c>
      <c r="F10" s="66">
        <v>125.65084414702979</v>
      </c>
      <c r="G10" s="66">
        <v>877.45349718661305</v>
      </c>
      <c r="H10" s="24"/>
      <c r="I10" s="25"/>
    </row>
    <row r="11" spans="1:9">
      <c r="B11" s="83">
        <v>2009</v>
      </c>
      <c r="C11" s="66">
        <v>57.679959025769115</v>
      </c>
      <c r="D11" s="66">
        <v>18.090509152359466</v>
      </c>
      <c r="E11" s="66">
        <v>160.51520631648617</v>
      </c>
      <c r="F11" s="66">
        <v>476.63952095846139</v>
      </c>
      <c r="G11" s="66">
        <v>712.92519545307619</v>
      </c>
      <c r="H11" s="24"/>
      <c r="I11" s="25"/>
    </row>
    <row r="12" spans="1:9">
      <c r="B12" s="83">
        <v>2010</v>
      </c>
      <c r="C12" s="66">
        <v>13.59180443973556</v>
      </c>
      <c r="D12" s="66">
        <v>2.600369793295128</v>
      </c>
      <c r="E12" s="66">
        <v>310.62643117313905</v>
      </c>
      <c r="F12" s="66">
        <v>138.57081632731544</v>
      </c>
      <c r="G12" s="66">
        <v>465.38942173348516</v>
      </c>
      <c r="H12" s="24"/>
      <c r="I12" s="25"/>
    </row>
    <row r="13" spans="1:9">
      <c r="B13" s="83">
        <v>2011</v>
      </c>
      <c r="C13" s="66">
        <v>14.353642246460392</v>
      </c>
      <c r="D13" s="66">
        <v>13.195773725463408</v>
      </c>
      <c r="E13" s="66">
        <v>167.98705853450835</v>
      </c>
      <c r="F13" s="66">
        <v>203.30042177847378</v>
      </c>
      <c r="G13" s="66">
        <v>398.83689628490595</v>
      </c>
      <c r="H13" s="24"/>
      <c r="I13" s="25"/>
    </row>
    <row r="14" spans="1:9">
      <c r="B14" s="83">
        <v>2012</v>
      </c>
      <c r="C14" s="66">
        <v>13.455754522660609</v>
      </c>
      <c r="D14" s="66">
        <v>105.41738234230054</v>
      </c>
      <c r="E14" s="66">
        <v>305.91265593296748</v>
      </c>
      <c r="F14" s="66">
        <v>43.399686711149464</v>
      </c>
      <c r="G14" s="66">
        <v>468.18547950907811</v>
      </c>
      <c r="H14" s="24"/>
      <c r="I14" s="25"/>
    </row>
    <row r="15" spans="1:9">
      <c r="B15" s="83">
        <v>2013</v>
      </c>
      <c r="C15" s="66">
        <v>326.80783499999995</v>
      </c>
      <c r="D15" s="66">
        <v>102.50311400000001</v>
      </c>
      <c r="E15" s="66">
        <v>236.78395599999999</v>
      </c>
      <c r="F15" s="66">
        <v>90.136465999999999</v>
      </c>
      <c r="G15" s="66">
        <v>756.23137099999997</v>
      </c>
      <c r="H15" s="24"/>
      <c r="I15" s="25"/>
    </row>
    <row r="16" spans="1:9">
      <c r="B16" s="83">
        <v>2014</v>
      </c>
      <c r="C16" s="66">
        <v>341.89358343500288</v>
      </c>
      <c r="D16" s="66">
        <v>161.76084428767376</v>
      </c>
      <c r="E16" s="66">
        <v>754.51971190245661</v>
      </c>
      <c r="F16" s="66">
        <v>375.49021519066508</v>
      </c>
      <c r="G16" s="66">
        <v>1633.6643548157983</v>
      </c>
      <c r="H16" s="24"/>
      <c r="I16" s="25"/>
    </row>
    <row r="17" spans="2:13">
      <c r="B17" s="83" t="s">
        <v>36</v>
      </c>
      <c r="C17" s="66">
        <v>947.84432684870262</v>
      </c>
      <c r="D17" s="66">
        <v>484.63270942871162</v>
      </c>
      <c r="E17" s="66">
        <v>3200.8078139756849</v>
      </c>
      <c r="F17" s="66">
        <v>1760.1877127450764</v>
      </c>
      <c r="G17" s="66">
        <v>6393.4725629981758</v>
      </c>
      <c r="H17" s="19"/>
      <c r="I17" s="18"/>
    </row>
    <row r="20" spans="2:13">
      <c r="G20" s="70"/>
    </row>
    <row r="21" spans="2:13">
      <c r="G21" s="70"/>
    </row>
    <row r="22" spans="2:13">
      <c r="G22" s="70"/>
    </row>
    <row r="23" spans="2:13">
      <c r="G23" s="70"/>
    </row>
    <row r="24" spans="2:13">
      <c r="G24" s="70"/>
    </row>
    <row r="25" spans="2:13">
      <c r="G25" s="70"/>
    </row>
    <row r="26" spans="2:13">
      <c r="B26" s="84"/>
      <c r="C26" s="84"/>
      <c r="D26" s="84"/>
      <c r="E26" s="84"/>
      <c r="F26" s="84"/>
      <c r="G26" s="85"/>
      <c r="H26" s="26"/>
      <c r="I26" s="26"/>
      <c r="J26" s="26"/>
    </row>
    <row r="27" spans="2:13">
      <c r="B27" s="84"/>
      <c r="C27" s="84"/>
      <c r="D27" s="84"/>
      <c r="E27" s="84"/>
      <c r="F27" s="84"/>
      <c r="G27" s="85"/>
      <c r="H27" s="26"/>
      <c r="I27" s="26"/>
      <c r="J27" s="26"/>
    </row>
    <row r="28" spans="2:13">
      <c r="B28" s="84"/>
      <c r="C28" s="84"/>
      <c r="D28" s="84"/>
      <c r="E28" s="84"/>
      <c r="F28" s="84"/>
      <c r="G28" s="85"/>
      <c r="H28" s="26"/>
      <c r="I28" s="26"/>
      <c r="J28" s="26"/>
    </row>
    <row r="29" spans="2:13">
      <c r="B29" s="86"/>
      <c r="C29" s="86"/>
      <c r="D29" s="87"/>
      <c r="E29" s="87"/>
      <c r="F29" s="87"/>
      <c r="G29" s="87"/>
      <c r="H29" s="26"/>
      <c r="I29" s="26"/>
      <c r="J29" s="26"/>
      <c r="M29" s="29"/>
    </row>
    <row r="30" spans="2:13">
      <c r="B30" s="88"/>
      <c r="C30" s="84"/>
      <c r="D30" s="85"/>
      <c r="E30" s="85"/>
      <c r="F30" s="85"/>
      <c r="G30" s="85"/>
      <c r="H30" s="26"/>
      <c r="I30" s="26"/>
      <c r="J30" s="26"/>
      <c r="M30" s="29"/>
    </row>
    <row r="31" spans="2:13">
      <c r="B31" s="88"/>
      <c r="C31" s="84"/>
      <c r="D31" s="85"/>
      <c r="E31" s="85"/>
      <c r="F31" s="85"/>
      <c r="G31" s="85"/>
      <c r="H31" s="26"/>
      <c r="I31" s="26"/>
      <c r="J31" s="26"/>
      <c r="M31" s="29"/>
    </row>
    <row r="32" spans="2:13">
      <c r="B32" s="88"/>
      <c r="C32" s="84"/>
      <c r="D32" s="85"/>
      <c r="E32" s="85"/>
      <c r="F32" s="85"/>
      <c r="G32" s="85"/>
      <c r="H32" s="27"/>
      <c r="I32" s="26"/>
      <c r="J32" s="26"/>
      <c r="M32" s="29"/>
    </row>
    <row r="33" spans="2:13">
      <c r="B33" s="88"/>
      <c r="C33" s="84"/>
      <c r="D33" s="85"/>
      <c r="E33" s="85"/>
      <c r="F33" s="85"/>
      <c r="G33" s="85"/>
      <c r="H33" s="26"/>
      <c r="I33" s="26"/>
      <c r="J33" s="26"/>
      <c r="M33" s="29"/>
    </row>
    <row r="34" spans="2:13">
      <c r="B34" s="88"/>
      <c r="C34" s="84"/>
      <c r="D34" s="85"/>
      <c r="E34" s="85"/>
      <c r="F34" s="85"/>
      <c r="G34" s="85"/>
      <c r="H34" s="26"/>
      <c r="I34" s="26"/>
      <c r="J34" s="26"/>
      <c r="M34" s="29"/>
    </row>
    <row r="35" spans="2:13">
      <c r="B35" s="88"/>
      <c r="C35" s="84"/>
      <c r="D35" s="85"/>
      <c r="E35" s="85"/>
      <c r="F35" s="85"/>
      <c r="G35" s="85"/>
      <c r="H35" s="26"/>
      <c r="I35" s="26"/>
      <c r="J35" s="26"/>
      <c r="M35" s="29"/>
    </row>
    <row r="36" spans="2:13">
      <c r="B36" s="88"/>
      <c r="C36" s="84"/>
      <c r="D36" s="85"/>
      <c r="E36" s="85"/>
      <c r="F36" s="85"/>
      <c r="G36" s="85"/>
      <c r="H36" s="27"/>
      <c r="I36" s="27"/>
      <c r="J36" s="26"/>
      <c r="M36" s="29"/>
    </row>
    <row r="37" spans="2:13">
      <c r="B37" s="88"/>
      <c r="C37" s="84"/>
      <c r="D37" s="85"/>
      <c r="E37" s="85"/>
      <c r="F37" s="85"/>
      <c r="G37" s="85"/>
      <c r="H37" s="26"/>
      <c r="I37" s="30"/>
      <c r="J37" s="26"/>
      <c r="M37" s="29"/>
    </row>
    <row r="38" spans="2:13">
      <c r="B38" s="88"/>
      <c r="C38" s="84"/>
      <c r="D38" s="85"/>
      <c r="E38" s="85"/>
      <c r="F38" s="89"/>
      <c r="G38" s="85"/>
      <c r="H38" s="26"/>
      <c r="I38" s="26"/>
      <c r="J38" s="26"/>
      <c r="M38" s="29"/>
    </row>
    <row r="39" spans="2:13">
      <c r="B39" s="88"/>
      <c r="C39" s="84"/>
      <c r="D39" s="85"/>
      <c r="E39" s="85"/>
      <c r="F39" s="85"/>
      <c r="G39" s="85"/>
      <c r="H39" s="26"/>
      <c r="I39" s="26"/>
      <c r="J39" s="26"/>
      <c r="M39" s="29"/>
    </row>
    <row r="40" spans="2:13">
      <c r="B40" s="88"/>
      <c r="C40" s="84"/>
      <c r="D40" s="85"/>
      <c r="E40" s="85"/>
      <c r="F40" s="85"/>
      <c r="G40" s="85"/>
      <c r="H40" s="27"/>
      <c r="I40" s="26"/>
      <c r="J40" s="26"/>
      <c r="M40" s="29"/>
    </row>
    <row r="41" spans="2:13">
      <c r="B41" s="88"/>
      <c r="C41" s="84"/>
      <c r="D41" s="85"/>
      <c r="E41" s="85"/>
      <c r="F41" s="85"/>
      <c r="G41" s="85"/>
      <c r="H41" s="26"/>
      <c r="I41" s="26"/>
      <c r="J41" s="26"/>
      <c r="M41" s="29"/>
    </row>
    <row r="42" spans="2:13">
      <c r="B42" s="90"/>
      <c r="C42" s="84"/>
      <c r="D42" s="84"/>
      <c r="E42" s="84"/>
      <c r="F42" s="84"/>
      <c r="G42" s="84"/>
      <c r="H42" s="26"/>
      <c r="I42" s="26"/>
      <c r="J42" s="26"/>
    </row>
    <row r="43" spans="2:13">
      <c r="B43" s="84"/>
      <c r="C43" s="84"/>
      <c r="D43" s="84"/>
      <c r="E43" s="84"/>
      <c r="F43" s="84"/>
      <c r="G43" s="84"/>
      <c r="H43" s="26"/>
      <c r="I43" s="26"/>
      <c r="J43" s="26"/>
    </row>
    <row r="44" spans="2:13">
      <c r="B44" s="84"/>
      <c r="C44" s="84"/>
      <c r="D44" s="84"/>
      <c r="E44" s="84"/>
      <c r="F44" s="84"/>
      <c r="G44" s="84"/>
      <c r="H44" s="26"/>
      <c r="I44" s="26"/>
      <c r="J44" s="26"/>
    </row>
    <row r="45" spans="2:13">
      <c r="B45" s="84"/>
      <c r="C45" s="84"/>
      <c r="D45" s="84"/>
      <c r="E45" s="84"/>
      <c r="F45" s="84"/>
      <c r="G45" s="84"/>
      <c r="H45" s="26"/>
      <c r="I45" s="26"/>
      <c r="J45" s="26"/>
    </row>
    <row r="48" spans="2:13">
      <c r="C48" s="69"/>
    </row>
    <row r="49" spans="3:3">
      <c r="C49" s="69"/>
    </row>
    <row r="50" spans="3:3">
      <c r="C50" s="69"/>
    </row>
    <row r="51" spans="3:3">
      <c r="C51" s="69"/>
    </row>
    <row r="52" spans="3:3">
      <c r="C52" s="69"/>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sheetPr codeName="Sheet5"/>
  <dimension ref="A1:T87"/>
  <sheetViews>
    <sheetView topLeftCell="A16" workbookViewId="0">
      <selection activeCell="R16" sqref="R16"/>
    </sheetView>
  </sheetViews>
  <sheetFormatPr defaultRowHeight="15"/>
  <cols>
    <col min="1" max="1" width="7.42578125" style="59" bestFit="1" customWidth="1"/>
    <col min="2" max="2" width="17.28515625" style="59" customWidth="1"/>
    <col min="3" max="3" width="14.42578125" style="59" customWidth="1"/>
    <col min="4" max="4" width="12.140625" style="59" customWidth="1"/>
    <col min="5" max="16384" width="9.140625" style="2"/>
  </cols>
  <sheetData>
    <row r="1" spans="1:19">
      <c r="A1" s="58" t="s">
        <v>136</v>
      </c>
      <c r="B1" s="58" t="s">
        <v>142</v>
      </c>
    </row>
    <row r="2" spans="1:19">
      <c r="A2" s="58" t="s">
        <v>137</v>
      </c>
      <c r="B2" s="58" t="s">
        <v>34</v>
      </c>
    </row>
    <row r="3" spans="1:19">
      <c r="A3" s="58" t="s">
        <v>138</v>
      </c>
      <c r="B3" s="91" t="s">
        <v>37</v>
      </c>
    </row>
    <row r="4" spans="1:19">
      <c r="B4" s="91" t="s">
        <v>38</v>
      </c>
    </row>
    <row r="5" spans="1:19">
      <c r="B5" s="91"/>
    </row>
    <row r="6" spans="1:19">
      <c r="B6" s="91"/>
    </row>
    <row r="7" spans="1:19">
      <c r="B7" s="91"/>
    </row>
    <row r="8" spans="1:19">
      <c r="B8" s="177">
        <v>2014</v>
      </c>
      <c r="C8" s="177"/>
      <c r="D8" s="177"/>
    </row>
    <row r="9" spans="1:19">
      <c r="B9" s="92" t="s">
        <v>10</v>
      </c>
      <c r="C9" s="92" t="s">
        <v>39</v>
      </c>
      <c r="D9" s="92" t="s">
        <v>40</v>
      </c>
    </row>
    <row r="10" spans="1:19">
      <c r="B10" s="65" t="s">
        <v>41</v>
      </c>
      <c r="C10" s="66">
        <v>512.37837266881002</v>
      </c>
      <c r="D10" s="93">
        <v>0.67907884258834272</v>
      </c>
    </row>
    <row r="11" spans="1:19">
      <c r="B11" s="65" t="s">
        <v>42</v>
      </c>
      <c r="C11" s="66">
        <v>81.980539627009605</v>
      </c>
      <c r="D11" s="93">
        <v>0.10865261481413484</v>
      </c>
    </row>
    <row r="12" spans="1:19">
      <c r="B12" s="65" t="s">
        <v>43</v>
      </c>
      <c r="C12" s="66">
        <v>62.469573925182232</v>
      </c>
      <c r="D12" s="93">
        <v>8.2793826244341007E-2</v>
      </c>
      <c r="Q12" s="29"/>
      <c r="R12" s="31"/>
      <c r="S12" s="31"/>
    </row>
    <row r="13" spans="1:19">
      <c r="B13" s="65" t="s">
        <v>44</v>
      </c>
      <c r="C13" s="66">
        <v>43.039783304180041</v>
      </c>
      <c r="D13" s="93">
        <v>5.7042622777420789E-2</v>
      </c>
      <c r="Q13" s="29"/>
      <c r="R13" s="31"/>
      <c r="S13" s="31"/>
    </row>
    <row r="14" spans="1:19">
      <c r="B14" s="65" t="s">
        <v>45</v>
      </c>
      <c r="C14" s="66">
        <v>12.809459316720249</v>
      </c>
      <c r="D14" s="93">
        <v>1.6976971064708565E-2</v>
      </c>
      <c r="Q14" s="29"/>
      <c r="R14" s="31"/>
      <c r="S14" s="31"/>
    </row>
    <row r="15" spans="1:19">
      <c r="B15" s="65" t="s">
        <v>46</v>
      </c>
      <c r="C15" s="66">
        <v>10.262255291807124</v>
      </c>
      <c r="D15" s="93">
        <v>1.360104332586849E-2</v>
      </c>
      <c r="Q15" s="29"/>
      <c r="R15" s="31"/>
      <c r="S15" s="31"/>
    </row>
    <row r="16" spans="1:19">
      <c r="B16" s="65" t="s">
        <v>47</v>
      </c>
      <c r="C16" s="66">
        <v>10.247567453376201</v>
      </c>
      <c r="D16" s="93">
        <v>1.3581576851766855E-2</v>
      </c>
      <c r="Q16" s="29"/>
      <c r="R16" s="31"/>
      <c r="S16" s="31"/>
    </row>
    <row r="17" spans="1:20">
      <c r="B17" s="65" t="s">
        <v>48</v>
      </c>
      <c r="C17" s="66">
        <v>9.3897978939615818</v>
      </c>
      <c r="D17" s="93">
        <v>1.2444735035862766E-2</v>
      </c>
      <c r="Q17" s="29"/>
      <c r="R17" s="31"/>
      <c r="S17" s="31"/>
    </row>
    <row r="18" spans="1:20">
      <c r="B18" s="65" t="s">
        <v>49</v>
      </c>
      <c r="C18" s="66">
        <v>4.8440251352109298</v>
      </c>
      <c r="D18" s="93">
        <v>6.4200113778301914E-3</v>
      </c>
      <c r="Q18" s="29"/>
      <c r="R18" s="31"/>
      <c r="S18" s="31"/>
      <c r="T18" s="6"/>
    </row>
    <row r="19" spans="1:20">
      <c r="B19" s="65" t="s">
        <v>50</v>
      </c>
      <c r="C19" s="66">
        <v>2.8180810496784554</v>
      </c>
      <c r="D19" s="93">
        <v>3.7349336342358853E-3</v>
      </c>
      <c r="Q19" s="29"/>
      <c r="R19" s="31"/>
      <c r="S19" s="31"/>
      <c r="T19" s="6"/>
    </row>
    <row r="20" spans="1:20">
      <c r="B20" s="65" t="s">
        <v>51</v>
      </c>
      <c r="C20" s="94">
        <v>4.2802562365201835</v>
      </c>
      <c r="D20" s="93">
        <v>5.6728222854879233E-3</v>
      </c>
      <c r="Q20" s="29"/>
      <c r="R20" s="31"/>
      <c r="S20" s="31"/>
      <c r="T20" s="6"/>
    </row>
    <row r="21" spans="1:20">
      <c r="Q21" s="29"/>
      <c r="R21" s="31"/>
      <c r="S21" s="31"/>
      <c r="T21" s="6"/>
    </row>
    <row r="22" spans="1:20">
      <c r="C22" s="70"/>
      <c r="Q22" s="29"/>
      <c r="R22" s="31"/>
      <c r="S22" s="31"/>
      <c r="T22" s="6"/>
    </row>
    <row r="23" spans="1:20">
      <c r="Q23" s="29"/>
      <c r="R23" s="31"/>
      <c r="S23" s="31"/>
      <c r="T23" s="6"/>
    </row>
    <row r="24" spans="1:20">
      <c r="Q24" s="29"/>
      <c r="R24" s="31"/>
      <c r="S24" s="31"/>
      <c r="T24" s="6"/>
    </row>
    <row r="25" spans="1:20">
      <c r="Q25" s="29"/>
      <c r="R25" s="31"/>
      <c r="S25" s="31"/>
      <c r="T25" s="6"/>
    </row>
    <row r="26" spans="1:20">
      <c r="Q26" s="29"/>
      <c r="R26" s="31"/>
      <c r="S26" s="31"/>
      <c r="T26" s="6"/>
    </row>
    <row r="27" spans="1:20">
      <c r="A27" s="95"/>
      <c r="B27" s="95"/>
      <c r="C27" s="95"/>
      <c r="D27" s="95"/>
      <c r="E27" s="18"/>
      <c r="Q27" s="29"/>
      <c r="R27" s="31"/>
      <c r="S27" s="31"/>
      <c r="T27" s="6"/>
    </row>
    <row r="28" spans="1:20">
      <c r="A28" s="96"/>
      <c r="Q28" s="29"/>
      <c r="R28" s="31"/>
      <c r="S28" s="31"/>
      <c r="T28" s="6"/>
    </row>
    <row r="29" spans="1:20">
      <c r="B29" s="95"/>
      <c r="Q29" s="29"/>
      <c r="R29" s="31"/>
      <c r="S29" s="31"/>
      <c r="T29" s="6"/>
    </row>
    <row r="30" spans="1:20">
      <c r="B30" s="95"/>
      <c r="Q30" s="29"/>
      <c r="R30" s="31"/>
      <c r="S30" s="31"/>
      <c r="T30" s="6"/>
    </row>
    <row r="31" spans="1:20">
      <c r="B31" s="177">
        <v>2013</v>
      </c>
      <c r="C31" s="177"/>
      <c r="D31" s="177"/>
      <c r="Q31" s="32"/>
      <c r="R31" s="6"/>
      <c r="S31" s="31"/>
      <c r="T31" s="6"/>
    </row>
    <row r="32" spans="1:20">
      <c r="B32" s="92" t="s">
        <v>10</v>
      </c>
      <c r="C32" s="92" t="s">
        <v>39</v>
      </c>
      <c r="D32" s="92" t="s">
        <v>52</v>
      </c>
      <c r="S32" s="29"/>
      <c r="T32" s="6"/>
    </row>
    <row r="33" spans="2:20">
      <c r="B33" s="65" t="s">
        <v>43</v>
      </c>
      <c r="C33" s="97">
        <v>100.0625</v>
      </c>
      <c r="D33" s="93">
        <v>0.42258986499913026</v>
      </c>
      <c r="S33" s="29"/>
      <c r="T33" s="6"/>
    </row>
    <row r="34" spans="2:20">
      <c r="B34" s="65" t="s">
        <v>49</v>
      </c>
      <c r="C34" s="97">
        <v>35.543835000000001</v>
      </c>
      <c r="D34" s="93">
        <v>0.15011082507634091</v>
      </c>
      <c r="S34" s="29"/>
      <c r="T34" s="6"/>
    </row>
    <row r="35" spans="2:20">
      <c r="B35" s="65" t="s">
        <v>53</v>
      </c>
      <c r="C35" s="97">
        <v>35.273391000000004</v>
      </c>
      <c r="D35" s="93">
        <v>0.1489686699887724</v>
      </c>
      <c r="S35" s="29"/>
      <c r="T35" s="6"/>
    </row>
    <row r="36" spans="2:20">
      <c r="B36" s="65" t="s">
        <v>54</v>
      </c>
      <c r="C36" s="97">
        <v>22.911441</v>
      </c>
      <c r="D36" s="93">
        <v>9.6760951996257727E-2</v>
      </c>
      <c r="S36" s="29"/>
      <c r="T36" s="6"/>
    </row>
    <row r="37" spans="2:20">
      <c r="B37" s="65" t="s">
        <v>55</v>
      </c>
      <c r="C37" s="97">
        <v>20.018833000000001</v>
      </c>
      <c r="D37" s="93">
        <v>8.4544718899788984E-2</v>
      </c>
      <c r="S37" s="29"/>
      <c r="T37" s="6"/>
    </row>
    <row r="38" spans="2:20">
      <c r="B38" s="65" t="s">
        <v>56</v>
      </c>
      <c r="C38" s="97">
        <v>10</v>
      </c>
      <c r="D38" s="93">
        <v>4.2232591130456493E-2</v>
      </c>
      <c r="S38" s="29"/>
      <c r="T38" s="6"/>
    </row>
    <row r="39" spans="2:20">
      <c r="B39" s="65" t="s">
        <v>57</v>
      </c>
      <c r="C39" s="97">
        <v>4.9607299999999999</v>
      </c>
      <c r="D39" s="93">
        <v>2.0950448179858944E-2</v>
      </c>
      <c r="S39" s="29"/>
      <c r="T39" s="6"/>
    </row>
    <row r="40" spans="2:20">
      <c r="B40" s="65" t="s">
        <v>42</v>
      </c>
      <c r="C40" s="97">
        <v>2</v>
      </c>
      <c r="D40" s="93">
        <v>8.4465182260912985E-3</v>
      </c>
      <c r="S40" s="29"/>
      <c r="T40" s="6"/>
    </row>
    <row r="41" spans="2:20">
      <c r="B41" s="65" t="s">
        <v>58</v>
      </c>
      <c r="C41" s="97">
        <v>1.8837349999999999</v>
      </c>
      <c r="D41" s="93">
        <v>7.9555010053130454E-3</v>
      </c>
      <c r="S41" s="29"/>
      <c r="T41" s="6"/>
    </row>
    <row r="42" spans="2:20">
      <c r="B42" s="65" t="s">
        <v>59</v>
      </c>
      <c r="C42" s="97">
        <v>1.071353</v>
      </c>
      <c r="D42" s="93">
        <v>4.5246013205387956E-3</v>
      </c>
      <c r="S42" s="29"/>
      <c r="T42" s="6"/>
    </row>
    <row r="43" spans="2:20">
      <c r="B43" s="65" t="s">
        <v>51</v>
      </c>
      <c r="C43" s="98">
        <v>3.0581379999999991</v>
      </c>
      <c r="D43" s="93">
        <v>1.2915309177451192E-2</v>
      </c>
      <c r="S43" s="29"/>
      <c r="T43" s="6"/>
    </row>
    <row r="44" spans="2:20">
      <c r="S44" s="29"/>
      <c r="T44" s="6"/>
    </row>
    <row r="45" spans="2:20">
      <c r="C45" s="99"/>
      <c r="S45" s="29"/>
      <c r="T45" s="6"/>
    </row>
    <row r="46" spans="2:20">
      <c r="S46" s="29"/>
      <c r="T46" s="6"/>
    </row>
    <row r="47" spans="2:20">
      <c r="S47" s="29"/>
      <c r="T47" s="6"/>
    </row>
    <row r="48" spans="2:20">
      <c r="S48" s="29"/>
      <c r="T48" s="6"/>
    </row>
    <row r="49" spans="3:20">
      <c r="S49" s="29"/>
      <c r="T49" s="6"/>
    </row>
    <row r="50" spans="3:20">
      <c r="S50" s="29"/>
      <c r="T50" s="6"/>
    </row>
    <row r="51" spans="3:20">
      <c r="S51" s="29"/>
      <c r="T51" s="6"/>
    </row>
    <row r="52" spans="3:20">
      <c r="S52" s="29"/>
      <c r="T52" s="6"/>
    </row>
    <row r="53" spans="3:20">
      <c r="S53" s="29"/>
      <c r="T53" s="6"/>
    </row>
    <row r="54" spans="3:20">
      <c r="S54" s="29"/>
      <c r="T54" s="6"/>
    </row>
    <row r="55" spans="3:20">
      <c r="C55" s="95"/>
      <c r="S55" s="29"/>
      <c r="T55" s="6"/>
    </row>
    <row r="56" spans="3:20">
      <c r="C56" s="100"/>
      <c r="S56" s="29"/>
      <c r="T56" s="6"/>
    </row>
    <row r="57" spans="3:20">
      <c r="C57" s="101"/>
      <c r="S57" s="29"/>
      <c r="T57" s="6"/>
    </row>
    <row r="58" spans="3:20">
      <c r="C58" s="101"/>
      <c r="S58" s="29"/>
      <c r="T58" s="6"/>
    </row>
    <row r="59" spans="3:20">
      <c r="C59" s="101"/>
      <c r="S59" s="29"/>
      <c r="T59" s="6"/>
    </row>
    <row r="60" spans="3:20">
      <c r="C60" s="101"/>
      <c r="S60" s="29"/>
      <c r="T60" s="6"/>
    </row>
    <row r="61" spans="3:20">
      <c r="C61" s="101"/>
      <c r="S61" s="29"/>
      <c r="T61" s="6"/>
    </row>
    <row r="62" spans="3:20">
      <c r="C62" s="101"/>
      <c r="S62" s="29"/>
      <c r="T62" s="6"/>
    </row>
    <row r="63" spans="3:20">
      <c r="C63" s="101"/>
      <c r="S63" s="29"/>
      <c r="T63" s="6"/>
    </row>
    <row r="64" spans="3:20">
      <c r="C64" s="101"/>
      <c r="S64" s="29"/>
      <c r="T64" s="6"/>
    </row>
    <row r="65" spans="19:20">
      <c r="S65" s="29"/>
      <c r="T65" s="6"/>
    </row>
    <row r="66" spans="19:20">
      <c r="S66" s="29"/>
      <c r="T66" s="6"/>
    </row>
    <row r="67" spans="19:20">
      <c r="S67" s="29"/>
      <c r="T67" s="6"/>
    </row>
    <row r="68" spans="19:20">
      <c r="S68" s="29"/>
      <c r="T68" s="6"/>
    </row>
    <row r="69" spans="19:20">
      <c r="S69" s="29"/>
      <c r="T69" s="6"/>
    </row>
    <row r="70" spans="19:20">
      <c r="S70" s="29"/>
      <c r="T70" s="6"/>
    </row>
    <row r="71" spans="19:20">
      <c r="S71" s="29"/>
      <c r="T71" s="6"/>
    </row>
    <row r="72" spans="19:20">
      <c r="S72" s="29"/>
      <c r="T72" s="6"/>
    </row>
    <row r="73" spans="19:20">
      <c r="S73" s="29"/>
      <c r="T73" s="6"/>
    </row>
    <row r="74" spans="19:20">
      <c r="S74" s="29"/>
      <c r="T74" s="6"/>
    </row>
    <row r="75" spans="19:20">
      <c r="S75" s="29"/>
      <c r="T75" s="6"/>
    </row>
    <row r="76" spans="19:20">
      <c r="S76" s="29"/>
      <c r="T76" s="6"/>
    </row>
    <row r="77" spans="19:20">
      <c r="S77" s="29"/>
      <c r="T77" s="6"/>
    </row>
    <row r="78" spans="19:20">
      <c r="S78" s="29"/>
      <c r="T78" s="6"/>
    </row>
    <row r="79" spans="19:20">
      <c r="S79" s="29"/>
      <c r="T79" s="6"/>
    </row>
    <row r="80" spans="19:20">
      <c r="S80" s="29"/>
      <c r="T80" s="6"/>
    </row>
    <row r="81" spans="19:20">
      <c r="S81" s="29"/>
      <c r="T81" s="6"/>
    </row>
    <row r="82" spans="19:20">
      <c r="S82" s="29"/>
      <c r="T82" s="6"/>
    </row>
    <row r="83" spans="19:20">
      <c r="S83" s="29"/>
      <c r="T83" s="6"/>
    </row>
    <row r="84" spans="19:20">
      <c r="S84" s="29"/>
      <c r="T84" s="6"/>
    </row>
    <row r="85" spans="19:20">
      <c r="S85" s="29"/>
      <c r="T85" s="6"/>
    </row>
    <row r="86" spans="19:20">
      <c r="S86" s="29"/>
      <c r="T86" s="6"/>
    </row>
    <row r="87" spans="19:20">
      <c r="S87" s="29"/>
      <c r="T87" s="6"/>
    </row>
  </sheetData>
  <mergeCells count="2">
    <mergeCell ref="B8:D8"/>
    <mergeCell ref="B31:D31"/>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dimension ref="B1:L27"/>
  <sheetViews>
    <sheetView topLeftCell="B1" zoomScaleNormal="100" workbookViewId="0">
      <selection activeCell="D31" sqref="D31"/>
    </sheetView>
  </sheetViews>
  <sheetFormatPr defaultRowHeight="15"/>
  <cols>
    <col min="1" max="1" width="9.140625" style="2"/>
    <col min="2" max="2" width="7.42578125" style="59" bestFit="1" customWidth="1"/>
    <col min="3" max="3" width="22.28515625" style="59" customWidth="1"/>
    <col min="4" max="4" width="22.140625" style="59" customWidth="1"/>
    <col min="5" max="6" width="9.140625" style="59"/>
    <col min="7" max="7" width="19.42578125" style="59" customWidth="1"/>
    <col min="8" max="8" width="15.85546875" style="59" customWidth="1"/>
    <col min="9" max="10" width="9.140625" style="59"/>
    <col min="11" max="11" width="19.85546875" style="59" customWidth="1"/>
    <col min="12" max="12" width="18.140625" style="59" customWidth="1"/>
    <col min="13" max="16384" width="9.140625" style="2"/>
  </cols>
  <sheetData>
    <row r="1" spans="2:12">
      <c r="B1" s="58" t="s">
        <v>136</v>
      </c>
      <c r="C1" s="58" t="s">
        <v>143</v>
      </c>
    </row>
    <row r="2" spans="2:12">
      <c r="B2" s="58" t="s">
        <v>137</v>
      </c>
      <c r="C2" s="102" t="s">
        <v>60</v>
      </c>
    </row>
    <row r="3" spans="2:12">
      <c r="B3" s="58" t="s">
        <v>138</v>
      </c>
      <c r="C3" s="102" t="s">
        <v>61</v>
      </c>
    </row>
    <row r="6" spans="2:12" ht="39.75" customHeight="1">
      <c r="C6" s="178" t="s">
        <v>62</v>
      </c>
      <c r="D6" s="178"/>
      <c r="G6" s="178" t="s">
        <v>63</v>
      </c>
      <c r="H6" s="178"/>
      <c r="K6" s="178" t="s">
        <v>64</v>
      </c>
      <c r="L6" s="178"/>
    </row>
    <row r="7" spans="2:12" ht="60">
      <c r="C7" s="103" t="s">
        <v>10</v>
      </c>
      <c r="D7" s="104" t="s">
        <v>65</v>
      </c>
      <c r="E7" s="105"/>
      <c r="F7" s="105"/>
      <c r="G7" s="106" t="s">
        <v>10</v>
      </c>
      <c r="H7" s="107" t="s">
        <v>63</v>
      </c>
      <c r="I7" s="105"/>
      <c r="J7" s="105"/>
      <c r="K7" s="108" t="s">
        <v>10</v>
      </c>
      <c r="L7" s="108" t="s">
        <v>66</v>
      </c>
    </row>
    <row r="8" spans="2:12">
      <c r="C8" s="65" t="s">
        <v>26</v>
      </c>
      <c r="D8" s="93">
        <v>2.3543468931477496E-3</v>
      </c>
      <c r="G8" s="109" t="s">
        <v>18</v>
      </c>
      <c r="H8" s="110">
        <v>125.72331868864337</v>
      </c>
      <c r="K8" s="111" t="s">
        <v>30</v>
      </c>
      <c r="L8" s="112">
        <v>0.22691383252027741</v>
      </c>
    </row>
    <row r="9" spans="2:12">
      <c r="C9" s="65" t="s">
        <v>67</v>
      </c>
      <c r="D9" s="93">
        <v>1.6511594448692952E-3</v>
      </c>
      <c r="G9" s="109" t="s">
        <v>67</v>
      </c>
      <c r="H9" s="110">
        <v>118.74731448666175</v>
      </c>
      <c r="K9" s="111" t="s">
        <v>11</v>
      </c>
      <c r="L9" s="112">
        <v>0.18519887539163679</v>
      </c>
    </row>
    <row r="10" spans="2:12">
      <c r="C10" s="65" t="s">
        <v>14</v>
      </c>
      <c r="D10" s="93">
        <v>1.5414316260748636E-3</v>
      </c>
      <c r="G10" s="109" t="s">
        <v>26</v>
      </c>
      <c r="H10" s="110">
        <v>101.49510933267953</v>
      </c>
      <c r="K10" s="111" t="s">
        <v>17</v>
      </c>
      <c r="L10" s="112">
        <v>0.16891651579588338</v>
      </c>
    </row>
    <row r="11" spans="2:12">
      <c r="C11" s="65" t="s">
        <v>20</v>
      </c>
      <c r="D11" s="93">
        <v>1.3901408453358606E-3</v>
      </c>
      <c r="G11" s="109" t="s">
        <v>14</v>
      </c>
      <c r="H11" s="110">
        <v>97.148867230385463</v>
      </c>
      <c r="K11" s="111" t="s">
        <v>20</v>
      </c>
      <c r="L11" s="112">
        <v>0.16346363681616458</v>
      </c>
    </row>
    <row r="12" spans="2:12">
      <c r="C12" s="65" t="s">
        <v>18</v>
      </c>
      <c r="D12" s="93">
        <v>1.1974643203343746E-3</v>
      </c>
      <c r="G12" s="109" t="s">
        <v>20</v>
      </c>
      <c r="H12" s="110">
        <v>86.580007717150167</v>
      </c>
      <c r="K12" s="111" t="s">
        <v>67</v>
      </c>
      <c r="L12" s="112">
        <v>0.15201804919298964</v>
      </c>
    </row>
    <row r="13" spans="2:12">
      <c r="C13" s="65" t="s">
        <v>25</v>
      </c>
      <c r="D13" s="93">
        <v>9.8902202682560683E-4</v>
      </c>
      <c r="G13" s="109" t="s">
        <v>35</v>
      </c>
      <c r="H13" s="110">
        <v>74.589781072422511</v>
      </c>
      <c r="K13" s="111" t="s">
        <v>68</v>
      </c>
      <c r="L13" s="112">
        <v>0.14836345639696133</v>
      </c>
    </row>
    <row r="14" spans="2:12">
      <c r="C14" s="65" t="s">
        <v>16</v>
      </c>
      <c r="D14" s="93">
        <v>9.6206980178457685E-4</v>
      </c>
      <c r="G14" s="109" t="s">
        <v>21</v>
      </c>
      <c r="H14" s="110">
        <v>59.915115176807788</v>
      </c>
      <c r="K14" s="111" t="s">
        <v>14</v>
      </c>
      <c r="L14" s="112">
        <v>0.14488577340205536</v>
      </c>
    </row>
    <row r="15" spans="2:12">
      <c r="C15" s="65" t="s">
        <v>30</v>
      </c>
      <c r="D15" s="93">
        <v>8.8293697976344352E-4</v>
      </c>
      <c r="G15" s="109" t="s">
        <v>25</v>
      </c>
      <c r="H15" s="110">
        <v>40.176014603550328</v>
      </c>
      <c r="K15" s="111" t="s">
        <v>69</v>
      </c>
      <c r="L15" s="112">
        <v>0.14399237070056711</v>
      </c>
    </row>
    <row r="16" spans="2:12">
      <c r="C16" s="65" t="s">
        <v>12</v>
      </c>
      <c r="D16" s="93">
        <v>8.5573233894544387E-4</v>
      </c>
      <c r="G16" s="109" t="s">
        <v>30</v>
      </c>
      <c r="H16" s="110">
        <v>39.866246185459516</v>
      </c>
      <c r="K16" s="111" t="s">
        <v>21</v>
      </c>
      <c r="L16" s="112">
        <v>0.13863454525082089</v>
      </c>
    </row>
    <row r="17" spans="3:12">
      <c r="C17" s="65" t="s">
        <v>35</v>
      </c>
      <c r="D17" s="93">
        <v>8.0970575356744073E-4</v>
      </c>
      <c r="G17" s="109" t="s">
        <v>12</v>
      </c>
      <c r="H17" s="110">
        <v>36.574175722668613</v>
      </c>
      <c r="K17" s="111" t="s">
        <v>70</v>
      </c>
      <c r="L17" s="112">
        <v>0.13579119273608162</v>
      </c>
    </row>
    <row r="18" spans="3:12">
      <c r="C18" s="65" t="s">
        <v>29</v>
      </c>
      <c r="D18" s="93">
        <v>7.0590734151840012E-4</v>
      </c>
      <c r="G18" s="109" t="s">
        <v>29</v>
      </c>
      <c r="H18" s="110">
        <v>34.424173797937527</v>
      </c>
      <c r="K18" s="111" t="s">
        <v>71</v>
      </c>
      <c r="L18" s="112">
        <v>0.13121062364074054</v>
      </c>
    </row>
    <row r="19" spans="3:12">
      <c r="C19" s="65" t="s">
        <v>21</v>
      </c>
      <c r="D19" s="93">
        <v>6.4779504001152019E-4</v>
      </c>
      <c r="G19" s="109" t="s">
        <v>19</v>
      </c>
      <c r="H19" s="110">
        <v>32.003161091141159</v>
      </c>
      <c r="K19" s="111" t="s">
        <v>12</v>
      </c>
      <c r="L19" s="112">
        <v>0.12972954161672393</v>
      </c>
    </row>
    <row r="20" spans="3:12">
      <c r="C20" s="65" t="s">
        <v>19</v>
      </c>
      <c r="D20" s="93">
        <v>6.2134358887723029E-4</v>
      </c>
      <c r="G20" s="109" t="s">
        <v>72</v>
      </c>
      <c r="H20" s="110">
        <v>26.849202248728375</v>
      </c>
      <c r="K20" s="111" t="s">
        <v>18</v>
      </c>
      <c r="L20" s="112">
        <v>0.12001648505452374</v>
      </c>
    </row>
    <row r="21" spans="3:12">
      <c r="C21" s="65" t="s">
        <v>27</v>
      </c>
      <c r="D21" s="93">
        <v>4.6680212336750452E-4</v>
      </c>
      <c r="G21" s="109" t="s">
        <v>16</v>
      </c>
      <c r="H21" s="110">
        <v>26.17236512920751</v>
      </c>
      <c r="K21" s="111" t="s">
        <v>73</v>
      </c>
      <c r="L21" s="112">
        <v>0.11994979505894299</v>
      </c>
    </row>
    <row r="22" spans="3:12">
      <c r="C22" s="65" t="s">
        <v>17</v>
      </c>
      <c r="D22" s="93">
        <v>3.9676720865700787E-4</v>
      </c>
      <c r="G22" s="109" t="s">
        <v>27</v>
      </c>
      <c r="H22" s="110">
        <v>21.858479041025696</v>
      </c>
      <c r="K22" s="111" t="s">
        <v>74</v>
      </c>
      <c r="L22" s="112">
        <v>0.11606066895987416</v>
      </c>
    </row>
    <row r="23" spans="3:12">
      <c r="C23" s="65" t="s">
        <v>75</v>
      </c>
      <c r="D23" s="93">
        <v>3.8551460590308025E-4</v>
      </c>
      <c r="G23" s="109" t="s">
        <v>17</v>
      </c>
      <c r="H23" s="110">
        <v>21.239471201847923</v>
      </c>
      <c r="K23" s="111" t="s">
        <v>28</v>
      </c>
      <c r="L23" s="112">
        <v>0.11600190073193949</v>
      </c>
    </row>
    <row r="24" spans="3:12">
      <c r="C24" s="65" t="s">
        <v>11</v>
      </c>
      <c r="D24" s="93">
        <v>3.4445484209396705E-4</v>
      </c>
      <c r="G24" s="109" t="s">
        <v>11</v>
      </c>
      <c r="H24" s="110">
        <v>18.857600712561954</v>
      </c>
      <c r="K24" s="111" t="s">
        <v>29</v>
      </c>
      <c r="L24" s="112">
        <v>0.11595473921478656</v>
      </c>
    </row>
    <row r="25" spans="3:12">
      <c r="C25" s="65" t="s">
        <v>13</v>
      </c>
      <c r="D25" s="93">
        <v>3.1769946198195417E-4</v>
      </c>
      <c r="G25" s="109" t="s">
        <v>23</v>
      </c>
      <c r="H25" s="110">
        <v>18.590314893700981</v>
      </c>
      <c r="K25" s="111" t="s">
        <v>24</v>
      </c>
      <c r="L25" s="112">
        <v>0.1134417075248252</v>
      </c>
    </row>
    <row r="26" spans="3:12">
      <c r="C26" s="65" t="s">
        <v>23</v>
      </c>
      <c r="D26" s="93">
        <v>2.7676759339903063E-4</v>
      </c>
      <c r="G26" s="109" t="s">
        <v>13</v>
      </c>
      <c r="H26" s="110">
        <v>15.251714522404361</v>
      </c>
      <c r="K26" s="111" t="s">
        <v>27</v>
      </c>
      <c r="L26" s="112">
        <v>0.10327885913584468</v>
      </c>
    </row>
    <row r="27" spans="3:12">
      <c r="C27" s="65" t="s">
        <v>76</v>
      </c>
      <c r="D27" s="93">
        <v>2.6556325854326776E-4</v>
      </c>
      <c r="G27" s="109" t="s">
        <v>77</v>
      </c>
      <c r="H27" s="110">
        <v>14.897969626641926</v>
      </c>
      <c r="K27" s="111" t="s">
        <v>19</v>
      </c>
      <c r="L27" s="112">
        <v>9.8508248053560454E-2</v>
      </c>
    </row>
  </sheetData>
  <mergeCells count="3">
    <mergeCell ref="C6:D6"/>
    <mergeCell ref="G6:H6"/>
    <mergeCell ref="K6:L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16"/>
  <sheetViews>
    <sheetView workbookViewId="0">
      <selection activeCell="C19" sqref="C19"/>
    </sheetView>
  </sheetViews>
  <sheetFormatPr defaultRowHeight="14.25"/>
  <cols>
    <col min="1" max="1" width="7" style="114" bestFit="1" customWidth="1"/>
    <col min="2" max="2" width="71.5703125" style="114" customWidth="1"/>
    <col min="3" max="3" width="8.5703125" style="114" customWidth="1"/>
    <col min="4" max="4" width="9" style="114" customWidth="1"/>
    <col min="5" max="5" width="9.28515625" style="114" bestFit="1" customWidth="1"/>
    <col min="6" max="6" width="9.28515625" style="34" customWidth="1"/>
    <col min="7" max="16384" width="9.140625" style="34"/>
  </cols>
  <sheetData>
    <row r="1" spans="1:9" ht="15">
      <c r="A1" s="113" t="s">
        <v>136</v>
      </c>
      <c r="B1" s="102" t="s">
        <v>144</v>
      </c>
    </row>
    <row r="2" spans="1:9" ht="15">
      <c r="A2" s="113" t="s">
        <v>137</v>
      </c>
      <c r="B2" s="102" t="s">
        <v>78</v>
      </c>
    </row>
    <row r="3" spans="1:9" ht="15">
      <c r="A3" s="113" t="s">
        <v>138</v>
      </c>
      <c r="B3" s="102" t="s">
        <v>79</v>
      </c>
    </row>
    <row r="4" spans="1:9" ht="15">
      <c r="B4" s="115"/>
    </row>
    <row r="6" spans="1:9" ht="15">
      <c r="B6" s="116"/>
      <c r="C6" s="117">
        <v>2011</v>
      </c>
      <c r="D6" s="117">
        <v>2012</v>
      </c>
      <c r="E6" s="117">
        <v>2013</v>
      </c>
      <c r="F6" s="35"/>
      <c r="G6" s="35"/>
    </row>
    <row r="7" spans="1:9" ht="15">
      <c r="B7" s="118" t="s">
        <v>80</v>
      </c>
      <c r="C7" s="119">
        <f>'[4]Refugees in Turkey'!B5</f>
        <v>8000</v>
      </c>
      <c r="D7" s="119">
        <f>'[4]Refugees in Turkey'!B128</f>
        <v>170912</v>
      </c>
      <c r="E7" s="119">
        <f>'[4]Refugees in Turkey'!B296</f>
        <v>560129</v>
      </c>
      <c r="F7" s="36"/>
    </row>
    <row r="8" spans="1:9" ht="15">
      <c r="B8" s="118" t="s">
        <v>81</v>
      </c>
      <c r="C8" s="120">
        <f>'[4]Text analysis'!B1</f>
        <v>136.52700000000002</v>
      </c>
      <c r="D8" s="120">
        <f>'[4]Turkey HA - table 2a'!R197</f>
        <v>977.27</v>
      </c>
      <c r="E8" s="121">
        <f>'[4]Turkey HA - table 2a'!S197</f>
        <v>1571.28</v>
      </c>
      <c r="F8" s="37"/>
      <c r="G8" s="36"/>
    </row>
    <row r="9" spans="1:9" ht="15">
      <c r="B9" s="118" t="s">
        <v>82</v>
      </c>
      <c r="C9" s="122">
        <f>'[4]Int HA to Turkey for Syria resp'!B9</f>
        <v>0</v>
      </c>
      <c r="D9" s="120">
        <f>'[4]Int HA to Turkey for Syria resp'!C9</f>
        <v>77.4879871630596</v>
      </c>
      <c r="E9" s="120">
        <f>'[4]Int HA to Turkey for Syria resp'!D9</f>
        <v>194.352261</v>
      </c>
      <c r="F9" s="38"/>
      <c r="G9" s="36"/>
      <c r="I9" s="6"/>
    </row>
    <row r="11" spans="1:9" ht="15">
      <c r="C11" s="123"/>
      <c r="D11" s="123"/>
      <c r="E11" s="124"/>
      <c r="F11" s="39"/>
    </row>
    <row r="16" spans="1:9" ht="15">
      <c r="E16" s="125"/>
      <c r="F16" s="6"/>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AX101"/>
  <sheetViews>
    <sheetView topLeftCell="A4" workbookViewId="0">
      <selection activeCell="O8" sqref="O8"/>
    </sheetView>
  </sheetViews>
  <sheetFormatPr defaultRowHeight="15"/>
  <cols>
    <col min="1" max="1" width="7" style="115" bestFit="1" customWidth="1"/>
    <col min="2" max="2" width="22" style="115" customWidth="1"/>
    <col min="3" max="3" width="18.85546875" style="115" customWidth="1"/>
    <col min="4" max="4" width="22.28515625" style="115" customWidth="1"/>
    <col min="5" max="5" width="14.5703125" style="33" customWidth="1"/>
    <col min="6" max="16384" width="9.140625" style="33"/>
  </cols>
  <sheetData>
    <row r="1" spans="1:50">
      <c r="A1" s="102" t="s">
        <v>136</v>
      </c>
      <c r="B1" s="126" t="s">
        <v>145</v>
      </c>
    </row>
    <row r="2" spans="1:50">
      <c r="A2" s="102" t="s">
        <v>137</v>
      </c>
      <c r="B2" s="126" t="s">
        <v>153</v>
      </c>
    </row>
    <row r="3" spans="1:50">
      <c r="A3" s="102" t="s">
        <v>138</v>
      </c>
      <c r="B3" s="126" t="s">
        <v>83</v>
      </c>
    </row>
    <row r="4" spans="1:50">
      <c r="B4" s="126" t="s">
        <v>84</v>
      </c>
    </row>
    <row r="5" spans="1:50">
      <c r="B5" s="127"/>
    </row>
    <row r="6" spans="1:50">
      <c r="B6" s="127" t="s">
        <v>39</v>
      </c>
    </row>
    <row r="7" spans="1:50">
      <c r="B7" s="127"/>
    </row>
    <row r="8" spans="1:50" ht="45">
      <c r="B8" s="128"/>
      <c r="C8" s="107" t="s">
        <v>85</v>
      </c>
      <c r="D8" s="107" t="s">
        <v>86</v>
      </c>
    </row>
    <row r="9" spans="1:50">
      <c r="B9" s="129" t="s">
        <v>76</v>
      </c>
      <c r="C9" s="130">
        <v>41.735786969565716</v>
      </c>
      <c r="D9" s="131">
        <f>'[4]Refugee hosting - table 1'!AB31</f>
        <v>19.489999999999998</v>
      </c>
      <c r="AP9" s="33" t="b">
        <v>0</v>
      </c>
      <c r="AQ9" s="33" t="b">
        <v>0</v>
      </c>
      <c r="AR9" s="33" t="b">
        <v>0</v>
      </c>
      <c r="AS9" s="33" t="b">
        <v>0</v>
      </c>
      <c r="AT9" s="33" t="b">
        <v>0</v>
      </c>
      <c r="AU9" s="33" t="b">
        <v>0</v>
      </c>
      <c r="AV9" s="33" t="b">
        <v>0</v>
      </c>
      <c r="AW9" s="33" t="b">
        <v>0</v>
      </c>
      <c r="AX9" s="33" t="b">
        <v>1</v>
      </c>
    </row>
    <row r="10" spans="1:50">
      <c r="B10" s="129" t="s">
        <v>67</v>
      </c>
      <c r="C10" s="130">
        <v>70.777931297890902</v>
      </c>
      <c r="D10" s="132">
        <f>'[4]Refugee hosting - table 1'!AB29</f>
        <v>0.34</v>
      </c>
      <c r="AP10" s="33" t="b">
        <v>0</v>
      </c>
      <c r="AQ10" s="33" t="b">
        <v>0</v>
      </c>
      <c r="AR10" s="33" t="b">
        <v>0</v>
      </c>
      <c r="AS10" s="33" t="b">
        <v>0</v>
      </c>
      <c r="AT10" s="33" t="b">
        <v>0</v>
      </c>
      <c r="AU10" s="33" t="b">
        <v>0</v>
      </c>
      <c r="AV10" s="33" t="b">
        <v>0</v>
      </c>
      <c r="AW10" s="33" t="b">
        <v>0</v>
      </c>
      <c r="AX10" s="33" t="b">
        <v>1</v>
      </c>
    </row>
    <row r="11" spans="1:50">
      <c r="B11" s="133" t="s">
        <v>87</v>
      </c>
      <c r="C11" s="130">
        <v>65.478703895969474</v>
      </c>
      <c r="D11" s="131">
        <f>'[4]Refugee hosting - table 1'!AB15</f>
        <v>63.26</v>
      </c>
      <c r="G11" s="40"/>
      <c r="AP11" s="33" t="b">
        <v>0</v>
      </c>
      <c r="AQ11" s="33" t="b">
        <v>0</v>
      </c>
      <c r="AR11" s="33" t="b">
        <v>0</v>
      </c>
      <c r="AS11" s="33" t="b">
        <v>0</v>
      </c>
      <c r="AT11" s="33" t="b">
        <v>0</v>
      </c>
      <c r="AU11" s="33" t="b">
        <v>0</v>
      </c>
      <c r="AV11" s="33" t="b">
        <v>0</v>
      </c>
      <c r="AW11" s="33" t="b">
        <v>0</v>
      </c>
      <c r="AX11" s="33" t="b">
        <v>1</v>
      </c>
    </row>
    <row r="12" spans="1:50">
      <c r="B12" s="129" t="s">
        <v>30</v>
      </c>
      <c r="C12" s="130">
        <v>161.21338196741146</v>
      </c>
      <c r="D12" s="134">
        <f>'[4]Refugee hosting - table 1'!AB25</f>
        <v>0.04</v>
      </c>
    </row>
    <row r="13" spans="1:50">
      <c r="B13" s="133" t="s">
        <v>29</v>
      </c>
      <c r="C13" s="130">
        <v>179.87127035371131</v>
      </c>
      <c r="D13" s="131">
        <f>'[4]Refugee hosting - table 1'!AB20</f>
        <v>20.85</v>
      </c>
    </row>
    <row r="14" spans="1:50">
      <c r="B14" s="129" t="s">
        <v>28</v>
      </c>
      <c r="C14" s="130">
        <v>225.94851269117476</v>
      </c>
      <c r="D14" s="131">
        <f>'[4]Refugee hosting - table 1'!AB37</f>
        <v>24.53</v>
      </c>
    </row>
    <row r="15" spans="1:50">
      <c r="B15" s="133" t="s">
        <v>27</v>
      </c>
      <c r="C15" s="130">
        <v>260.93693128598591</v>
      </c>
      <c r="D15" s="131">
        <f>'[4]Refugee hosting - table 1'!AB16</f>
        <v>156.08000000000001</v>
      </c>
    </row>
    <row r="16" spans="1:50">
      <c r="B16" s="133" t="s">
        <v>20</v>
      </c>
      <c r="C16" s="130">
        <v>396.24928810233263</v>
      </c>
      <c r="D16" s="131">
        <f>'[4]Refugee hosting - table 1'!AB19</f>
        <v>161.91999999999999</v>
      </c>
    </row>
    <row r="17" spans="2:4">
      <c r="B17" s="133" t="s">
        <v>23</v>
      </c>
      <c r="C17" s="130">
        <v>361.79533433495374</v>
      </c>
      <c r="D17" s="131">
        <f>'[4]Refugee hosting - table 1'!AB14</f>
        <v>342.56</v>
      </c>
    </row>
    <row r="18" spans="2:4">
      <c r="B18" s="129" t="s">
        <v>24</v>
      </c>
      <c r="C18" s="130">
        <v>344.38721955017553</v>
      </c>
      <c r="D18" s="131">
        <f>'[4]Refugee hosting - table 1'!AB26</f>
        <v>403.6</v>
      </c>
    </row>
    <row r="19" spans="2:4">
      <c r="B19" s="129" t="s">
        <v>19</v>
      </c>
      <c r="C19" s="130">
        <v>448.83839456891286</v>
      </c>
      <c r="D19" s="131">
        <f>'[4]Refugee hosting - table 1'!AB30</f>
        <v>372.7</v>
      </c>
    </row>
    <row r="20" spans="2:4">
      <c r="B20" s="129" t="s">
        <v>21</v>
      </c>
      <c r="C20" s="130">
        <v>396.76033642237121</v>
      </c>
      <c r="D20" s="131">
        <f>'[4]Refugee hosting - table 1'!AB39</f>
        <v>450.3</v>
      </c>
    </row>
    <row r="21" spans="2:4">
      <c r="B21" s="133" t="s">
        <v>17</v>
      </c>
      <c r="C21" s="130">
        <v>654.58376453442338</v>
      </c>
      <c r="D21" s="131">
        <f>'[4]Refugee hosting - table 1'!AB17</f>
        <v>211.15</v>
      </c>
    </row>
    <row r="22" spans="2:4">
      <c r="B22" s="133" t="s">
        <v>22</v>
      </c>
      <c r="C22" s="130">
        <v>422.49213044380889</v>
      </c>
      <c r="D22" s="131">
        <f>'[4]Refugee hosting - table 1'!AB21</f>
        <v>452.82</v>
      </c>
    </row>
    <row r="23" spans="2:4">
      <c r="B23" s="129" t="s">
        <v>15</v>
      </c>
      <c r="C23" s="130">
        <v>878.12971167381181</v>
      </c>
      <c r="D23" s="132">
        <f>'[4]Refugee hosting - table 1'!AB27</f>
        <v>0.63</v>
      </c>
    </row>
    <row r="24" spans="2:4">
      <c r="B24" s="129" t="s">
        <v>18</v>
      </c>
      <c r="C24" s="130">
        <v>627.64965267292087</v>
      </c>
      <c r="D24" s="131">
        <f>'[4]Refugee hosting - table 1'!AB32</f>
        <v>269.94</v>
      </c>
    </row>
    <row r="25" spans="2:4">
      <c r="B25" s="129" t="s">
        <v>13</v>
      </c>
      <c r="C25" s="130">
        <v>1059.0888183564728</v>
      </c>
      <c r="D25" s="131">
        <f>'[4]Refugee hosting - table 1'!AB22</f>
        <v>138.79</v>
      </c>
    </row>
    <row r="26" spans="2:4">
      <c r="B26" s="129" t="s">
        <v>14</v>
      </c>
      <c r="C26" s="130">
        <v>821.47025795809861</v>
      </c>
      <c r="D26" s="131">
        <f>'[4]Refugee hosting - table 1'!AB38</f>
        <v>705.16</v>
      </c>
    </row>
    <row r="27" spans="2:4">
      <c r="B27" s="129" t="s">
        <v>55</v>
      </c>
      <c r="C27" s="130">
        <v>5.45</v>
      </c>
      <c r="D27" s="131">
        <f>'[4]Refugee hosting - table 1'!AB61+'[4]Turkey HA - table 2a'!S197</f>
        <v>1658.58</v>
      </c>
    </row>
    <row r="28" spans="2:4">
      <c r="B28" s="129" t="s">
        <v>12</v>
      </c>
      <c r="C28" s="130">
        <v>1865.1182320911594</v>
      </c>
      <c r="D28" s="131">
        <f>'[4]Refugee hosting - table 1'!AB40</f>
        <v>50.54</v>
      </c>
    </row>
    <row r="29" spans="2:4">
      <c r="B29" s="129" t="s">
        <v>11</v>
      </c>
      <c r="C29" s="130">
        <v>4766.7997499732755</v>
      </c>
      <c r="D29" s="131">
        <f>'[4]Refugee hosting - table 1'!AB41</f>
        <v>1075.5</v>
      </c>
    </row>
    <row r="101" spans="2:2">
      <c r="B101" s="115" t="s">
        <v>88</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C16"/>
  <sheetViews>
    <sheetView zoomScaleNormal="100" workbookViewId="0">
      <selection activeCell="M3" sqref="M3"/>
    </sheetView>
  </sheetViews>
  <sheetFormatPr defaultRowHeight="15"/>
  <cols>
    <col min="1" max="1" width="7" style="144" bestFit="1" customWidth="1"/>
    <col min="2" max="2" width="13.85546875" style="144" customWidth="1"/>
    <col min="3" max="3" width="23.5703125" style="144" customWidth="1"/>
    <col min="4" max="7" width="5" style="41" customWidth="1"/>
    <col min="8" max="10" width="5.7109375" style="41" customWidth="1"/>
    <col min="11" max="11" width="5" style="41" customWidth="1"/>
    <col min="12" max="12" width="5.7109375" style="41" customWidth="1"/>
    <col min="13" max="13" width="12" style="41" customWidth="1"/>
    <col min="14" max="14" width="12" style="41" bestFit="1" customWidth="1"/>
    <col min="15" max="149" width="17" style="41" bestFit="1" customWidth="1"/>
    <col min="150" max="150" width="11.7109375" style="41" bestFit="1" customWidth="1"/>
    <col min="151" max="16384" width="9.140625" style="41"/>
  </cols>
  <sheetData>
    <row r="1" spans="1:3">
      <c r="A1" s="143" t="s">
        <v>136</v>
      </c>
      <c r="B1" s="143" t="s">
        <v>146</v>
      </c>
    </row>
    <row r="2" spans="1:3">
      <c r="A2" s="143" t="s">
        <v>137</v>
      </c>
      <c r="B2" s="143" t="s">
        <v>34</v>
      </c>
    </row>
    <row r="6" spans="1:3">
      <c r="B6" s="145" t="s">
        <v>89</v>
      </c>
      <c r="C6" s="145" t="s">
        <v>39</v>
      </c>
    </row>
    <row r="7" spans="1:3">
      <c r="B7" s="146">
        <v>2005</v>
      </c>
      <c r="C7" s="147">
        <v>2.6306262578381192</v>
      </c>
    </row>
    <row r="8" spans="1:3">
      <c r="B8" s="146">
        <v>2006</v>
      </c>
      <c r="C8" s="147">
        <v>0</v>
      </c>
    </row>
    <row r="9" spans="1:3">
      <c r="B9" s="146">
        <v>2007</v>
      </c>
      <c r="C9" s="147">
        <v>0.18183908304912774</v>
      </c>
    </row>
    <row r="10" spans="1:3">
      <c r="B10" s="146">
        <v>2008</v>
      </c>
      <c r="C10" s="147">
        <v>4.0589691458469517</v>
      </c>
    </row>
    <row r="11" spans="1:3">
      <c r="B11" s="146">
        <v>2009</v>
      </c>
      <c r="C11" s="147">
        <v>2.0477429069108757</v>
      </c>
    </row>
    <row r="12" spans="1:3">
      <c r="B12" s="146">
        <v>2010</v>
      </c>
      <c r="C12" s="147">
        <v>25.936480449007899</v>
      </c>
    </row>
    <row r="13" spans="1:3">
      <c r="B13" s="146">
        <v>2011</v>
      </c>
      <c r="C13" s="147">
        <v>20.294623537808103</v>
      </c>
    </row>
    <row r="14" spans="1:3">
      <c r="B14" s="146">
        <v>2012</v>
      </c>
      <c r="C14" s="147">
        <v>52.385531422619991</v>
      </c>
    </row>
    <row r="15" spans="1:3">
      <c r="B15" s="146">
        <v>2013</v>
      </c>
      <c r="C15" s="147">
        <v>1.9004620000000001</v>
      </c>
    </row>
    <row r="16" spans="1:3">
      <c r="B16" s="146">
        <v>2014</v>
      </c>
      <c r="C16" s="147">
        <v>14.925956096555616</v>
      </c>
    </row>
  </sheetData>
  <pageMargins left="0.7" right="0.7" top="0.75" bottom="0.75" header="0.3" footer="0.3"/>
  <pageSetup paperSize="9"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Fig 3.1</vt:lpstr>
      <vt:lpstr>Fig 3.2</vt:lpstr>
      <vt:lpstr>Fig 3.3</vt:lpstr>
      <vt:lpstr>Fig. 3.4</vt:lpstr>
      <vt:lpstr>Fig 3.5</vt:lpstr>
      <vt:lpstr>Fig 3.6</vt:lpstr>
      <vt:lpstr>Fig 3.7</vt:lpstr>
      <vt:lpstr>Fig 3.8 </vt:lpstr>
      <vt:lpstr>Fig.3.9</vt:lpstr>
      <vt:lpstr>Fig 3.10</vt:lpstr>
      <vt:lpstr>Fig 3.11</vt:lpstr>
      <vt:lpstr>Fig 3.12</vt:lpstr>
      <vt:lpstr>Fig 3.13</vt:lpstr>
      <vt:lpstr>Fig 3.14</vt:lpstr>
      <vt:lpstr>Fig 3.15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luminitat</dc:creator>
  <cp:lastModifiedBy>rebeccah</cp:lastModifiedBy>
  <dcterms:created xsi:type="dcterms:W3CDTF">2015-06-16T14:47:14Z</dcterms:created>
  <dcterms:modified xsi:type="dcterms:W3CDTF">2015-07-15T14:04:56Z</dcterms:modified>
</cp:coreProperties>
</file>