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580"/>
  </bookViews>
  <sheets>
    <sheet name="Fig 1" sheetId="4" r:id="rId1"/>
    <sheet name="Fig 2" sheetId="5" r:id="rId2"/>
    <sheet name="Fig 3" sheetId="7" r:id="rId3"/>
    <sheet name="Fig 4" sheetId="8" r:id="rId4"/>
    <sheet name="Fig 5" sheetId="9" r:id="rId5"/>
  </sheets>
  <calcPr calcId="125725"/>
</workbook>
</file>

<file path=xl/calcChain.xml><?xml version="1.0" encoding="utf-8"?>
<calcChain xmlns="http://schemas.openxmlformats.org/spreadsheetml/2006/main">
  <c r="H35" i="7"/>
  <c r="H34"/>
  <c r="G34"/>
  <c r="C11" i="8"/>
  <c r="C12" i="7"/>
  <c r="C18"/>
</calcChain>
</file>

<file path=xl/sharedStrings.xml><?xml version="1.0" encoding="utf-8"?>
<sst xmlns="http://schemas.openxmlformats.org/spreadsheetml/2006/main" count="69" uniqueCount="50">
  <si>
    <t>Water and Sanitation</t>
  </si>
  <si>
    <t>Education</t>
  </si>
  <si>
    <t>Government</t>
  </si>
  <si>
    <t>Sector not yet specified</t>
  </si>
  <si>
    <t>Appealing Agency  type</t>
  </si>
  <si>
    <t>Denmark</t>
  </si>
  <si>
    <t>NGOs</t>
  </si>
  <si>
    <t>Red Cross / Red Crescent</t>
  </si>
  <si>
    <t>Donor</t>
  </si>
  <si>
    <t>Agriculture</t>
  </si>
  <si>
    <t>Other</t>
  </si>
  <si>
    <t>Health</t>
  </si>
  <si>
    <t>Protection/Human rights/Rule of law</t>
  </si>
  <si>
    <t>Food</t>
  </si>
  <si>
    <t>Canada</t>
  </si>
  <si>
    <t>Norway</t>
  </si>
  <si>
    <t>UN Agencies</t>
  </si>
  <si>
    <t>Sweden</t>
  </si>
  <si>
    <t>Shelter and non-food items</t>
  </si>
  <si>
    <t>Japan</t>
  </si>
  <si>
    <t>Safety and security of staff and operations</t>
  </si>
  <si>
    <t>IASC Standard Sector</t>
  </si>
  <si>
    <t>Germany</t>
  </si>
  <si>
    <t>Coordination and support services</t>
  </si>
  <si>
    <t>Multi-sector</t>
  </si>
  <si>
    <t>Total</t>
  </si>
  <si>
    <t>US$ millions</t>
  </si>
  <si>
    <t>EU institutions</t>
  </si>
  <si>
    <t>Sector</t>
  </si>
  <si>
    <t>US</t>
  </si>
  <si>
    <t>CERF</t>
  </si>
  <si>
    <t>UK</t>
  </si>
  <si>
    <t>US$ m</t>
  </si>
  <si>
    <t>Nutrition</t>
  </si>
  <si>
    <t>Other sectors</t>
  </si>
  <si>
    <t>2016*</t>
  </si>
  <si>
    <t>Title</t>
  </si>
  <si>
    <t>Source</t>
  </si>
  <si>
    <t>Notes</t>
  </si>
  <si>
    <t>Humanitarian assistance by donor to Kenya, 2016</t>
  </si>
  <si>
    <t>Development Initiatives based on UN OCHA FTS data. Data downloaded on 5 September 2016</t>
  </si>
  <si>
    <t>US: United States; EU includes ECHO: European Commission’s Humanitarian Aid and Civil Protection department and EU: European Commission; CERF: Central Emergency Response Fund.</t>
  </si>
  <si>
    <t>Allocations to Kenya from the CERF by sector, 2016</t>
  </si>
  <si>
    <t xml:space="preserve">Source </t>
  </si>
  <si>
    <t>Funding to Kenya by sector, 2016</t>
  </si>
  <si>
    <t>If funding is given in an unearmarked manner and not yet allocated by the recipient agency to a particular project and sector, FTS shows the funding under the heading ‘Sector not yet specified’. ‘Other sectors’ includes: Education; Safety and security of staff and operations; Agriculture; Shelter and non-food items; Protection/Human rights/Rule of law.</t>
  </si>
  <si>
    <t>Humanitarian fudning to Kenya by funding channel, 2016</t>
  </si>
  <si>
    <t>RCRC: International Red Cross and Red Crescent Movement</t>
  </si>
  <si>
    <t>Humanitarian funding to Kenya, 2012-2016</t>
  </si>
  <si>
    <t>2016* data as of 2 September 2016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</si>
</sst>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"/>
    <numFmt numFmtId="168" formatCode="0.0%"/>
    <numFmt numFmtId="169" formatCode="0.00000"/>
  </numFmts>
  <fonts count="2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2" applyNumberFormat="0" applyAlignment="0" applyProtection="0"/>
    <xf numFmtId="0" fontId="4" fillId="30" borderId="3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1" fillId="2" borderId="8" applyNumberFormat="0" applyFont="0" applyAlignment="0" applyProtection="0"/>
    <xf numFmtId="0" fontId="17" fillId="29" borderId="9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9" fillId="0" borderId="0" xfId="0" applyFont="1"/>
    <xf numFmtId="169" fontId="0" fillId="0" borderId="0" xfId="0" applyNumberFormat="1"/>
    <xf numFmtId="166" fontId="0" fillId="0" borderId="0" xfId="28" applyNumberFormat="1" applyFont="1"/>
    <xf numFmtId="0" fontId="0" fillId="0" borderId="0" xfId="0"/>
    <xf numFmtId="0" fontId="20" fillId="0" borderId="0" xfId="0" applyFont="1"/>
    <xf numFmtId="0" fontId="19" fillId="0" borderId="0" xfId="0" applyFont="1" applyAlignment="1"/>
    <xf numFmtId="0" fontId="19" fillId="0" borderId="11" xfId="0" applyFont="1" applyBorder="1" applyAlignment="1"/>
    <xf numFmtId="0" fontId="19" fillId="0" borderId="11" xfId="0" applyFont="1" applyFill="1" applyBorder="1" applyAlignment="1"/>
    <xf numFmtId="167" fontId="19" fillId="0" borderId="11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11" xfId="0" applyFont="1" applyBorder="1"/>
    <xf numFmtId="167" fontId="19" fillId="0" borderId="11" xfId="0" applyNumberFormat="1" applyFont="1" applyBorder="1"/>
    <xf numFmtId="165" fontId="19" fillId="0" borderId="11" xfId="0" applyNumberFormat="1" applyFont="1" applyBorder="1"/>
    <xf numFmtId="9" fontId="19" fillId="0" borderId="11" xfId="40" applyFont="1" applyBorder="1"/>
    <xf numFmtId="168" fontId="19" fillId="0" borderId="11" xfId="40" applyNumberFormat="1" applyFont="1" applyBorder="1"/>
    <xf numFmtId="2" fontId="19" fillId="0" borderId="11" xfId="0" applyNumberFormat="1" applyFont="1" applyBorder="1"/>
    <xf numFmtId="0" fontId="19" fillId="0" borderId="1" xfId="0" applyFont="1" applyBorder="1"/>
    <xf numFmtId="167" fontId="19" fillId="0" borderId="1" xfId="0" applyNumberFormat="1" applyFont="1" applyBorder="1"/>
    <xf numFmtId="166" fontId="19" fillId="0" borderId="1" xfId="0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6892919154336478"/>
          <c:y val="2.6247396494792991E-2"/>
          <c:w val="0.8296824435407113"/>
          <c:h val="0.6793561933790534"/>
        </c:manualLayout>
      </c:layout>
      <c:barChart>
        <c:barDir val="col"/>
        <c:grouping val="clustered"/>
        <c:ser>
          <c:idx val="0"/>
          <c:order val="0"/>
          <c:tx>
            <c:strRef>
              <c:f>'Fig 1'!$C$5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'Fig 1'!$B$6:$B$15</c:f>
              <c:strCache>
                <c:ptCount val="10"/>
                <c:pt idx="0">
                  <c:v>US</c:v>
                </c:pt>
                <c:pt idx="1">
                  <c:v>EU institutions</c:v>
                </c:pt>
                <c:pt idx="2">
                  <c:v>Germany</c:v>
                </c:pt>
                <c:pt idx="3">
                  <c:v>Canada</c:v>
                </c:pt>
                <c:pt idx="4">
                  <c:v>CERF</c:v>
                </c:pt>
                <c:pt idx="5">
                  <c:v>Japan</c:v>
                </c:pt>
                <c:pt idx="6">
                  <c:v>Denmark</c:v>
                </c:pt>
                <c:pt idx="7">
                  <c:v>UK</c:v>
                </c:pt>
                <c:pt idx="8">
                  <c:v>Sweden</c:v>
                </c:pt>
                <c:pt idx="9">
                  <c:v>Norway</c:v>
                </c:pt>
              </c:strCache>
            </c:strRef>
          </c:cat>
          <c:val>
            <c:numRef>
              <c:f>'Fig 1'!$C$6:$C$15</c:f>
              <c:numCache>
                <c:formatCode>_-* #,##0.0_-;\-* #,##0.0_-;_-* "-"??_-;_-@_-</c:formatCode>
                <c:ptCount val="10"/>
                <c:pt idx="0">
                  <c:v>24.665842999999999</c:v>
                </c:pt>
                <c:pt idx="1">
                  <c:v>21.408732000000001</c:v>
                </c:pt>
                <c:pt idx="2">
                  <c:v>11.319008999999999</c:v>
                </c:pt>
                <c:pt idx="3">
                  <c:v>8.8626299999999993</c:v>
                </c:pt>
                <c:pt idx="4">
                  <c:v>4.9616889999999998</c:v>
                </c:pt>
                <c:pt idx="5">
                  <c:v>4.3112430000000002</c:v>
                </c:pt>
                <c:pt idx="6">
                  <c:v>2.7848099999999998</c:v>
                </c:pt>
                <c:pt idx="7">
                  <c:v>2.2351640000000002</c:v>
                </c:pt>
                <c:pt idx="8">
                  <c:v>2.1469670000000001</c:v>
                </c:pt>
                <c:pt idx="9">
                  <c:v>1.715937</c:v>
                </c:pt>
              </c:numCache>
            </c:numRef>
          </c:val>
        </c:ser>
        <c:dLbls>
          <c:showVal val="1"/>
        </c:dLbls>
        <c:axId val="92437888"/>
        <c:axId val="92460160"/>
      </c:barChart>
      <c:catAx>
        <c:axId val="92437888"/>
        <c:scaling>
          <c:orientation val="minMax"/>
        </c:scaling>
        <c:axPos val="b"/>
        <c:tickLblPos val="nextTo"/>
        <c:crossAx val="92460160"/>
        <c:crosses val="autoZero"/>
        <c:auto val="1"/>
        <c:lblAlgn val="ctr"/>
        <c:lblOffset val="100"/>
      </c:catAx>
      <c:valAx>
        <c:axId val="924601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/>
        </c:title>
        <c:numFmt formatCode="#,##0" sourceLinked="0"/>
        <c:tickLblPos val="nextTo"/>
        <c:crossAx val="924378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8472222222222232"/>
          <c:y val="0.14120370370370369"/>
          <c:w val="0.4472222222222223"/>
          <c:h val="0.74537037037037079"/>
        </c:manualLayout>
      </c:layout>
      <c:doughnutChart>
        <c:varyColors val="1"/>
        <c:ser>
          <c:idx val="0"/>
          <c:order val="0"/>
          <c:tx>
            <c:strRef>
              <c:f>'Fig 2'!$C$5</c:f>
              <c:strCache>
                <c:ptCount val="1"/>
                <c:pt idx="0">
                  <c:v>US$ m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Health, US$1.7m, 35%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Food, US$1.5m, 30%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Multi-sector, US$1.4m, 28%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Nutrition, US$0.4m, 7%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 2'!$B$6:$B$9</c:f>
              <c:strCache>
                <c:ptCount val="4"/>
                <c:pt idx="0">
                  <c:v>Health</c:v>
                </c:pt>
                <c:pt idx="1">
                  <c:v>Food</c:v>
                </c:pt>
                <c:pt idx="2">
                  <c:v>Multi-sector</c:v>
                </c:pt>
                <c:pt idx="3">
                  <c:v>Nutrition</c:v>
                </c:pt>
              </c:strCache>
            </c:strRef>
          </c:cat>
          <c:val>
            <c:numRef>
              <c:f>'Fig 2'!$C$6:$C$9</c:f>
              <c:numCache>
                <c:formatCode>0.0</c:formatCode>
                <c:ptCount val="4"/>
                <c:pt idx="0">
                  <c:v>1.7116849999999999</c:v>
                </c:pt>
                <c:pt idx="1">
                  <c:v>1.5000039999999999</c:v>
                </c:pt>
                <c:pt idx="2">
                  <c:v>1.4</c:v>
                </c:pt>
                <c:pt idx="3">
                  <c:v>0.35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34583333333333333"/>
          <c:y val="0.20601851851851852"/>
          <c:w val="0.46388888888888929"/>
          <c:h val="0.77314814814814858"/>
        </c:manualLayout>
      </c:layout>
      <c:pieChart>
        <c:varyColors val="1"/>
        <c:ser>
          <c:idx val="0"/>
          <c:order val="0"/>
          <c:tx>
            <c:strRef>
              <c:f>'Fig 3'!$C$5</c:f>
              <c:strCache>
                <c:ptCount val="1"/>
                <c:pt idx="0">
                  <c:v>US$ millions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Sector not yet specified, US$40.7m, 46%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Food, US$16.7m, 19%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>
                <c:manualLayout>
                  <c:x val="-4.3763888888888894E-2"/>
                  <c:y val="-3.482064741907264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Multi-sector, US$10.6m, 12%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>
                <c:manualLayout>
                  <c:x val="-6.7402449693788294E-2"/>
                  <c:y val="5.29917614464858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Coordination and support services, US$6.8m, 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Health, US$4.4m, 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>
                <c:manualLayout>
                  <c:x val="-0.19461526684164479"/>
                  <c:y val="-2.01917468649752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Water and Sanitation, US$4.3m, 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Other sectors, US$5.0m, 6%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 3'!$B$6:$B$12</c:f>
              <c:strCache>
                <c:ptCount val="7"/>
                <c:pt idx="0">
                  <c:v>Sector not yet specified</c:v>
                </c:pt>
                <c:pt idx="1">
                  <c:v>Food</c:v>
                </c:pt>
                <c:pt idx="2">
                  <c:v>Multi-sector</c:v>
                </c:pt>
                <c:pt idx="3">
                  <c:v>Coordination and support services</c:v>
                </c:pt>
                <c:pt idx="4">
                  <c:v>Health</c:v>
                </c:pt>
                <c:pt idx="5">
                  <c:v>Water and Sanitation</c:v>
                </c:pt>
                <c:pt idx="6">
                  <c:v>Other sectors</c:v>
                </c:pt>
              </c:strCache>
            </c:strRef>
          </c:cat>
          <c:val>
            <c:numRef>
              <c:f>'Fig 3'!$C$6:$C$12</c:f>
              <c:numCache>
                <c:formatCode>0.0</c:formatCode>
                <c:ptCount val="7"/>
                <c:pt idx="0">
                  <c:v>40.711174</c:v>
                </c:pt>
                <c:pt idx="1">
                  <c:v>16.697800000000001</c:v>
                </c:pt>
                <c:pt idx="2">
                  <c:v>10.631405000000001</c:v>
                </c:pt>
                <c:pt idx="3">
                  <c:v>6.8086270000000004</c:v>
                </c:pt>
                <c:pt idx="4">
                  <c:v>4.4497169999999997</c:v>
                </c:pt>
                <c:pt idx="5">
                  <c:v>4.329453</c:v>
                </c:pt>
                <c:pt idx="6">
                  <c:v>5.0373649999999994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32638888888888945"/>
          <c:y val="0.21064814814814825"/>
          <c:w val="0.40555555555555556"/>
          <c:h val="0.67592592592592593"/>
        </c:manualLayout>
      </c:layout>
      <c:pieChart>
        <c:varyColors val="1"/>
        <c:ser>
          <c:idx val="0"/>
          <c:order val="0"/>
          <c:tx>
            <c:strRef>
              <c:f>'Fig 4'!$C$5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UN Agencies, US$66.1m, 75%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NGOs, US$19.0m, 22%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>
                <c:manualLayout>
                  <c:x val="-0.24844160104986887"/>
                  <c:y val="7.52314814814814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Red Cross / Red Crescent, US$2.9m,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Government, US$0.4m, 0.4%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>
                <c:manualLayout>
                  <c:x val="0.18503904199475071"/>
                  <c:y val="-4.7679352580927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Other, US$0.3m, 0.3%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 4'!$B$6:$B$10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Red Cross / Red Crescent</c:v>
                </c:pt>
                <c:pt idx="3">
                  <c:v>Government</c:v>
                </c:pt>
                <c:pt idx="4">
                  <c:v>Other</c:v>
                </c:pt>
              </c:strCache>
            </c:strRef>
          </c:cat>
          <c:val>
            <c:numRef>
              <c:f>'Fig 4'!$C$6:$C$10</c:f>
              <c:numCache>
                <c:formatCode>0.0</c:formatCode>
                <c:ptCount val="5"/>
                <c:pt idx="0">
                  <c:v>66.072964999999996</c:v>
                </c:pt>
                <c:pt idx="1">
                  <c:v>19.034527000000001</c:v>
                </c:pt>
                <c:pt idx="2">
                  <c:v>2.9199169999999999</c:v>
                </c:pt>
                <c:pt idx="3">
                  <c:v>0.360537</c:v>
                </c:pt>
                <c:pt idx="4">
                  <c:v>0.27759499999999998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 5'!$B$6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'Fig 5'!$C$5:$G$5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2016*</c:v>
                </c:pt>
              </c:strCache>
            </c:strRef>
          </c:cat>
          <c:val>
            <c:numRef>
              <c:f>'Fig 5'!$C$6:$G$6</c:f>
              <c:numCache>
                <c:formatCode>0.0</c:formatCode>
                <c:ptCount val="5"/>
                <c:pt idx="0">
                  <c:v>636.68914299999994</c:v>
                </c:pt>
                <c:pt idx="1">
                  <c:v>443.73610100000002</c:v>
                </c:pt>
                <c:pt idx="2">
                  <c:v>266.30245100000002</c:v>
                </c:pt>
                <c:pt idx="3">
                  <c:v>207.36937399999999</c:v>
                </c:pt>
                <c:pt idx="4">
                  <c:v>88.665541000000005</c:v>
                </c:pt>
              </c:numCache>
            </c:numRef>
          </c:val>
        </c:ser>
        <c:axId val="97315072"/>
        <c:axId val="97124352"/>
      </c:barChart>
      <c:catAx>
        <c:axId val="97315072"/>
        <c:scaling>
          <c:orientation val="minMax"/>
        </c:scaling>
        <c:axPos val="b"/>
        <c:numFmt formatCode="General" sourceLinked="1"/>
        <c:tickLblPos val="nextTo"/>
        <c:crossAx val="97124352"/>
        <c:crosses val="autoZero"/>
        <c:auto val="1"/>
        <c:lblAlgn val="ctr"/>
        <c:lblOffset val="100"/>
      </c:catAx>
      <c:valAx>
        <c:axId val="9712435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973150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28575</xdr:rowOff>
    </xdr:from>
    <xdr:to>
      <xdr:col>11</xdr:col>
      <xdr:colOff>95250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57151</xdr:rowOff>
    </xdr:from>
    <xdr:to>
      <xdr:col>10</xdr:col>
      <xdr:colOff>485775</xdr:colOff>
      <xdr:row>17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47625</xdr:rowOff>
    </xdr:from>
    <xdr:to>
      <xdr:col>14</xdr:col>
      <xdr:colOff>581025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123825</xdr:rowOff>
    </xdr:from>
    <xdr:to>
      <xdr:col>12</xdr:col>
      <xdr:colOff>390525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7</xdr:row>
      <xdr:rowOff>114300</xdr:rowOff>
    </xdr:from>
    <xdr:to>
      <xdr:col>12</xdr:col>
      <xdr:colOff>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M15" sqref="M15"/>
    </sheetView>
  </sheetViews>
  <sheetFormatPr defaultRowHeight="12.75"/>
  <cols>
    <col min="1" max="1" width="8.85546875" customWidth="1"/>
    <col min="2" max="2" width="13.28515625" customWidth="1"/>
    <col min="3" max="3" width="17.42578125" customWidth="1"/>
  </cols>
  <sheetData>
    <row r="1" spans="1:3" s="5" customFormat="1" ht="15">
      <c r="A1" s="2" t="s">
        <v>36</v>
      </c>
      <c r="B1" s="2" t="s">
        <v>39</v>
      </c>
      <c r="C1" s="2"/>
    </row>
    <row r="2" spans="1:3" s="5" customFormat="1" ht="15">
      <c r="A2" s="2" t="s">
        <v>37</v>
      </c>
      <c r="B2" s="2" t="s">
        <v>40</v>
      </c>
      <c r="C2" s="2"/>
    </row>
    <row r="3" spans="1:3" ht="15">
      <c r="A3" s="2" t="s">
        <v>38</v>
      </c>
      <c r="B3" s="2" t="s">
        <v>41</v>
      </c>
      <c r="C3" s="2"/>
    </row>
    <row r="4" spans="1:3" ht="15">
      <c r="A4" s="2"/>
      <c r="B4" s="2"/>
      <c r="C4" s="2"/>
    </row>
    <row r="5" spans="1:3" ht="15">
      <c r="A5" s="2"/>
      <c r="B5" s="12" t="s">
        <v>8</v>
      </c>
      <c r="C5" s="12" t="s">
        <v>26</v>
      </c>
    </row>
    <row r="6" spans="1:3" ht="15">
      <c r="A6" s="2"/>
      <c r="B6" s="12" t="s">
        <v>29</v>
      </c>
      <c r="C6" s="14">
        <v>24.665842999999999</v>
      </c>
    </row>
    <row r="7" spans="1:3" ht="15">
      <c r="A7" s="2"/>
      <c r="B7" s="12" t="s">
        <v>27</v>
      </c>
      <c r="C7" s="14">
        <v>21.408732000000001</v>
      </c>
    </row>
    <row r="8" spans="1:3" ht="15">
      <c r="A8" s="2"/>
      <c r="B8" s="12" t="s">
        <v>22</v>
      </c>
      <c r="C8" s="14">
        <v>11.319008999999999</v>
      </c>
    </row>
    <row r="9" spans="1:3" ht="15">
      <c r="A9" s="2"/>
      <c r="B9" s="12" t="s">
        <v>14</v>
      </c>
      <c r="C9" s="14">
        <v>8.8626299999999993</v>
      </c>
    </row>
    <row r="10" spans="1:3" ht="15">
      <c r="A10" s="2"/>
      <c r="B10" s="12" t="s">
        <v>30</v>
      </c>
      <c r="C10" s="14">
        <v>4.9616889999999998</v>
      </c>
    </row>
    <row r="11" spans="1:3" ht="15">
      <c r="A11" s="2"/>
      <c r="B11" s="12" t="s">
        <v>19</v>
      </c>
      <c r="C11" s="14">
        <v>4.3112430000000002</v>
      </c>
    </row>
    <row r="12" spans="1:3" ht="15">
      <c r="A12" s="2"/>
      <c r="B12" s="12" t="s">
        <v>5</v>
      </c>
      <c r="C12" s="14">
        <v>2.7848099999999998</v>
      </c>
    </row>
    <row r="13" spans="1:3" ht="15">
      <c r="A13" s="2"/>
      <c r="B13" s="12" t="s">
        <v>31</v>
      </c>
      <c r="C13" s="14">
        <v>2.2351640000000002</v>
      </c>
    </row>
    <row r="14" spans="1:3" ht="15">
      <c r="A14" s="2"/>
      <c r="B14" s="12" t="s">
        <v>17</v>
      </c>
      <c r="C14" s="14">
        <v>2.1469670000000001</v>
      </c>
    </row>
    <row r="15" spans="1:3" ht="15">
      <c r="A15" s="2"/>
      <c r="B15" s="12" t="s">
        <v>15</v>
      </c>
      <c r="C15" s="14">
        <v>1.715937</v>
      </c>
    </row>
    <row r="16" spans="1:3" ht="15">
      <c r="A16" s="2"/>
      <c r="B16" s="2"/>
      <c r="C16" s="2"/>
    </row>
    <row r="17" spans="1:3" ht="15">
      <c r="A17" s="2"/>
      <c r="B17" s="2"/>
      <c r="C17" s="2"/>
    </row>
    <row r="18" spans="1:3" ht="15">
      <c r="A18" s="2"/>
      <c r="B18" s="2"/>
      <c r="C18" s="2"/>
    </row>
    <row r="19" spans="1:3" ht="15">
      <c r="A19" s="2"/>
      <c r="B19" s="2"/>
      <c r="C1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8" sqref="C18"/>
    </sheetView>
  </sheetViews>
  <sheetFormatPr defaultRowHeight="12.75"/>
  <cols>
    <col min="1" max="1" width="9.140625" style="1"/>
    <col min="2" max="2" width="13.7109375" style="1" customWidth="1"/>
    <col min="3" max="16384" width="9.140625" style="1"/>
  </cols>
  <sheetData>
    <row r="1" spans="1:3" ht="15">
      <c r="A1" s="7" t="s">
        <v>36</v>
      </c>
      <c r="B1" s="7" t="s">
        <v>42</v>
      </c>
      <c r="C1" s="7"/>
    </row>
    <row r="2" spans="1:3" ht="15">
      <c r="A2" s="7" t="s">
        <v>43</v>
      </c>
      <c r="B2" s="7" t="s">
        <v>30</v>
      </c>
      <c r="C2" s="7"/>
    </row>
    <row r="3" spans="1:3" ht="15">
      <c r="A3" s="7"/>
      <c r="B3" s="7"/>
      <c r="C3" s="7"/>
    </row>
    <row r="4" spans="1:3" ht="15">
      <c r="A4" s="7"/>
      <c r="B4" s="7"/>
      <c r="C4" s="7"/>
    </row>
    <row r="5" spans="1:3" ht="15">
      <c r="A5" s="7"/>
      <c r="B5" s="8" t="s">
        <v>28</v>
      </c>
      <c r="C5" s="9" t="s">
        <v>32</v>
      </c>
    </row>
    <row r="6" spans="1:3" ht="15">
      <c r="A6" s="7"/>
      <c r="B6" s="8" t="s">
        <v>11</v>
      </c>
      <c r="C6" s="10">
        <v>1.7116849999999999</v>
      </c>
    </row>
    <row r="7" spans="1:3" ht="15">
      <c r="A7" s="7"/>
      <c r="B7" s="8" t="s">
        <v>13</v>
      </c>
      <c r="C7" s="10">
        <v>1.5000039999999999</v>
      </c>
    </row>
    <row r="8" spans="1:3" ht="15">
      <c r="A8" s="7"/>
      <c r="B8" s="8" t="s">
        <v>24</v>
      </c>
      <c r="C8" s="10">
        <v>1.4</v>
      </c>
    </row>
    <row r="9" spans="1:3" ht="15">
      <c r="A9" s="7"/>
      <c r="B9" s="8" t="s">
        <v>33</v>
      </c>
      <c r="C9" s="10">
        <v>0.35</v>
      </c>
    </row>
    <row r="10" spans="1:3" ht="15">
      <c r="A10" s="7"/>
      <c r="B10" s="7"/>
      <c r="C10" s="7"/>
    </row>
    <row r="11" spans="1:3" ht="15">
      <c r="A11" s="7"/>
      <c r="B11" s="7"/>
      <c r="C11" s="7"/>
    </row>
    <row r="12" spans="1:3" ht="15">
      <c r="A12" s="7"/>
      <c r="B12" s="7"/>
      <c r="C12" s="7"/>
    </row>
    <row r="13" spans="1:3" ht="15">
      <c r="A13" s="7"/>
      <c r="B13" s="7"/>
      <c r="C13" s="7"/>
    </row>
    <row r="14" spans="1:3" ht="15">
      <c r="A14" s="7"/>
      <c r="B14" s="7"/>
      <c r="C14" s="7"/>
    </row>
    <row r="15" spans="1:3" ht="15">
      <c r="A15" s="7"/>
      <c r="B15" s="7"/>
      <c r="C15" s="7"/>
    </row>
  </sheetData>
  <sortState ref="B3:D6">
    <sortCondition descending="1" ref="C3:C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F20" sqref="F20"/>
    </sheetView>
  </sheetViews>
  <sheetFormatPr defaultRowHeight="12.75"/>
  <cols>
    <col min="2" max="2" width="39.5703125" customWidth="1"/>
    <col min="7" max="7" width="17.7109375" bestFit="1" customWidth="1"/>
    <col min="8" max="8" width="21.28515625" customWidth="1"/>
  </cols>
  <sheetData>
    <row r="1" spans="1:5" ht="15">
      <c r="A1" s="2" t="s">
        <v>36</v>
      </c>
      <c r="B1" s="2" t="s">
        <v>44</v>
      </c>
      <c r="C1" s="2"/>
      <c r="D1" s="2"/>
      <c r="E1" s="2"/>
    </row>
    <row r="2" spans="1:5" ht="15">
      <c r="A2" s="2" t="s">
        <v>37</v>
      </c>
      <c r="B2" s="2" t="s">
        <v>40</v>
      </c>
      <c r="C2" s="2"/>
      <c r="D2" s="2"/>
      <c r="E2" s="2"/>
    </row>
    <row r="3" spans="1:5" ht="15">
      <c r="A3" s="2" t="s">
        <v>38</v>
      </c>
      <c r="B3" s="11" t="s">
        <v>45</v>
      </c>
      <c r="C3" s="2"/>
      <c r="D3" s="2"/>
      <c r="E3" s="2"/>
    </row>
    <row r="4" spans="1:5" s="5" customFormat="1" ht="15">
      <c r="A4" s="2"/>
      <c r="B4" s="2"/>
      <c r="C4" s="2"/>
      <c r="D4" s="2"/>
      <c r="E4" s="2"/>
    </row>
    <row r="5" spans="1:5" ht="15">
      <c r="A5" s="2"/>
      <c r="B5" s="12" t="s">
        <v>21</v>
      </c>
      <c r="C5" s="12" t="s">
        <v>26</v>
      </c>
      <c r="D5" s="12"/>
      <c r="E5" s="2"/>
    </row>
    <row r="6" spans="1:5" ht="15">
      <c r="A6" s="2"/>
      <c r="B6" s="12" t="s">
        <v>3</v>
      </c>
      <c r="C6" s="13">
        <v>40.711174</v>
      </c>
      <c r="D6" s="15">
        <v>0.45915440813697844</v>
      </c>
      <c r="E6" s="2"/>
    </row>
    <row r="7" spans="1:5" ht="15">
      <c r="A7" s="2"/>
      <c r="B7" s="12" t="s">
        <v>13</v>
      </c>
      <c r="C7" s="13">
        <v>16.697800000000001</v>
      </c>
      <c r="D7" s="15">
        <v>0.18832344348973182</v>
      </c>
      <c r="E7" s="2"/>
    </row>
    <row r="8" spans="1:5" ht="15">
      <c r="A8" s="2"/>
      <c r="B8" s="12" t="s">
        <v>24</v>
      </c>
      <c r="C8" s="13">
        <v>10.631405000000001</v>
      </c>
      <c r="D8" s="15">
        <v>0.11990458615709569</v>
      </c>
      <c r="E8" s="2"/>
    </row>
    <row r="9" spans="1:5" ht="15">
      <c r="A9" s="2"/>
      <c r="B9" s="12" t="s">
        <v>23</v>
      </c>
      <c r="C9" s="13">
        <v>6.8086270000000004</v>
      </c>
      <c r="D9" s="16">
        <v>7.679000120238369E-2</v>
      </c>
      <c r="E9" s="2"/>
    </row>
    <row r="10" spans="1:5" ht="15">
      <c r="A10" s="2"/>
      <c r="B10" s="12" t="s">
        <v>11</v>
      </c>
      <c r="C10" s="13">
        <v>4.4497169999999997</v>
      </c>
      <c r="D10" s="15">
        <v>5.0185415323862961E-2</v>
      </c>
      <c r="E10" s="2"/>
    </row>
    <row r="11" spans="1:5" ht="15">
      <c r="A11" s="2"/>
      <c r="B11" s="12" t="s">
        <v>0</v>
      </c>
      <c r="C11" s="13">
        <v>4.329453</v>
      </c>
      <c r="D11" s="15">
        <v>4.8829037201724171E-2</v>
      </c>
      <c r="E11" s="2"/>
    </row>
    <row r="12" spans="1:5" ht="15">
      <c r="A12" s="2"/>
      <c r="B12" s="12" t="s">
        <v>34</v>
      </c>
      <c r="C12" s="13">
        <f>SUM(C13:C17)</f>
        <v>5.0373649999999994</v>
      </c>
      <c r="D12" s="15"/>
      <c r="E12" s="2"/>
    </row>
    <row r="13" spans="1:5" ht="15">
      <c r="A13" s="2"/>
      <c r="B13" s="12" t="s">
        <v>1</v>
      </c>
      <c r="C13" s="13">
        <v>2.0680420000000002</v>
      </c>
      <c r="D13" s="15">
        <v>2.3324078065457245E-2</v>
      </c>
      <c r="E13" s="2"/>
    </row>
    <row r="14" spans="1:5" ht="15">
      <c r="A14" s="2"/>
      <c r="B14" s="12" t="s">
        <v>12</v>
      </c>
      <c r="C14" s="13">
        <v>1.6119939999999999</v>
      </c>
      <c r="D14" s="15">
        <v>1.8180614270430041E-2</v>
      </c>
      <c r="E14" s="2"/>
    </row>
    <row r="15" spans="1:5" ht="15">
      <c r="A15" s="2"/>
      <c r="B15" s="12" t="s">
        <v>20</v>
      </c>
      <c r="C15" s="13">
        <v>0.90600199999999997</v>
      </c>
      <c r="D15" s="15">
        <v>1.0218197394182707E-2</v>
      </c>
      <c r="E15" s="2"/>
    </row>
    <row r="16" spans="1:5" ht="15">
      <c r="A16" s="2"/>
      <c r="B16" s="12" t="s">
        <v>9</v>
      </c>
      <c r="C16" s="17">
        <v>0.24488799999999999</v>
      </c>
      <c r="D16" s="16">
        <v>2.7619298008907428E-3</v>
      </c>
      <c r="E16" s="2"/>
    </row>
    <row r="17" spans="1:5" ht="15">
      <c r="A17" s="2"/>
      <c r="B17" s="12" t="s">
        <v>18</v>
      </c>
      <c r="C17" s="17">
        <v>0.20643900000000001</v>
      </c>
      <c r="D17" s="16">
        <v>2.3282889572624386E-3</v>
      </c>
      <c r="E17" s="2"/>
    </row>
    <row r="18" spans="1:5" ht="15">
      <c r="A18" s="2"/>
      <c r="B18" s="12"/>
      <c r="C18" s="13">
        <f>SUM(C6:C17)</f>
        <v>93.702905999999999</v>
      </c>
      <c r="D18" s="12"/>
      <c r="E18" s="2"/>
    </row>
    <row r="19" spans="1:5" ht="15">
      <c r="A19" s="2"/>
      <c r="B19" s="2"/>
      <c r="C19" s="2"/>
      <c r="D19" s="2"/>
      <c r="E19" s="2"/>
    </row>
    <row r="20" spans="1:5" ht="15">
      <c r="A20" s="2"/>
      <c r="B20" s="2"/>
      <c r="C20" s="2"/>
      <c r="D20" s="2"/>
      <c r="E20" s="2"/>
    </row>
    <row r="21" spans="1:5" ht="15">
      <c r="A21" s="2"/>
      <c r="B21" s="2"/>
      <c r="C21" s="2"/>
      <c r="D21" s="2"/>
      <c r="E21" s="2"/>
    </row>
    <row r="33" spans="7:8" ht="15">
      <c r="G33">
        <v>16.3</v>
      </c>
      <c r="H33" s="2">
        <v>9.8859499999999993E-3</v>
      </c>
    </row>
    <row r="34" spans="7:8">
      <c r="G34" s="4">
        <f>G33*1000000000</f>
        <v>16300000000</v>
      </c>
      <c r="H34">
        <f>G34*H33</f>
        <v>161140985</v>
      </c>
    </row>
    <row r="35" spans="7:8">
      <c r="H35" s="3">
        <f>H34/1000000</f>
        <v>161.140985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4" sqref="A1:C14"/>
    </sheetView>
  </sheetViews>
  <sheetFormatPr defaultRowHeight="12.75"/>
  <cols>
    <col min="2" max="2" width="23.140625" customWidth="1"/>
    <col min="3" max="3" width="14" bestFit="1" customWidth="1"/>
    <col min="5" max="5" width="11.28515625" bestFit="1" customWidth="1"/>
  </cols>
  <sheetData>
    <row r="1" spans="1:3" s="5" customFormat="1" ht="15">
      <c r="A1" s="2" t="s">
        <v>36</v>
      </c>
      <c r="B1" s="2" t="s">
        <v>46</v>
      </c>
      <c r="C1" s="2"/>
    </row>
    <row r="2" spans="1:3" s="5" customFormat="1" ht="15">
      <c r="A2" s="2" t="s">
        <v>37</v>
      </c>
      <c r="B2" s="2" t="s">
        <v>40</v>
      </c>
      <c r="C2" s="2"/>
    </row>
    <row r="3" spans="1:3" s="5" customFormat="1" ht="15">
      <c r="A3" s="2" t="s">
        <v>38</v>
      </c>
      <c r="B3" s="2" t="s">
        <v>47</v>
      </c>
      <c r="C3" s="2"/>
    </row>
    <row r="4" spans="1:3" s="5" customFormat="1" ht="15">
      <c r="A4" s="2"/>
      <c r="B4" s="2"/>
      <c r="C4" s="2"/>
    </row>
    <row r="5" spans="1:3" ht="15">
      <c r="A5" s="2"/>
      <c r="B5" s="18" t="s">
        <v>4</v>
      </c>
      <c r="C5" s="18" t="s">
        <v>25</v>
      </c>
    </row>
    <row r="6" spans="1:3" ht="15">
      <c r="A6" s="2"/>
      <c r="B6" s="18" t="s">
        <v>16</v>
      </c>
      <c r="C6" s="19">
        <v>66.072964999999996</v>
      </c>
    </row>
    <row r="7" spans="1:3" ht="15">
      <c r="A7" s="2"/>
      <c r="B7" s="18" t="s">
        <v>6</v>
      </c>
      <c r="C7" s="19">
        <v>19.034527000000001</v>
      </c>
    </row>
    <row r="8" spans="1:3" ht="15">
      <c r="A8" s="2"/>
      <c r="B8" s="18" t="s">
        <v>7</v>
      </c>
      <c r="C8" s="19">
        <v>2.9199169999999999</v>
      </c>
    </row>
    <row r="9" spans="1:3" ht="15">
      <c r="A9" s="2"/>
      <c r="B9" s="18" t="s">
        <v>2</v>
      </c>
      <c r="C9" s="19">
        <v>0.360537</v>
      </c>
    </row>
    <row r="10" spans="1:3" ht="15">
      <c r="A10" s="2"/>
      <c r="B10" s="18" t="s">
        <v>10</v>
      </c>
      <c r="C10" s="19">
        <v>0.27759499999999998</v>
      </c>
    </row>
    <row r="11" spans="1:3" ht="15">
      <c r="A11" s="2"/>
      <c r="B11" s="18"/>
      <c r="C11" s="20">
        <f>SUM(C6:C10)</f>
        <v>88.66554099999999</v>
      </c>
    </row>
    <row r="12" spans="1:3" ht="15">
      <c r="A12" s="2"/>
      <c r="B12" s="2"/>
      <c r="C12" s="2"/>
    </row>
    <row r="13" spans="1:3" ht="15">
      <c r="A13" s="2"/>
      <c r="B13" s="2"/>
      <c r="C13" s="2"/>
    </row>
    <row r="14" spans="1:3" ht="15">
      <c r="A14" s="2"/>
      <c r="B14" s="2"/>
      <c r="C14" s="2"/>
    </row>
  </sheetData>
  <sortState ref="B2:C6">
    <sortCondition descending="1" ref="C2:C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17" sqref="B17"/>
    </sheetView>
  </sheetViews>
  <sheetFormatPr defaultRowHeight="12.75"/>
  <cols>
    <col min="1" max="1" width="9.140625" style="5"/>
    <col min="2" max="2" width="13" customWidth="1"/>
    <col min="3" max="3" width="9.7109375" customWidth="1"/>
    <col min="4" max="4" width="8.7109375" customWidth="1"/>
    <col min="5" max="6" width="7.85546875" customWidth="1"/>
    <col min="7" max="7" width="9.5703125" customWidth="1"/>
  </cols>
  <sheetData>
    <row r="1" spans="1:7" s="5" customFormat="1" ht="15">
      <c r="A1" s="2" t="s">
        <v>36</v>
      </c>
      <c r="B1" s="2" t="s">
        <v>48</v>
      </c>
      <c r="C1" s="2"/>
      <c r="D1" s="2"/>
      <c r="E1" s="2"/>
      <c r="F1" s="2"/>
      <c r="G1" s="2"/>
    </row>
    <row r="2" spans="1:7" s="5" customFormat="1" ht="15">
      <c r="A2" s="2" t="s">
        <v>37</v>
      </c>
      <c r="B2" s="11" t="s">
        <v>40</v>
      </c>
      <c r="C2" s="2"/>
      <c r="D2" s="2"/>
      <c r="E2" s="2"/>
      <c r="F2" s="2"/>
      <c r="G2" s="2"/>
    </row>
    <row r="3" spans="1:7" ht="15">
      <c r="A3" s="2" t="s">
        <v>38</v>
      </c>
      <c r="B3" s="6" t="s">
        <v>49</v>
      </c>
      <c r="C3" s="2"/>
      <c r="D3" s="2"/>
      <c r="E3" s="2"/>
      <c r="F3" s="2"/>
      <c r="G3" s="2"/>
    </row>
    <row r="4" spans="1:7" ht="15">
      <c r="A4" s="2"/>
      <c r="B4" s="2"/>
      <c r="C4" s="2"/>
      <c r="D4" s="2"/>
      <c r="E4" s="2"/>
      <c r="F4" s="2"/>
      <c r="G4" s="2"/>
    </row>
    <row r="5" spans="1:7" ht="15">
      <c r="A5" s="2"/>
      <c r="B5" s="12"/>
      <c r="C5" s="12">
        <v>2012</v>
      </c>
      <c r="D5" s="12">
        <v>2013</v>
      </c>
      <c r="E5" s="12">
        <v>2014</v>
      </c>
      <c r="F5" s="12">
        <v>2015</v>
      </c>
      <c r="G5" s="12" t="s">
        <v>35</v>
      </c>
    </row>
    <row r="6" spans="1:7" ht="15">
      <c r="A6" s="2"/>
      <c r="B6" s="12" t="s">
        <v>26</v>
      </c>
      <c r="C6" s="13">
        <v>636.68914299999994</v>
      </c>
      <c r="D6" s="13">
        <v>443.73610100000002</v>
      </c>
      <c r="E6" s="13">
        <v>266.30245100000002</v>
      </c>
      <c r="F6" s="13">
        <v>207.36937399999999</v>
      </c>
      <c r="G6" s="13">
        <v>88.665541000000005</v>
      </c>
    </row>
    <row r="7" spans="1:7" ht="15">
      <c r="A7" s="2"/>
      <c r="B7" s="2"/>
      <c r="C7" s="2"/>
      <c r="D7" s="2"/>
      <c r="E7" s="2"/>
      <c r="F7" s="2"/>
      <c r="G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1</vt:lpstr>
      <vt:lpstr>Fig 2</vt:lpstr>
      <vt:lpstr>Fig 3</vt:lpstr>
      <vt:lpstr>Fig 4</vt:lpstr>
      <vt:lpstr>Fig 5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dans</cp:lastModifiedBy>
  <cp:lastPrinted>2006-11-14T15:10:05Z</cp:lastPrinted>
  <dcterms:created xsi:type="dcterms:W3CDTF">2006-11-14T14:07:21Z</dcterms:created>
  <dcterms:modified xsi:type="dcterms:W3CDTF">2016-09-06T15:24:23Z</dcterms:modified>
</cp:coreProperties>
</file>