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S:\Projects\BDBRBR-2017-2019\3-New development finance architecture\Project-content\Countries being left behind - finance and poverty\Production\Data\"/>
    </mc:Choice>
  </mc:AlternateContent>
  <xr:revisionPtr revIDLastSave="0" documentId="8_{41404914-7BB6-4A18-B3EB-FE5AA2C8A987}" xr6:coauthVersionLast="34" xr6:coauthVersionMax="34" xr10:uidLastSave="{00000000-0000-0000-0000-000000000000}"/>
  <bookViews>
    <workbookView xWindow="0" yWindow="0" windowWidth="23040" windowHeight="9075" activeTab="8" xr2:uid="{A66DB2A1-D80A-45EA-8C7E-CF900907ADAE}"/>
  </bookViews>
  <sheets>
    <sheet name="Figure 1" sheetId="10" r:id="rId1"/>
    <sheet name="Figure 2" sheetId="11" r:id="rId2"/>
    <sheet name="Figure 3" sheetId="12" r:id="rId3"/>
    <sheet name="Figure 4" sheetId="14" r:id="rId4"/>
    <sheet name="Figure 5" sheetId="7" r:id="rId5"/>
    <sheet name="Figure 6" sheetId="1" r:id="rId6"/>
    <sheet name="Figure 7" sheetId="8" r:id="rId7"/>
    <sheet name="Figure 8" sheetId="2" r:id="rId8"/>
    <sheet name="Figure 9" sheetId="9" r:id="rId9"/>
    <sheet name="Figure 10" sheetId="3"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hidden="1">#REF!</definedName>
    <definedName name="a">#REF!</definedName>
    <definedName name="adrra">#REF!</definedName>
    <definedName name="adsadrr" hidden="1">#REF!</definedName>
    <definedName name="All_International">'[1] '!$S$1:$S$2</definedName>
    <definedName name="ALLBIRR">#REF!</definedName>
    <definedName name="AllData">#REF!</definedName>
    <definedName name="ALLSDR">#REF!</definedName>
    <definedName name="Also_Not">'[1] '!$W$1:$W$2</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#REF!</definedName>
    <definedName name="BYCOUNTRY_Countries_and_Groupings">'[1]oda-in'!$T$6:$T$178</definedName>
    <definedName name="CBLB" localSheetId="6">#REF!</definedName>
    <definedName name="CBLB" localSheetId="8">#REF!</definedName>
    <definedName name="CBLB">'[1]30 CBLB 2016'!$A$1:$A$31</definedName>
    <definedName name="CBLB_NonCBLB">'[1] '!$Y$1:$Y$2</definedName>
    <definedName name="cc">#REF!</definedName>
    <definedName name="Countries_and_Groupings">'[1]oda-in'!$T$6:$T$182</definedName>
    <definedName name="Crt">#REF!</definedName>
    <definedName name="DACcountries">'[3]2011 DAC deflators'!$A$5:$A$28</definedName>
    <definedName name="Daily_Depreciation">'[2]Inter-Bank'!$E$5</definedName>
    <definedName name="Data">[4]sheet0!$C$2</definedName>
    <definedName name="Dataset">#REF!</definedName>
    <definedName name="dd">#REF!</definedName>
    <definedName name="Deal_Date">'[2]Inter-Bank'!$B$5</definedName>
    <definedName name="DEBT">#REF!</definedName>
    <definedName name="developing_countries">'[5]country selector'!$AB$8:$AB$181</definedName>
    <definedName name="developingcountries">#REF!</definedName>
    <definedName name="Donors">#REF!</definedName>
    <definedName name="ee">#REF!</definedName>
    <definedName name="Every_Grouping">'[1] '!$A$1:$A$425</definedName>
    <definedName name="govtexpgroups">[6]Groups!$G$4:$G$9</definedName>
    <definedName name="Groupings">'[1]oda-in'!$T$153:$T$161</definedName>
    <definedName name="Groupings_all_exc_CBLB">'[1] '!$K$1:$K$318</definedName>
    <definedName name="Groupings_CBLB_AND_EXC">'[1] '!$AA$1:$AA$30</definedName>
    <definedName name="HIC">'[1] '!$C$1:$C$6</definedName>
    <definedName name="Highest_Inter_Bank_Rate">'[2]Inter-Bank'!$L$5</definedName>
    <definedName name="Inflows">'[1]30 CBLB 2016'!$B$1:$J$1</definedName>
    <definedName name="INTEREST">#REF!</definedName>
    <definedName name="LDCs">'[1] '!$C$149:$C$194</definedName>
    <definedName name="LIC">'[1] '!$C$116:$C$147</definedName>
    <definedName name="LLDCs">'[1] '!$C$233:$C$275</definedName>
    <definedName name="LMIC">'[1] '!$C$62:$C$114</definedName>
    <definedName name="Lowest_Inter_Bank_Rate">'[2]Inter-Bank'!$M$5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#REF!:R0</definedName>
    <definedName name="nmReportNotes">#REF!</definedName>
    <definedName name="nmRowHeader">#REF!</definedName>
    <definedName name="one_to_ten">'[1] '!$AC$1:$AC$10</definedName>
    <definedName name="_xlnm.Print_Area">[7]MONTHLY!$A$2:$U$25,[7]MONTHLY!$A$29:$U$66,[7]MONTHLY!$A$71:$U$124,[7]MONTHLY!$A$127:$U$180,[7]MONTHLY!$A$183:$U$238,[7]MONTHLY!$A$244:$U$287,[7]MONTHLY!$A$291:$U$330</definedName>
    <definedName name="Print_Area_MI">#REF!</definedName>
    <definedName name="_xlnm.Print_Titles">#REF!</definedName>
    <definedName name="qrtdata2">'[8]Authnot Prelim'!#REF!</definedName>
    <definedName name="QtrData">'[8]Authnot Prelim'!#REF!</definedName>
    <definedName name="raaesrr">#REF!</definedName>
    <definedName name="raas">#REF!</definedName>
    <definedName name="recipients1">'[9]lists of DCs'!$A$3:$A$148</definedName>
    <definedName name="Regions">'[10]OECD ODA Recipients'!$A$5:$C$187</definedName>
    <definedName name="rrasrra">#REF!</definedName>
    <definedName name="SIDS">'[1] '!$C$196:$C$231</definedName>
    <definedName name="Spread_Between_Highest_and_Lowest_Rates">'[2]Inter-Bank'!$N$5</definedName>
    <definedName name="ss">#REF!</definedName>
    <definedName name="Table_3.5b">#REF!</definedName>
    <definedName name="table1">#REF!</definedName>
    <definedName name="TOC">#REF!</definedName>
    <definedName name="Top_Bottom">'[1] '!$AG$1:$AG$2</definedName>
    <definedName name="tt">#REF!</definedName>
    <definedName name="tta">#REF!</definedName>
    <definedName name="ttaa">#REF!</definedName>
    <definedName name="UMIC">'[1] '!$C$8:$C$60</definedName>
    <definedName name="Units">'[1]BY COUNTRY'!$XFC$1:$XFC$3</definedName>
    <definedName name="USD_PerCapita">'[1] '!$O$1:$O$2</definedName>
    <definedName name="USSR">#REF!</definedName>
    <definedName name="Weekly_Depreciation">'[2]Inter-Bank'!$I$5</definedName>
    <definedName name="Weighted_Average_Inter_Bank_Exchange_Rate">'[2]Inter-Bank'!$C$5</definedName>
    <definedName name="Years">'[1]Changes in Flows 2000 - 2015'!$C$42:$S$42</definedName>
    <definedName name="zrrae">#REF!</definedName>
    <definedName name="zzrr">#REF!</definedName>
  </definedNames>
  <calcPr calcId="17901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0" i="8" l="1"/>
  <c r="A90" i="8"/>
  <c r="C90" i="8" s="1"/>
  <c r="B89" i="8"/>
  <c r="A89" i="8"/>
  <c r="C89" i="8" s="1"/>
  <c r="B88" i="8"/>
  <c r="A88" i="8"/>
  <c r="C88" i="8" s="1"/>
  <c r="B87" i="8"/>
  <c r="A87" i="8"/>
  <c r="C87" i="8" s="1"/>
  <c r="B86" i="8"/>
  <c r="A86" i="8"/>
  <c r="C86" i="8" s="1"/>
  <c r="B85" i="8"/>
  <c r="A85" i="8"/>
  <c r="C85" i="8" s="1"/>
  <c r="B84" i="8"/>
  <c r="A84" i="8"/>
  <c r="C84" i="8" s="1"/>
  <c r="B83" i="8"/>
  <c r="A83" i="8"/>
  <c r="C83" i="8" s="1"/>
  <c r="B82" i="8"/>
  <c r="A82" i="8"/>
  <c r="C82" i="8" s="1"/>
  <c r="B81" i="8"/>
  <c r="A81" i="8"/>
  <c r="C81" i="8" s="1"/>
  <c r="B80" i="8"/>
  <c r="A80" i="8"/>
  <c r="C80" i="8" s="1"/>
  <c r="B79" i="8"/>
  <c r="A79" i="8"/>
  <c r="C79" i="8" s="1"/>
  <c r="B78" i="8"/>
  <c r="A78" i="8"/>
  <c r="C78" i="8" s="1"/>
  <c r="B77" i="8"/>
  <c r="A77" i="8"/>
  <c r="C77" i="8" s="1"/>
  <c r="B76" i="8"/>
  <c r="A76" i="8"/>
  <c r="C76" i="8" s="1"/>
  <c r="B75" i="8"/>
  <c r="A75" i="8"/>
  <c r="C75" i="8" s="1"/>
  <c r="B74" i="8"/>
  <c r="A74" i="8"/>
  <c r="C74" i="8" s="1"/>
  <c r="B73" i="8"/>
  <c r="A73" i="8"/>
  <c r="C73" i="8" s="1"/>
  <c r="B72" i="8"/>
  <c r="A72" i="8"/>
  <c r="C72" i="8" s="1"/>
  <c r="B71" i="8"/>
  <c r="A71" i="8"/>
  <c r="C71" i="8" s="1"/>
  <c r="B70" i="8"/>
  <c r="A70" i="8"/>
  <c r="C70" i="8" s="1"/>
  <c r="B69" i="8"/>
  <c r="A69" i="8"/>
  <c r="C69" i="8" s="1"/>
  <c r="B68" i="8"/>
  <c r="A68" i="8"/>
  <c r="C68" i="8" s="1"/>
  <c r="B67" i="8"/>
  <c r="A67" i="8"/>
  <c r="C67" i="8" s="1"/>
  <c r="B66" i="8"/>
  <c r="A66" i="8"/>
  <c r="C66" i="8" s="1"/>
  <c r="B65" i="8"/>
  <c r="A65" i="8"/>
  <c r="C65" i="8" s="1"/>
  <c r="B64" i="8"/>
  <c r="A64" i="8"/>
  <c r="C64" i="8" s="1"/>
  <c r="B63" i="8"/>
  <c r="A63" i="8"/>
  <c r="C63" i="8" s="1"/>
  <c r="B62" i="8"/>
  <c r="A62" i="8"/>
  <c r="C62" i="8" s="1"/>
  <c r="B61" i="8"/>
  <c r="A61" i="8"/>
  <c r="C61" i="8" s="1"/>
  <c r="B60" i="8"/>
  <c r="A60" i="8"/>
  <c r="C60" i="8" s="1"/>
  <c r="B59" i="8"/>
  <c r="A59" i="8"/>
  <c r="C59" i="8" s="1"/>
  <c r="B58" i="8"/>
  <c r="A58" i="8"/>
  <c r="C58" i="8" s="1"/>
  <c r="B57" i="8"/>
  <c r="A57" i="8"/>
  <c r="C57" i="8" s="1"/>
  <c r="B56" i="8"/>
  <c r="A56" i="8"/>
  <c r="C56" i="8" s="1"/>
  <c r="B55" i="8"/>
  <c r="A55" i="8"/>
  <c r="C55" i="8" s="1"/>
  <c r="B54" i="8"/>
  <c r="A54" i="8"/>
  <c r="C54" i="8" s="1"/>
  <c r="B53" i="8"/>
  <c r="A53" i="8"/>
  <c r="C53" i="8" s="1"/>
  <c r="B52" i="8"/>
  <c r="A52" i="8"/>
  <c r="C52" i="8" s="1"/>
  <c r="B51" i="8"/>
  <c r="A51" i="8"/>
  <c r="C51" i="8" s="1"/>
  <c r="B50" i="8"/>
  <c r="A50" i="8"/>
  <c r="C50" i="8" s="1"/>
  <c r="B49" i="8"/>
  <c r="A49" i="8"/>
  <c r="C49" i="8" s="1"/>
  <c r="B48" i="8"/>
  <c r="A48" i="8"/>
  <c r="C48" i="8" s="1"/>
  <c r="B47" i="8"/>
  <c r="A47" i="8"/>
  <c r="C47" i="8" s="1"/>
  <c r="B46" i="8"/>
  <c r="A46" i="8"/>
  <c r="C46" i="8" s="1"/>
  <c r="B45" i="8"/>
  <c r="A45" i="8"/>
  <c r="C45" i="8" s="1"/>
  <c r="B44" i="8"/>
  <c r="A44" i="8"/>
  <c r="C44" i="8" s="1"/>
  <c r="B43" i="8"/>
  <c r="A43" i="8"/>
  <c r="C43" i="8" s="1"/>
  <c r="B42" i="8"/>
  <c r="A42" i="8"/>
  <c r="C42" i="8" s="1"/>
  <c r="B41" i="8"/>
  <c r="A41" i="8"/>
  <c r="C41" i="8" s="1"/>
  <c r="B40" i="8"/>
  <c r="A40" i="8"/>
  <c r="C40" i="8" s="1"/>
  <c r="D40" i="8" s="1"/>
  <c r="B39" i="8"/>
  <c r="A39" i="8"/>
  <c r="C39" i="8" s="1"/>
  <c r="B38" i="8"/>
  <c r="A38" i="8"/>
  <c r="C38" i="8" s="1"/>
  <c r="D38" i="8" s="1"/>
  <c r="E38" i="8" s="1"/>
  <c r="B37" i="8"/>
  <c r="A37" i="8"/>
  <c r="C37" i="8" s="1"/>
  <c r="B36" i="8"/>
  <c r="A36" i="8"/>
  <c r="C36" i="8" s="1"/>
  <c r="B35" i="8"/>
  <c r="A35" i="8"/>
  <c r="C35" i="8" s="1"/>
  <c r="B34" i="8"/>
  <c r="A34" i="8"/>
  <c r="C34" i="8" s="1"/>
  <c r="B33" i="8"/>
  <c r="A33" i="8"/>
  <c r="C33" i="8" s="1"/>
  <c r="B32" i="8"/>
  <c r="A32" i="8"/>
  <c r="C32" i="8" s="1"/>
  <c r="D32" i="8" s="1"/>
  <c r="B31" i="8"/>
  <c r="A31" i="8"/>
  <c r="C31" i="8" s="1"/>
  <c r="B30" i="8"/>
  <c r="A30" i="8"/>
  <c r="A114" i="8" s="1"/>
  <c r="B29" i="8"/>
  <c r="A29" i="8"/>
  <c r="A113" i="8" s="1"/>
  <c r="B28" i="8"/>
  <c r="A28" i="8"/>
  <c r="A112" i="8" s="1"/>
  <c r="B27" i="8"/>
  <c r="A27" i="8"/>
  <c r="A111" i="8" s="1"/>
  <c r="B26" i="8"/>
  <c r="A26" i="8"/>
  <c r="C26" i="8" s="1"/>
  <c r="B25" i="8"/>
  <c r="A25" i="8"/>
  <c r="A109" i="8" s="1"/>
  <c r="B24" i="8"/>
  <c r="A24" i="8"/>
  <c r="A108" i="8" s="1"/>
  <c r="B23" i="8"/>
  <c r="A23" i="8"/>
  <c r="A107" i="8" s="1"/>
  <c r="B22" i="8"/>
  <c r="A22" i="8"/>
  <c r="A106" i="8" s="1"/>
  <c r="B21" i="8"/>
  <c r="A21" i="8"/>
  <c r="A105" i="8" s="1"/>
  <c r="B20" i="8"/>
  <c r="A20" i="8"/>
  <c r="A104" i="8" s="1"/>
  <c r="B19" i="8"/>
  <c r="A19" i="8"/>
  <c r="A103" i="8" s="1"/>
  <c r="B18" i="8"/>
  <c r="A18" i="8"/>
  <c r="C18" i="8" s="1"/>
  <c r="B17" i="8"/>
  <c r="A17" i="8"/>
  <c r="A101" i="8" s="1"/>
  <c r="B16" i="8"/>
  <c r="A16" i="8"/>
  <c r="C16" i="8" s="1"/>
  <c r="B15" i="8"/>
  <c r="A15" i="8"/>
  <c r="C15" i="8" s="1"/>
  <c r="B14" i="8"/>
  <c r="A14" i="8"/>
  <c r="A99" i="8" s="1"/>
  <c r="B13" i="8"/>
  <c r="A13" i="8"/>
  <c r="A98" i="8" s="1"/>
  <c r="B12" i="8"/>
  <c r="A12" i="8"/>
  <c r="A97" i="8" s="1"/>
  <c r="B11" i="8"/>
  <c r="A11" i="8"/>
  <c r="A96" i="8" s="1"/>
  <c r="B10" i="8"/>
  <c r="A10" i="8"/>
  <c r="B9" i="8"/>
  <c r="A9" i="8"/>
  <c r="B37" i="7"/>
  <c r="C37" i="7" s="1"/>
  <c r="B36" i="7"/>
  <c r="C36" i="7" s="1"/>
  <c r="B35" i="7"/>
  <c r="C35" i="7" s="1"/>
  <c r="B34" i="7"/>
  <c r="C34" i="7" s="1"/>
  <c r="B33" i="7"/>
  <c r="C33" i="7" s="1"/>
  <c r="B32" i="7"/>
  <c r="C32" i="7" s="1"/>
  <c r="B31" i="7"/>
  <c r="C31" i="7" s="1"/>
  <c r="B30" i="7"/>
  <c r="C30" i="7" s="1"/>
  <c r="B29" i="7"/>
  <c r="C29" i="7" s="1"/>
  <c r="B28" i="7"/>
  <c r="C28" i="7" s="1"/>
  <c r="B27" i="7"/>
  <c r="C27" i="7" s="1"/>
  <c r="B26" i="7"/>
  <c r="C26" i="7" s="1"/>
  <c r="B25" i="7"/>
  <c r="C25" i="7" s="1"/>
  <c r="B24" i="7"/>
  <c r="C24" i="7" s="1"/>
  <c r="B23" i="7"/>
  <c r="C23" i="7" s="1"/>
  <c r="B22" i="7"/>
  <c r="C22" i="7" s="1"/>
  <c r="B21" i="7"/>
  <c r="C21" i="7" s="1"/>
  <c r="B20" i="7"/>
  <c r="C20" i="7" s="1"/>
  <c r="B19" i="7"/>
  <c r="C19" i="7" s="1"/>
  <c r="B18" i="7"/>
  <c r="C18" i="7" s="1"/>
  <c r="B17" i="7"/>
  <c r="C17" i="7" s="1"/>
  <c r="B16" i="7"/>
  <c r="C16" i="7" s="1"/>
  <c r="B15" i="7"/>
  <c r="C15" i="7" s="1"/>
  <c r="B14" i="7"/>
  <c r="C14" i="7" s="1"/>
  <c r="B13" i="7"/>
  <c r="C13" i="7" s="1"/>
  <c r="B12" i="7"/>
  <c r="C12" i="7" s="1"/>
  <c r="B11" i="7"/>
  <c r="C11" i="7" s="1"/>
  <c r="B10" i="7"/>
  <c r="C10" i="7" s="1"/>
  <c r="B9" i="7"/>
  <c r="C9" i="7" s="1"/>
  <c r="B8" i="7"/>
  <c r="C8" i="7" s="1"/>
  <c r="C11" i="8" l="1"/>
  <c r="D83" i="8"/>
  <c r="D87" i="8"/>
  <c r="E87" i="8" s="1"/>
  <c r="D89" i="8"/>
  <c r="E89" i="8" s="1"/>
  <c r="C12" i="8"/>
  <c r="D12" i="8" s="1"/>
  <c r="E12" i="8" s="1"/>
  <c r="C97" i="8" s="1"/>
  <c r="D72" i="8"/>
  <c r="D78" i="8"/>
  <c r="E78" i="8" s="1"/>
  <c r="D80" i="8"/>
  <c r="E80" i="8" s="1"/>
  <c r="D86" i="8"/>
  <c r="E86" i="8" s="1"/>
  <c r="D88" i="8"/>
  <c r="E88" i="8" s="1"/>
  <c r="C28" i="8"/>
  <c r="D28" i="8" s="1"/>
  <c r="E28" i="8" s="1"/>
  <c r="C112" i="8" s="1"/>
  <c r="D16" i="8"/>
  <c r="E16" i="8" s="1"/>
  <c r="C27" i="8"/>
  <c r="D41" i="8"/>
  <c r="E41" i="8" s="1"/>
  <c r="D70" i="8"/>
  <c r="E70" i="8" s="1"/>
  <c r="D59" i="8"/>
  <c r="E59" i="8" s="1"/>
  <c r="C20" i="8"/>
  <c r="D20" i="8" s="1"/>
  <c r="E20" i="8" s="1"/>
  <c r="C104" i="8" s="1"/>
  <c r="D35" i="8"/>
  <c r="E35" i="8" s="1"/>
  <c r="D52" i="8"/>
  <c r="E52" i="8" s="1"/>
  <c r="D56" i="8"/>
  <c r="E56" i="8" s="1"/>
  <c r="D65" i="8"/>
  <c r="E65" i="8" s="1"/>
  <c r="E83" i="8"/>
  <c r="C19" i="8"/>
  <c r="D19" i="8" s="1"/>
  <c r="E19" i="8" s="1"/>
  <c r="C103" i="8" s="1"/>
  <c r="D46" i="8"/>
  <c r="E46" i="8" s="1"/>
  <c r="D51" i="8"/>
  <c r="D67" i="8"/>
  <c r="E67" i="8" s="1"/>
  <c r="D44" i="8"/>
  <c r="E44" i="8" s="1"/>
  <c r="D54" i="8"/>
  <c r="E54" i="8" s="1"/>
  <c r="D62" i="8"/>
  <c r="E62" i="8" s="1"/>
  <c r="C14" i="8"/>
  <c r="D14" i="8" s="1"/>
  <c r="E14" i="8" s="1"/>
  <c r="C99" i="8" s="1"/>
  <c r="C22" i="8"/>
  <c r="D22" i="8" s="1"/>
  <c r="E22" i="8" s="1"/>
  <c r="C106" i="8" s="1"/>
  <c r="C30" i="8"/>
  <c r="D30" i="8" s="1"/>
  <c r="E30" i="8" s="1"/>
  <c r="C114" i="8" s="1"/>
  <c r="D49" i="8"/>
  <c r="E49" i="8" s="1"/>
  <c r="D75" i="8"/>
  <c r="E75" i="8" s="1"/>
  <c r="D81" i="8"/>
  <c r="E81" i="8" s="1"/>
  <c r="E72" i="8"/>
  <c r="C171" i="8"/>
  <c r="D48" i="8"/>
  <c r="E48" i="8" s="1"/>
  <c r="C186" i="8"/>
  <c r="C13" i="8"/>
  <c r="D13" i="8" s="1"/>
  <c r="E13" i="8" s="1"/>
  <c r="C98" i="8" s="1"/>
  <c r="D15" i="8"/>
  <c r="E15" i="8" s="1"/>
  <c r="C21" i="8"/>
  <c r="D21" i="8" s="1"/>
  <c r="E21" i="8" s="1"/>
  <c r="C105" i="8" s="1"/>
  <c r="C29" i="8"/>
  <c r="D29" i="8" s="1"/>
  <c r="E29" i="8" s="1"/>
  <c r="C113" i="8" s="1"/>
  <c r="D31" i="8"/>
  <c r="E31" i="8" s="1"/>
  <c r="D33" i="8"/>
  <c r="E33" i="8" s="1"/>
  <c r="D36" i="8"/>
  <c r="E36" i="8" s="1"/>
  <c r="D39" i="8"/>
  <c r="E39" i="8" s="1"/>
  <c r="D43" i="8"/>
  <c r="E43" i="8" s="1"/>
  <c r="E51" i="8"/>
  <c r="D57" i="8"/>
  <c r="E57" i="8" s="1"/>
  <c r="D64" i="8"/>
  <c r="E64" i="8" s="1"/>
  <c r="D73" i="8"/>
  <c r="E73" i="8" s="1"/>
  <c r="D84" i="8"/>
  <c r="E84" i="8" s="1"/>
  <c r="B99" i="8"/>
  <c r="D99" i="8" s="1"/>
  <c r="B97" i="8"/>
  <c r="D97" i="8" s="1"/>
  <c r="E40" i="8"/>
  <c r="B105" i="8"/>
  <c r="D105" i="8" s="1"/>
  <c r="B103" i="8"/>
  <c r="D103" i="8" s="1"/>
  <c r="B109" i="8"/>
  <c r="D109" i="8" s="1"/>
  <c r="B98" i="8"/>
  <c r="D98" i="8" s="1"/>
  <c r="D76" i="8"/>
  <c r="E76" i="8" s="1"/>
  <c r="E32" i="8"/>
  <c r="D68" i="8"/>
  <c r="E68" i="8" s="1"/>
  <c r="B113" i="8"/>
  <c r="D113" i="8" s="1"/>
  <c r="B101" i="8"/>
  <c r="D101" i="8" s="1"/>
  <c r="B107" i="8"/>
  <c r="D107" i="8" s="1"/>
  <c r="B111" i="8"/>
  <c r="D111" i="8" s="1"/>
  <c r="D60" i="8"/>
  <c r="E60" i="8" s="1"/>
  <c r="B108" i="8"/>
  <c r="D108" i="8" s="1"/>
  <c r="D11" i="8"/>
  <c r="E11" i="8" s="1"/>
  <c r="C96" i="8" s="1"/>
  <c r="C24" i="8"/>
  <c r="D24" i="8" s="1"/>
  <c r="E24" i="8" s="1"/>
  <c r="C108" i="8" s="1"/>
  <c r="D27" i="8"/>
  <c r="E27" i="8" s="1"/>
  <c r="C111" i="8" s="1"/>
  <c r="A100" i="8"/>
  <c r="A102" i="8"/>
  <c r="A110" i="8"/>
  <c r="C131" i="8"/>
  <c r="C147" i="8"/>
  <c r="C155" i="8"/>
  <c r="C163" i="8"/>
  <c r="C179" i="8"/>
  <c r="C10" i="8"/>
  <c r="D10" i="8" s="1"/>
  <c r="E10" i="8" s="1"/>
  <c r="D37" i="8"/>
  <c r="E37" i="8" s="1"/>
  <c r="D45" i="8"/>
  <c r="E45" i="8" s="1"/>
  <c r="D53" i="8"/>
  <c r="E53" i="8" s="1"/>
  <c r="D61" i="8"/>
  <c r="E61" i="8" s="1"/>
  <c r="D69" i="8"/>
  <c r="E69" i="8" s="1"/>
  <c r="D77" i="8"/>
  <c r="E77" i="8" s="1"/>
  <c r="D85" i="8"/>
  <c r="E85" i="8" s="1"/>
  <c r="B96" i="8"/>
  <c r="D96" i="8" s="1"/>
  <c r="B104" i="8"/>
  <c r="D104" i="8" s="1"/>
  <c r="B106" i="8"/>
  <c r="D106" i="8" s="1"/>
  <c r="B112" i="8"/>
  <c r="D112" i="8" s="1"/>
  <c r="B114" i="8"/>
  <c r="D114" i="8" s="1"/>
  <c r="C124" i="8"/>
  <c r="C132" i="8"/>
  <c r="C140" i="8"/>
  <c r="C148" i="8"/>
  <c r="C156" i="8"/>
  <c r="C164" i="8"/>
  <c r="C172" i="8"/>
  <c r="C180" i="8"/>
  <c r="C123" i="8"/>
  <c r="C139" i="8"/>
  <c r="D18" i="8"/>
  <c r="E18" i="8" s="1"/>
  <c r="C23" i="8"/>
  <c r="D23" i="8" s="1"/>
  <c r="E23" i="8" s="1"/>
  <c r="C107" i="8" s="1"/>
  <c r="D26" i="8"/>
  <c r="E26" i="8" s="1"/>
  <c r="D34" i="8"/>
  <c r="E34" i="8" s="1"/>
  <c r="D42" i="8"/>
  <c r="E42" i="8" s="1"/>
  <c r="D50" i="8"/>
  <c r="E50" i="8" s="1"/>
  <c r="D58" i="8"/>
  <c r="E58" i="8" s="1"/>
  <c r="D66" i="8"/>
  <c r="E66" i="8" s="1"/>
  <c r="D74" i="8"/>
  <c r="E74" i="8" s="1"/>
  <c r="D82" i="8"/>
  <c r="E82" i="8" s="1"/>
  <c r="D90" i="8"/>
  <c r="E90" i="8" s="1"/>
  <c r="C125" i="8"/>
  <c r="C133" i="8"/>
  <c r="C141" i="8"/>
  <c r="C149" i="8"/>
  <c r="C157" i="8"/>
  <c r="C165" i="8"/>
  <c r="C173" i="8"/>
  <c r="C181" i="8"/>
  <c r="D47" i="8"/>
  <c r="E47" i="8" s="1"/>
  <c r="D55" i="8"/>
  <c r="E55" i="8" s="1"/>
  <c r="D63" i="8"/>
  <c r="E63" i="8" s="1"/>
  <c r="D71" i="8"/>
  <c r="E71" i="8" s="1"/>
  <c r="D79" i="8"/>
  <c r="E79" i="8" s="1"/>
  <c r="C126" i="8"/>
  <c r="C134" i="8"/>
  <c r="C142" i="8"/>
  <c r="C150" i="8"/>
  <c r="C158" i="8"/>
  <c r="C166" i="8"/>
  <c r="C174" i="8"/>
  <c r="C182" i="8"/>
  <c r="C9" i="8"/>
  <c r="D9" i="8" s="1"/>
  <c r="E9" i="8" s="1"/>
  <c r="C17" i="8"/>
  <c r="D17" i="8" s="1"/>
  <c r="E17" i="8" s="1"/>
  <c r="C101" i="8" s="1"/>
  <c r="C25" i="8"/>
  <c r="D25" i="8" s="1"/>
  <c r="E25" i="8" s="1"/>
  <c r="C109" i="8" s="1"/>
  <c r="A95" i="8"/>
  <c r="C119" i="8"/>
  <c r="C127" i="8"/>
  <c r="C135" i="8"/>
  <c r="C143" i="8"/>
  <c r="C151" i="8"/>
  <c r="C159" i="8"/>
  <c r="C167" i="8"/>
  <c r="C175" i="8"/>
  <c r="C183" i="8"/>
  <c r="C120" i="8"/>
  <c r="C128" i="8"/>
  <c r="C136" i="8"/>
  <c r="C144" i="8"/>
  <c r="C152" i="8"/>
  <c r="C160" i="8"/>
  <c r="C168" i="8"/>
  <c r="C176" i="8"/>
  <c r="C184" i="8"/>
  <c r="C121" i="8"/>
  <c r="C129" i="8"/>
  <c r="C137" i="8"/>
  <c r="C145" i="8"/>
  <c r="C153" i="8"/>
  <c r="C161" i="8"/>
  <c r="C169" i="8"/>
  <c r="C177" i="8"/>
  <c r="C185" i="8"/>
  <c r="C122" i="8"/>
  <c r="C130" i="8"/>
  <c r="C138" i="8"/>
  <c r="C146" i="8"/>
  <c r="C154" i="8"/>
  <c r="C162" i="8"/>
  <c r="C170" i="8"/>
  <c r="C178" i="8"/>
  <c r="C102" i="8" l="1"/>
  <c r="B102" i="8"/>
  <c r="D102" i="8" s="1"/>
  <c r="C100" i="8"/>
  <c r="B100" i="8"/>
  <c r="D100" i="8" s="1"/>
  <c r="C110" i="8"/>
  <c r="B110" i="8"/>
  <c r="D110" i="8" s="1"/>
  <c r="C95" i="8"/>
  <c r="B95" i="8"/>
  <c r="D95" i="8" s="1"/>
</calcChain>
</file>

<file path=xl/sharedStrings.xml><?xml version="1.0" encoding="utf-8"?>
<sst xmlns="http://schemas.openxmlformats.org/spreadsheetml/2006/main" count="497" uniqueCount="336">
  <si>
    <t>30 lowest ranking countries in terms of per capital govt rev levels</t>
  </si>
  <si>
    <t>Red shaded countries are CBLB</t>
  </si>
  <si>
    <t>1=Lowest</t>
  </si>
  <si>
    <t>US$ per capita</t>
  </si>
  <si>
    <t>Inflow</t>
  </si>
  <si>
    <t>ODA</t>
  </si>
  <si>
    <t>OOFs</t>
  </si>
  <si>
    <t>Long term debt, official</t>
  </si>
  <si>
    <t>FDI</t>
  </si>
  <si>
    <t>Long term debt, commercial</t>
  </si>
  <si>
    <t>Short term debt (net)</t>
  </si>
  <si>
    <t>Portfolio equity (net)</t>
  </si>
  <si>
    <t>Remittances</t>
  </si>
  <si>
    <t>Government revenue (excl. grants)</t>
  </si>
  <si>
    <t>SCROLL DOWN FOR CHARTS</t>
  </si>
  <si>
    <t>Donors</t>
  </si>
  <si>
    <t>ODA to CBLB</t>
  </si>
  <si>
    <t>ODA to other developing countries</t>
  </si>
  <si>
    <t>Total country-allocable ODA</t>
  </si>
  <si>
    <t>ODA to CBLB, % of total country-allocable ODA</t>
  </si>
  <si>
    <t xml:space="preserve">Largest donors to CBLB (by volume) </t>
  </si>
  <si>
    <t>Data in US$ millions (2016)</t>
  </si>
  <si>
    <t>ODA to CBLB, % of country-allocable ODA</t>
  </si>
  <si>
    <t>ODA to CBLB, % of total ODA</t>
  </si>
  <si>
    <t>Largest donors by % spent in CBLB</t>
  </si>
  <si>
    <t>African Development Bank</t>
  </si>
  <si>
    <t>Iceland</t>
  </si>
  <si>
    <t>UN Peacebuilding Fund</t>
  </si>
  <si>
    <t>WFP</t>
  </si>
  <si>
    <t>Ireland</t>
  </si>
  <si>
    <t>Malta</t>
  </si>
  <si>
    <t>UNICEF</t>
  </si>
  <si>
    <t>UNDP</t>
  </si>
  <si>
    <t>African Development Fund</t>
  </si>
  <si>
    <t>IMF (Concessional Trust Funds)</t>
  </si>
  <si>
    <t>Sweden</t>
  </si>
  <si>
    <t>Global Alliance for Vaccines and Immunization</t>
  </si>
  <si>
    <t>Belgium</t>
  </si>
  <si>
    <t>Norway</t>
  </si>
  <si>
    <t>United States</t>
  </si>
  <si>
    <t>Global Fund</t>
  </si>
  <si>
    <t>Portugal</t>
  </si>
  <si>
    <t>Netherlands</t>
  </si>
  <si>
    <t>Italy</t>
  </si>
  <si>
    <t>Denmark</t>
  </si>
  <si>
    <t>United Kingdom</t>
  </si>
  <si>
    <t>Canada</t>
  </si>
  <si>
    <t>UNFPA</t>
  </si>
  <si>
    <t>Finland</t>
  </si>
  <si>
    <t>UNHCR</t>
  </si>
  <si>
    <t>UNAIDS</t>
  </si>
  <si>
    <t>Islamic Development Bank</t>
  </si>
  <si>
    <t>Luxembourg</t>
  </si>
  <si>
    <t>IFAD</t>
  </si>
  <si>
    <t>Australia</t>
  </si>
  <si>
    <t>Switzerland</t>
  </si>
  <si>
    <t>World Health Organisation</t>
  </si>
  <si>
    <t>International Development Association</t>
  </si>
  <si>
    <t>Germany</t>
  </si>
  <si>
    <t>EU Institutions</t>
  </si>
  <si>
    <t>Estonia</t>
  </si>
  <si>
    <t>Climate Investment Funds</t>
  </si>
  <si>
    <t>Global Environment Facility</t>
  </si>
  <si>
    <t>International Labour Organisation</t>
  </si>
  <si>
    <t>OPEC Fund for International Development</t>
  </si>
  <si>
    <t>International Atomic Energy Agency</t>
  </si>
  <si>
    <t>Korea</t>
  </si>
  <si>
    <t>Adaptation Fund</t>
  </si>
  <si>
    <t>Czech Republic</t>
  </si>
  <si>
    <t>Kuwait</t>
  </si>
  <si>
    <t>IDB Special Fund</t>
  </si>
  <si>
    <t>France</t>
  </si>
  <si>
    <t>Caribbean Development Bank</t>
  </si>
  <si>
    <t>Bulgaria</t>
  </si>
  <si>
    <t>Austria</t>
  </si>
  <si>
    <t>Arab Fund (AFESD)</t>
  </si>
  <si>
    <t>Slovak Republic</t>
  </si>
  <si>
    <t>New Zealand</t>
  </si>
  <si>
    <t>Japan</t>
  </si>
  <si>
    <t>AsDB Special Funds</t>
  </si>
  <si>
    <t>Hungary</t>
  </si>
  <si>
    <t>Poland</t>
  </si>
  <si>
    <t>UNRWA</t>
  </si>
  <si>
    <t>Spain</t>
  </si>
  <si>
    <t>Russia</t>
  </si>
  <si>
    <t>Slovenia</t>
  </si>
  <si>
    <t>Global Green Growth Institute</t>
  </si>
  <si>
    <t>Nordic Development Fund</t>
  </si>
  <si>
    <t>Latvia</t>
  </si>
  <si>
    <t>Thailand</t>
  </si>
  <si>
    <t>Greece</t>
  </si>
  <si>
    <t>Lithuania</t>
  </si>
  <si>
    <t>Romania</t>
  </si>
  <si>
    <t>Cash (loan/equity)</t>
  </si>
  <si>
    <t>Cash grant</t>
  </si>
  <si>
    <t>Commodities and food</t>
  </si>
  <si>
    <t>Global initiatives and northern non-governmental organisations</t>
  </si>
  <si>
    <t>Mixed project aid</t>
  </si>
  <si>
    <t>Non-transfer</t>
  </si>
  <si>
    <t>Technical cooperation</t>
  </si>
  <si>
    <t>Other Developing Countries</t>
  </si>
  <si>
    <t>CBLB</t>
  </si>
  <si>
    <t>CBLB?</t>
  </si>
  <si>
    <t>Sum of usd_disbursement</t>
  </si>
  <si>
    <t>Column Labels</t>
  </si>
  <si>
    <t>Row Labels</t>
  </si>
  <si>
    <t>Agriculture and food security</t>
  </si>
  <si>
    <t>Banking and business</t>
  </si>
  <si>
    <t>Debt relief</t>
  </si>
  <si>
    <t>Education</t>
  </si>
  <si>
    <t>Environment</t>
  </si>
  <si>
    <t>General budget support</t>
  </si>
  <si>
    <t>Governance, security and civil society</t>
  </si>
  <si>
    <t>Health</t>
  </si>
  <si>
    <t>Humanitarian</t>
  </si>
  <si>
    <t>Industry and trade</t>
  </si>
  <si>
    <t>Infrastructure</t>
  </si>
  <si>
    <t>Other</t>
  </si>
  <si>
    <t>Other social services</t>
  </si>
  <si>
    <t>Water and sanitation</t>
  </si>
  <si>
    <t>Albania</t>
  </si>
  <si>
    <t>Algeria</t>
  </si>
  <si>
    <t>Angola</t>
  </si>
  <si>
    <t>Antigua and Barbuda</t>
  </si>
  <si>
    <t>Argentina</t>
  </si>
  <si>
    <t>Armenia</t>
  </si>
  <si>
    <t>Azerbaijan</t>
  </si>
  <si>
    <t>Bangladesh</t>
  </si>
  <si>
    <t>Belarus</t>
  </si>
  <si>
    <t>Belize</t>
  </si>
  <si>
    <t>Bhutan</t>
  </si>
  <si>
    <t>Bolivia</t>
  </si>
  <si>
    <t>Bosnia and Herzegovina</t>
  </si>
  <si>
    <t>Botswana</t>
  </si>
  <si>
    <t>Brazil</t>
  </si>
  <si>
    <t>Burkina Faso</t>
  </si>
  <si>
    <t>Cabo Verde</t>
  </si>
  <si>
    <t>Cambodia</t>
  </si>
  <si>
    <t>Cameroon</t>
  </si>
  <si>
    <t>Chile</t>
  </si>
  <si>
    <t>China (People's Republic of)</t>
  </si>
  <si>
    <t>Colombia</t>
  </si>
  <si>
    <t>Comoros</t>
  </si>
  <si>
    <t>Cook Islands</t>
  </si>
  <si>
    <t>Costa Rica</t>
  </si>
  <si>
    <t>Côte d'Ivoire</t>
  </si>
  <si>
    <t>Cuba</t>
  </si>
  <si>
    <t>Democratic People's Republic of Korea</t>
  </si>
  <si>
    <t>Djibouti</t>
  </si>
  <si>
    <t>Dominica</t>
  </si>
  <si>
    <t>Dominican Republic</t>
  </si>
  <si>
    <t>Ecuador</t>
  </si>
  <si>
    <t>Egypt</t>
  </si>
  <si>
    <t>El Salvador</t>
  </si>
  <si>
    <t>Equatorial Guinea</t>
  </si>
  <si>
    <t>Ethiopia</t>
  </si>
  <si>
    <t>Fiji</t>
  </si>
  <si>
    <t>Former Yugoslav Republic of Macedonia</t>
  </si>
  <si>
    <t>Gabon</t>
  </si>
  <si>
    <t>Georgia</t>
  </si>
  <si>
    <t>Ghana</t>
  </si>
  <si>
    <t>Grenada</t>
  </si>
  <si>
    <t>Guatemala</t>
  </si>
  <si>
    <t>Guyana</t>
  </si>
  <si>
    <t>Honduras</t>
  </si>
  <si>
    <t>India</t>
  </si>
  <si>
    <t>Indonesia</t>
  </si>
  <si>
    <t>Iran</t>
  </si>
  <si>
    <t>Iraq</t>
  </si>
  <si>
    <t>Jamaica</t>
  </si>
  <si>
    <t>Jordan</t>
  </si>
  <si>
    <t>Kazakhstan</t>
  </si>
  <si>
    <t>Kenya</t>
  </si>
  <si>
    <t>Kiribati</t>
  </si>
  <si>
    <t>Kosovo</t>
  </si>
  <si>
    <t>Kyrgyzstan</t>
  </si>
  <si>
    <t>Lao People's Democratic Republic</t>
  </si>
  <si>
    <t>Lebanon</t>
  </si>
  <si>
    <t>Libya</t>
  </si>
  <si>
    <t>Malaysia</t>
  </si>
  <si>
    <t>Maldives</t>
  </si>
  <si>
    <t>Marshall Islands</t>
  </si>
  <si>
    <t>Mauritania</t>
  </si>
  <si>
    <t>Mauritius</t>
  </si>
  <si>
    <t>Mexico</t>
  </si>
  <si>
    <t>Moldova</t>
  </si>
  <si>
    <t>Mongolia</t>
  </si>
  <si>
    <t>Montenegro</t>
  </si>
  <si>
    <t>Montserrat</t>
  </si>
  <si>
    <t>Morocco</t>
  </si>
  <si>
    <t>Myanmar</t>
  </si>
  <si>
    <t>Namibia</t>
  </si>
  <si>
    <t>Nauru</t>
  </si>
  <si>
    <t>Nepal</t>
  </si>
  <si>
    <t>Nicaragua</t>
  </si>
  <si>
    <t>Niue</t>
  </si>
  <si>
    <t>Pakistan</t>
  </si>
  <si>
    <t>Palau</t>
  </si>
  <si>
    <t>Panama</t>
  </si>
  <si>
    <t>Paraguay</t>
  </si>
  <si>
    <t>Peru</t>
  </si>
  <si>
    <t>Philippines</t>
  </si>
  <si>
    <t>Rwanda</t>
  </si>
  <si>
    <t>Saint Helena</t>
  </si>
  <si>
    <t>Saint Lucia</t>
  </si>
  <si>
    <t>Saint Vincent and the Grenadines</t>
  </si>
  <si>
    <t>Samoa</t>
  </si>
  <si>
    <t>Sao Tome and Principe</t>
  </si>
  <si>
    <t>Senegal</t>
  </si>
  <si>
    <t>Serbia</t>
  </si>
  <si>
    <t>Seychelles</t>
  </si>
  <si>
    <t>Sierra Leone</t>
  </si>
  <si>
    <t>Solomon Islands</t>
  </si>
  <si>
    <t>South Africa</t>
  </si>
  <si>
    <t>Sri Lanka</t>
  </si>
  <si>
    <t>Suriname</t>
  </si>
  <si>
    <t>Swaziland</t>
  </si>
  <si>
    <t>Tajikistan</t>
  </si>
  <si>
    <t>Tanzania</t>
  </si>
  <si>
    <t>Timor-Leste</t>
  </si>
  <si>
    <t>Tokelau</t>
  </si>
  <si>
    <t>Tonga</t>
  </si>
  <si>
    <t>Tunisia</t>
  </si>
  <si>
    <t>Turkey</t>
  </si>
  <si>
    <t>Turkmenistan</t>
  </si>
  <si>
    <t>Tuvalu</t>
  </si>
  <si>
    <t>Ukraine</t>
  </si>
  <si>
    <t>Uruguay</t>
  </si>
  <si>
    <t>Uzbekistan</t>
  </si>
  <si>
    <t>Vanuatu</t>
  </si>
  <si>
    <t>Venezuela</t>
  </si>
  <si>
    <t>Viet Nam</t>
  </si>
  <si>
    <t>Wallis and Futuna</t>
  </si>
  <si>
    <t>West Bank and Gaza Strip</t>
  </si>
  <si>
    <t>Zimbabwe</t>
  </si>
  <si>
    <t>Grand Total</t>
  </si>
  <si>
    <t>TRUE</t>
  </si>
  <si>
    <t>Afghanistan</t>
  </si>
  <si>
    <t>Benin</t>
  </si>
  <si>
    <t>Burundi</t>
  </si>
  <si>
    <t>Central African Republic</t>
  </si>
  <si>
    <t>Chad</t>
  </si>
  <si>
    <t>Congo</t>
  </si>
  <si>
    <t>Democratic Republic of the Congo</t>
  </si>
  <si>
    <t>Eritrea</t>
  </si>
  <si>
    <t>Gambia</t>
  </si>
  <si>
    <t>Guinea</t>
  </si>
  <si>
    <t>Guinea-Bissau</t>
  </si>
  <si>
    <t>Haiti</t>
  </si>
  <si>
    <t>Lesotho</t>
  </si>
  <si>
    <t>Liberia</t>
  </si>
  <si>
    <t>Madagascar</t>
  </si>
  <si>
    <t>Malawi</t>
  </si>
  <si>
    <t>Mali</t>
  </si>
  <si>
    <t>Micronesia</t>
  </si>
  <si>
    <t>Mozambique</t>
  </si>
  <si>
    <t>Niger</t>
  </si>
  <si>
    <t>Nigeria</t>
  </si>
  <si>
    <t>Papua New Guinea</t>
  </si>
  <si>
    <t>Somalia</t>
  </si>
  <si>
    <t>South Sudan</t>
  </si>
  <si>
    <t>Sudan</t>
  </si>
  <si>
    <t>Syrian Arab Republic</t>
  </si>
  <si>
    <t>Togo</t>
  </si>
  <si>
    <t>Uganda</t>
  </si>
  <si>
    <t>Yemen</t>
  </si>
  <si>
    <t>Zambia</t>
  </si>
  <si>
    <t>Sum of usd_PerCapita_US$pp</t>
  </si>
  <si>
    <t>Adaptation ODA; US$ per person 2016</t>
  </si>
  <si>
    <t>Vulnerablity score, 2016</t>
  </si>
  <si>
    <t>AF</t>
  </si>
  <si>
    <t>BI</t>
  </si>
  <si>
    <t>BJ</t>
  </si>
  <si>
    <t>CD</t>
  </si>
  <si>
    <t>CF</t>
  </si>
  <si>
    <t>CG</t>
  </si>
  <si>
    <t>ER</t>
  </si>
  <si>
    <t>FM</t>
  </si>
  <si>
    <t>GM</t>
  </si>
  <si>
    <t>GN</t>
  </si>
  <si>
    <t>GW</t>
  </si>
  <si>
    <t>HT</t>
  </si>
  <si>
    <t>LR</t>
  </si>
  <si>
    <t>LS</t>
  </si>
  <si>
    <t>MG</t>
  </si>
  <si>
    <t>ML</t>
  </si>
  <si>
    <t>MW</t>
  </si>
  <si>
    <t>MZ</t>
  </si>
  <si>
    <t>NE</t>
  </si>
  <si>
    <t>NG</t>
  </si>
  <si>
    <t>PG</t>
  </si>
  <si>
    <t>SD</t>
  </si>
  <si>
    <t>SO</t>
  </si>
  <si>
    <t>SS</t>
  </si>
  <si>
    <t>SY</t>
  </si>
  <si>
    <t>TD</t>
  </si>
  <si>
    <t>TG</t>
  </si>
  <si>
    <t>UG</t>
  </si>
  <si>
    <t>YE</t>
  </si>
  <si>
    <t>ZM</t>
  </si>
  <si>
    <t>Micronesia, Federated States of</t>
  </si>
  <si>
    <t>Syria</t>
  </si>
  <si>
    <t>Figure 1: Countries being left behind according to major poverty forecasts</t>
  </si>
  <si>
    <t>Figure 2: Countries being left behind according to major human development indicators</t>
  </si>
  <si>
    <t>Figure 3: Countries being left behind according to major climate and fragility indicators</t>
  </si>
  <si>
    <t>the Republic of Congo</t>
  </si>
  <si>
    <t>the Democratic Republic of the Congo (DRC)</t>
  </si>
  <si>
    <t>the Gamia</t>
  </si>
  <si>
    <t>Democratic People's Republic of Korea (Korea DPR)</t>
  </si>
  <si>
    <t xml:space="preserve">Guinea-Bissau </t>
  </si>
  <si>
    <t>Federated States of Micronesia</t>
  </si>
  <si>
    <t xml:space="preserve">Nigeria </t>
  </si>
  <si>
    <t>Republic of Yemen</t>
  </si>
  <si>
    <t>St Lucia</t>
  </si>
  <si>
    <t xml:space="preserve">Central African Republic </t>
  </si>
  <si>
    <t>DRC</t>
  </si>
  <si>
    <t>the Gambia</t>
  </si>
  <si>
    <t>Republic of Congo</t>
  </si>
  <si>
    <t>West Bank</t>
  </si>
  <si>
    <t>Gaza</t>
  </si>
  <si>
    <t>Countries being left behind: tackling uneven progress to meet the SDGs</t>
  </si>
  <si>
    <t>Figure 6: On aggregate, ODA is the largest source of international financing to countries being left behind</t>
  </si>
  <si>
    <t>Figure 5: Of the 30 countries that rank lowest on per capita government revenue in the world, 20 are countries being left behind</t>
  </si>
  <si>
    <t>Figure 7: Proportion of ODA from the 20 largest bilateral and multilateral donors to countries being left behind</t>
  </si>
  <si>
    <t xml:space="preserve">Figure 8: The mix of ODA modalities for countries being left behind and other developing countries </t>
  </si>
  <si>
    <t>Figure 9: Humanitarian assistance, health and governance and security account for almost two-thirds of sectoral aid to countries being left behind</t>
  </si>
  <si>
    <t>Figure 10: Five of the most vulnerable countries being left behind attract little climate adaptation ODA</t>
  </si>
  <si>
    <t>Source: Development Initiatives</t>
  </si>
  <si>
    <t>Source: Development Initiatives based on IMF article IV and World Bank World Development Indicators</t>
  </si>
  <si>
    <t xml:space="preserve">Source: Development Initiatives based on OECD Development Assistance Committee (DAC), UN Conference on Trade and Development (UNCTAD) and World Bank </t>
  </si>
  <si>
    <t>Source: Development Initiatives based on OECD DAC Creditor Reporting System (CRS)</t>
  </si>
  <si>
    <t>Source: Development Initiatives based on OECD DAC CRS</t>
  </si>
  <si>
    <t>Source: Development Initiatives based on OECD DAC CRS and ND-GAIN</t>
  </si>
  <si>
    <t>Note: This map is for illustrative purposes and country borders are not an expression of DI's position</t>
  </si>
  <si>
    <t>Figure 4: Countries being left behind according to poverty, human development, and climate and fragility models (alphabetical)</t>
  </si>
  <si>
    <t>Note: Higher vulnerability scores denote greater vulnerability to climate change. Amounts based on gross ODA disbursements marked as principle or significant with the climate change adaptation policy marker. Regional and unspecified allocations are excluded. South Sudan recieved US$17.7 per person of climate adaptation finance in 2016 but is not listed on the ND-GAIN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</si>
</sst>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theme="1"/>
      <name val="Calibri"/>
      <family val="2"/>
      <scheme val="minor"/>
    </font>
    <font>
      <sz val="10"/>
      <name val="Arial"/>
      <family val="2"/>
    </font>
    <font>
      <sz val="11"/>
      <color theme="1"/>
      <name val="Arial"/>
      <family val="2"/>
    </font>
    <font>
      <b/>
      <sz val="12"/>
      <color theme="1"/>
      <name val="Arial"/>
      <family val="2"/>
    </font>
    <font>
      <sz val="11"/>
      <name val="Arial"/>
      <family val="2"/>
    </font>
    <font>
      <sz val="11"/>
      <color rgb="FF00B050"/>
      <name val="Arial"/>
      <family val="2"/>
    </font>
    <font>
      <sz val="12"/>
      <color theme="1"/>
      <name val="Arial"/>
      <family val="2"/>
    </font>
    <font>
      <b/>
      <sz val="11"/>
      <name val="Arial"/>
      <family val="2"/>
    </font>
    <font>
      <sz val="11"/>
      <color rgb="FFFF0000"/>
      <name val="Arial"/>
      <family val="2"/>
    </font>
    <font>
      <b/>
      <sz val="11"/>
      <color theme="1"/>
      <name val="Arial"/>
      <family val="2"/>
    </font>
    <font>
      <b/>
      <u/>
      <sz val="11"/>
      <color theme="1"/>
      <name val="Arial"/>
      <family val="2"/>
    </font>
    <font>
      <i/>
      <sz val="11"/>
      <color theme="1"/>
      <name val="Arial"/>
      <family val="2"/>
    </font>
    <font>
      <b/>
      <sz val="11"/>
      <color theme="2"/>
      <name val="Arial"/>
      <family val="2"/>
    </font>
    <font>
      <sz val="11"/>
      <color theme="2"/>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ED7D31"/>
        <bgColor rgb="FF000000"/>
      </patternFill>
    </fill>
    <fill>
      <patternFill patternType="solid">
        <fgColor theme="0"/>
        <bgColor indexed="64"/>
      </patternFill>
    </fill>
  </fills>
  <borders count="2">
    <border>
      <left/>
      <right/>
      <top/>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2" fillId="0" borderId="0"/>
  </cellStyleXfs>
  <cellXfs count="3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3" fillId="0" borderId="0" xfId="0" applyFont="1" applyAlignment="1">
      <alignment wrapText="1"/>
    </xf>
    <xf numFmtId="0" fontId="7" fillId="0" borderId="0" xfId="0" applyFont="1"/>
    <xf numFmtId="0" fontId="3" fillId="0" borderId="0" xfId="0" applyFont="1" applyBorder="1"/>
    <xf numFmtId="0" fontId="8" fillId="0" borderId="0" xfId="2" applyFont="1"/>
    <xf numFmtId="0" fontId="8" fillId="0" borderId="0" xfId="2" applyFont="1" applyFill="1" applyBorder="1"/>
    <xf numFmtId="0" fontId="3" fillId="0" borderId="0" xfId="0" applyFont="1" applyAlignment="1">
      <alignment horizontal="left"/>
    </xf>
    <xf numFmtId="1" fontId="3" fillId="0" borderId="0" xfId="0" applyNumberFormat="1" applyFont="1" applyFill="1" applyBorder="1"/>
    <xf numFmtId="0" fontId="9" fillId="0" borderId="0" xfId="0" applyFont="1"/>
    <xf numFmtId="0" fontId="10" fillId="0" borderId="0" xfId="0" applyFont="1"/>
    <xf numFmtId="9" fontId="3" fillId="0" borderId="0" xfId="1" applyFont="1"/>
    <xf numFmtId="0" fontId="3" fillId="2" borderId="0" xfId="0" applyFont="1" applyFill="1"/>
    <xf numFmtId="9" fontId="3" fillId="2" borderId="0" xfId="1" applyFont="1" applyFill="1"/>
    <xf numFmtId="0" fontId="11" fillId="0" borderId="0" xfId="0" applyFont="1"/>
    <xf numFmtId="0" fontId="12" fillId="0" borderId="0" xfId="0" applyFont="1"/>
    <xf numFmtId="0" fontId="10" fillId="3" borderId="0" xfId="0" applyFont="1" applyFill="1"/>
    <xf numFmtId="9" fontId="3" fillId="3" borderId="0" xfId="1" applyFont="1" applyFill="1"/>
    <xf numFmtId="0" fontId="3" fillId="0" borderId="0" xfId="0" applyFont="1" applyFill="1"/>
    <xf numFmtId="9" fontId="3" fillId="0" borderId="0" xfId="1" applyFont="1" applyFill="1"/>
    <xf numFmtId="0" fontId="3" fillId="0" borderId="0" xfId="0" applyFont="1" applyFill="1" applyBorder="1"/>
    <xf numFmtId="0" fontId="3" fillId="0" borderId="1" xfId="0" applyFont="1" applyFill="1" applyBorder="1"/>
    <xf numFmtId="1" fontId="3" fillId="0" borderId="1" xfId="0" applyNumberFormat="1" applyFont="1" applyFill="1" applyBorder="1"/>
    <xf numFmtId="1" fontId="3" fillId="0" borderId="1" xfId="0" applyNumberFormat="1" applyFont="1" applyBorder="1"/>
    <xf numFmtId="0" fontId="3" fillId="0" borderId="1" xfId="0" applyFont="1" applyBorder="1"/>
    <xf numFmtId="164" fontId="3" fillId="0" borderId="0" xfId="0" applyNumberFormat="1" applyFont="1" applyFill="1" applyBorder="1"/>
    <xf numFmtId="2" fontId="3" fillId="0" borderId="0" xfId="0" applyNumberFormat="1" applyFont="1" applyFill="1" applyBorder="1"/>
    <xf numFmtId="0" fontId="3" fillId="0" borderId="0" xfId="0" applyFont="1" applyFill="1" applyBorder="1" applyAlignment="1">
      <alignment horizontal="left"/>
    </xf>
    <xf numFmtId="0" fontId="3" fillId="4" borderId="0" xfId="0" applyFont="1" applyFill="1" applyBorder="1"/>
    <xf numFmtId="0" fontId="10" fillId="0" borderId="0" xfId="0" applyFont="1" applyFill="1" applyBorder="1"/>
    <xf numFmtId="0" fontId="13" fillId="5" borderId="0" xfId="0" applyFont="1" applyFill="1" applyBorder="1" applyAlignment="1">
      <alignment vertical="center" wrapText="1"/>
    </xf>
    <xf numFmtId="0" fontId="14" fillId="0" borderId="0" xfId="0" applyFont="1" applyAlignment="1">
      <alignment vertical="center" wrapText="1"/>
    </xf>
    <xf numFmtId="0" fontId="3" fillId="5" borderId="0" xfId="0" applyFont="1" applyFill="1"/>
  </cellXfs>
  <cellStyles count="3">
    <cellStyle name="Normal" xfId="0" builtinId="0"/>
    <cellStyle name="Normal 2" xfId="2" xr:uid="{F48047B5-D47D-4C3D-9794-208451A832EC}"/>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5'!$C$7</c:f>
              <c:strCache>
                <c:ptCount val="1"/>
                <c:pt idx="0">
                  <c:v>US$ per capita</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E88-4720-9EB1-C3886510017F}"/>
              </c:ext>
            </c:extLst>
          </c:dPt>
          <c:dPt>
            <c:idx val="1"/>
            <c:invertIfNegative val="0"/>
            <c:bubble3D val="0"/>
            <c:spPr>
              <a:solidFill>
                <a:srgbClr val="C00000"/>
              </a:solidFill>
              <a:ln>
                <a:noFill/>
              </a:ln>
              <a:effectLst/>
            </c:spPr>
            <c:extLst>
              <c:ext xmlns:c16="http://schemas.microsoft.com/office/drawing/2014/chart" uri="{C3380CC4-5D6E-409C-BE32-E72D297353CC}">
                <c16:uniqueId val="{00000003-8E88-4720-9EB1-C3886510017F}"/>
              </c:ext>
            </c:extLst>
          </c:dPt>
          <c:dPt>
            <c:idx val="2"/>
            <c:invertIfNegative val="0"/>
            <c:bubble3D val="0"/>
            <c:spPr>
              <a:solidFill>
                <a:srgbClr val="C00000"/>
              </a:solidFill>
              <a:ln>
                <a:noFill/>
              </a:ln>
              <a:effectLst/>
            </c:spPr>
            <c:extLst>
              <c:ext xmlns:c16="http://schemas.microsoft.com/office/drawing/2014/chart" uri="{C3380CC4-5D6E-409C-BE32-E72D297353CC}">
                <c16:uniqueId val="{00000005-8E88-4720-9EB1-C3886510017F}"/>
              </c:ext>
            </c:extLst>
          </c:dPt>
          <c:dPt>
            <c:idx val="3"/>
            <c:invertIfNegative val="0"/>
            <c:bubble3D val="0"/>
            <c:spPr>
              <a:solidFill>
                <a:srgbClr val="C00000"/>
              </a:solidFill>
              <a:ln>
                <a:noFill/>
              </a:ln>
              <a:effectLst/>
            </c:spPr>
            <c:extLst>
              <c:ext xmlns:c16="http://schemas.microsoft.com/office/drawing/2014/chart" uri="{C3380CC4-5D6E-409C-BE32-E72D297353CC}">
                <c16:uniqueId val="{00000007-8E88-4720-9EB1-C3886510017F}"/>
              </c:ext>
            </c:extLst>
          </c:dPt>
          <c:dPt>
            <c:idx val="4"/>
            <c:invertIfNegative val="0"/>
            <c:bubble3D val="0"/>
            <c:spPr>
              <a:solidFill>
                <a:srgbClr val="C00000"/>
              </a:solidFill>
              <a:ln>
                <a:noFill/>
              </a:ln>
              <a:effectLst/>
            </c:spPr>
            <c:extLst>
              <c:ext xmlns:c16="http://schemas.microsoft.com/office/drawing/2014/chart" uri="{C3380CC4-5D6E-409C-BE32-E72D297353CC}">
                <c16:uniqueId val="{00000009-8E88-4720-9EB1-C3886510017F}"/>
              </c:ext>
            </c:extLst>
          </c:dPt>
          <c:dPt>
            <c:idx val="6"/>
            <c:invertIfNegative val="0"/>
            <c:bubble3D val="0"/>
            <c:spPr>
              <a:solidFill>
                <a:srgbClr val="C00000"/>
              </a:solidFill>
              <a:ln>
                <a:noFill/>
              </a:ln>
              <a:effectLst/>
            </c:spPr>
            <c:extLst>
              <c:ext xmlns:c16="http://schemas.microsoft.com/office/drawing/2014/chart" uri="{C3380CC4-5D6E-409C-BE32-E72D297353CC}">
                <c16:uniqueId val="{0000000B-8E88-4720-9EB1-C3886510017F}"/>
              </c:ext>
            </c:extLst>
          </c:dPt>
          <c:dPt>
            <c:idx val="7"/>
            <c:invertIfNegative val="0"/>
            <c:bubble3D val="0"/>
            <c:spPr>
              <a:solidFill>
                <a:srgbClr val="C00000"/>
              </a:solidFill>
              <a:ln>
                <a:noFill/>
              </a:ln>
              <a:effectLst/>
            </c:spPr>
            <c:extLst>
              <c:ext xmlns:c16="http://schemas.microsoft.com/office/drawing/2014/chart" uri="{C3380CC4-5D6E-409C-BE32-E72D297353CC}">
                <c16:uniqueId val="{0000000D-8E88-4720-9EB1-C3886510017F}"/>
              </c:ext>
            </c:extLst>
          </c:dPt>
          <c:dPt>
            <c:idx val="8"/>
            <c:invertIfNegative val="0"/>
            <c:bubble3D val="0"/>
            <c:spPr>
              <a:solidFill>
                <a:srgbClr val="C00000"/>
              </a:solidFill>
              <a:ln>
                <a:noFill/>
              </a:ln>
              <a:effectLst/>
            </c:spPr>
            <c:extLst>
              <c:ext xmlns:c16="http://schemas.microsoft.com/office/drawing/2014/chart" uri="{C3380CC4-5D6E-409C-BE32-E72D297353CC}">
                <c16:uniqueId val="{0000000F-8E88-4720-9EB1-C3886510017F}"/>
              </c:ext>
            </c:extLst>
          </c:dPt>
          <c:dPt>
            <c:idx val="9"/>
            <c:invertIfNegative val="0"/>
            <c:bubble3D val="0"/>
            <c:spPr>
              <a:solidFill>
                <a:srgbClr val="C00000"/>
              </a:solidFill>
              <a:ln>
                <a:noFill/>
              </a:ln>
              <a:effectLst/>
            </c:spPr>
            <c:extLst>
              <c:ext xmlns:c16="http://schemas.microsoft.com/office/drawing/2014/chart" uri="{C3380CC4-5D6E-409C-BE32-E72D297353CC}">
                <c16:uniqueId val="{00000011-8E88-4720-9EB1-C3886510017F}"/>
              </c:ext>
            </c:extLst>
          </c:dPt>
          <c:dPt>
            <c:idx val="10"/>
            <c:invertIfNegative val="0"/>
            <c:bubble3D val="0"/>
            <c:spPr>
              <a:solidFill>
                <a:srgbClr val="C00000"/>
              </a:solidFill>
              <a:ln>
                <a:noFill/>
              </a:ln>
              <a:effectLst/>
            </c:spPr>
            <c:extLst>
              <c:ext xmlns:c16="http://schemas.microsoft.com/office/drawing/2014/chart" uri="{C3380CC4-5D6E-409C-BE32-E72D297353CC}">
                <c16:uniqueId val="{00000013-8E88-4720-9EB1-C3886510017F}"/>
              </c:ext>
            </c:extLst>
          </c:dPt>
          <c:dPt>
            <c:idx val="11"/>
            <c:invertIfNegative val="0"/>
            <c:bubble3D val="0"/>
            <c:spPr>
              <a:solidFill>
                <a:srgbClr val="C00000"/>
              </a:solidFill>
              <a:ln>
                <a:noFill/>
              </a:ln>
              <a:effectLst/>
            </c:spPr>
            <c:extLst>
              <c:ext xmlns:c16="http://schemas.microsoft.com/office/drawing/2014/chart" uri="{C3380CC4-5D6E-409C-BE32-E72D297353CC}">
                <c16:uniqueId val="{00000015-8E88-4720-9EB1-C3886510017F}"/>
              </c:ext>
            </c:extLst>
          </c:dPt>
          <c:dPt>
            <c:idx val="12"/>
            <c:invertIfNegative val="0"/>
            <c:bubble3D val="0"/>
            <c:spPr>
              <a:solidFill>
                <a:srgbClr val="C00000"/>
              </a:solidFill>
              <a:ln>
                <a:noFill/>
              </a:ln>
              <a:effectLst/>
            </c:spPr>
            <c:extLst>
              <c:ext xmlns:c16="http://schemas.microsoft.com/office/drawing/2014/chart" uri="{C3380CC4-5D6E-409C-BE32-E72D297353CC}">
                <c16:uniqueId val="{00000017-8E88-4720-9EB1-C3886510017F}"/>
              </c:ext>
            </c:extLst>
          </c:dPt>
          <c:dPt>
            <c:idx val="14"/>
            <c:invertIfNegative val="0"/>
            <c:bubble3D val="0"/>
            <c:spPr>
              <a:solidFill>
                <a:srgbClr val="C00000"/>
              </a:solidFill>
              <a:ln>
                <a:noFill/>
              </a:ln>
              <a:effectLst/>
            </c:spPr>
            <c:extLst>
              <c:ext xmlns:c16="http://schemas.microsoft.com/office/drawing/2014/chart" uri="{C3380CC4-5D6E-409C-BE32-E72D297353CC}">
                <c16:uniqueId val="{00000019-8E88-4720-9EB1-C3886510017F}"/>
              </c:ext>
            </c:extLst>
          </c:dPt>
          <c:dPt>
            <c:idx val="16"/>
            <c:invertIfNegative val="0"/>
            <c:bubble3D val="0"/>
            <c:spPr>
              <a:solidFill>
                <a:srgbClr val="C00000"/>
              </a:solidFill>
              <a:ln>
                <a:noFill/>
              </a:ln>
              <a:effectLst/>
            </c:spPr>
            <c:extLst>
              <c:ext xmlns:c16="http://schemas.microsoft.com/office/drawing/2014/chart" uri="{C3380CC4-5D6E-409C-BE32-E72D297353CC}">
                <c16:uniqueId val="{0000001B-8E88-4720-9EB1-C3886510017F}"/>
              </c:ext>
            </c:extLst>
          </c:dPt>
          <c:dPt>
            <c:idx val="18"/>
            <c:invertIfNegative val="0"/>
            <c:bubble3D val="0"/>
            <c:spPr>
              <a:solidFill>
                <a:srgbClr val="C00000"/>
              </a:solidFill>
              <a:ln>
                <a:noFill/>
              </a:ln>
              <a:effectLst/>
            </c:spPr>
            <c:extLst>
              <c:ext xmlns:c16="http://schemas.microsoft.com/office/drawing/2014/chart" uri="{C3380CC4-5D6E-409C-BE32-E72D297353CC}">
                <c16:uniqueId val="{0000001D-8E88-4720-9EB1-C3886510017F}"/>
              </c:ext>
            </c:extLst>
          </c:dPt>
          <c:dPt>
            <c:idx val="20"/>
            <c:invertIfNegative val="0"/>
            <c:bubble3D val="0"/>
            <c:spPr>
              <a:solidFill>
                <a:srgbClr val="C00000"/>
              </a:solidFill>
              <a:ln>
                <a:noFill/>
              </a:ln>
              <a:effectLst/>
            </c:spPr>
            <c:extLst>
              <c:ext xmlns:c16="http://schemas.microsoft.com/office/drawing/2014/chart" uri="{C3380CC4-5D6E-409C-BE32-E72D297353CC}">
                <c16:uniqueId val="{0000001F-8E88-4720-9EB1-C3886510017F}"/>
              </c:ext>
            </c:extLst>
          </c:dPt>
          <c:dPt>
            <c:idx val="22"/>
            <c:invertIfNegative val="0"/>
            <c:bubble3D val="0"/>
            <c:spPr>
              <a:solidFill>
                <a:srgbClr val="C00000"/>
              </a:solidFill>
              <a:ln>
                <a:noFill/>
              </a:ln>
              <a:effectLst/>
            </c:spPr>
            <c:extLst>
              <c:ext xmlns:c16="http://schemas.microsoft.com/office/drawing/2014/chart" uri="{C3380CC4-5D6E-409C-BE32-E72D297353CC}">
                <c16:uniqueId val="{00000021-8E88-4720-9EB1-C3886510017F}"/>
              </c:ext>
            </c:extLst>
          </c:dPt>
          <c:dPt>
            <c:idx val="24"/>
            <c:invertIfNegative val="0"/>
            <c:bubble3D val="0"/>
            <c:spPr>
              <a:solidFill>
                <a:srgbClr val="C00000"/>
              </a:solidFill>
              <a:ln>
                <a:noFill/>
              </a:ln>
              <a:effectLst/>
            </c:spPr>
            <c:extLst>
              <c:ext xmlns:c16="http://schemas.microsoft.com/office/drawing/2014/chart" uri="{C3380CC4-5D6E-409C-BE32-E72D297353CC}">
                <c16:uniqueId val="{00000023-8E88-4720-9EB1-C3886510017F}"/>
              </c:ext>
            </c:extLst>
          </c:dPt>
          <c:dPt>
            <c:idx val="25"/>
            <c:invertIfNegative val="0"/>
            <c:bubble3D val="0"/>
            <c:spPr>
              <a:solidFill>
                <a:srgbClr val="C00000"/>
              </a:solidFill>
              <a:ln>
                <a:noFill/>
              </a:ln>
              <a:effectLst/>
            </c:spPr>
            <c:extLst>
              <c:ext xmlns:c16="http://schemas.microsoft.com/office/drawing/2014/chart" uri="{C3380CC4-5D6E-409C-BE32-E72D297353CC}">
                <c16:uniqueId val="{00000025-8E88-4720-9EB1-C3886510017F}"/>
              </c:ext>
            </c:extLst>
          </c:dPt>
          <c:dPt>
            <c:idx val="27"/>
            <c:invertIfNegative val="0"/>
            <c:bubble3D val="0"/>
            <c:spPr>
              <a:solidFill>
                <a:srgbClr val="C00000"/>
              </a:solidFill>
              <a:ln>
                <a:noFill/>
              </a:ln>
              <a:effectLst/>
            </c:spPr>
            <c:extLst>
              <c:ext xmlns:c16="http://schemas.microsoft.com/office/drawing/2014/chart" uri="{C3380CC4-5D6E-409C-BE32-E72D297353CC}">
                <c16:uniqueId val="{00000027-8E88-4720-9EB1-C3886510017F}"/>
              </c:ext>
            </c:extLst>
          </c:dPt>
          <c:cat>
            <c:strRef>
              <c:f>'Figure 5'!$B$8:$B$37</c:f>
              <c:strCache>
                <c:ptCount val="30"/>
                <c:pt idx="0">
                  <c:v>Somalia</c:v>
                </c:pt>
                <c:pt idx="1">
                  <c:v>Central African Republic</c:v>
                </c:pt>
                <c:pt idx="2">
                  <c:v>Madagascar</c:v>
                </c:pt>
                <c:pt idx="3">
                  <c:v>Burundi</c:v>
                </c:pt>
                <c:pt idx="4">
                  <c:v>Afghanistan</c:v>
                </c:pt>
                <c:pt idx="5">
                  <c:v>Sierra Leone</c:v>
                </c:pt>
                <c:pt idx="6">
                  <c:v>Malawi</c:v>
                </c:pt>
                <c:pt idx="7">
                  <c:v>Niger</c:v>
                </c:pt>
                <c:pt idx="8">
                  <c:v>Democratic Republic of the Congo</c:v>
                </c:pt>
                <c:pt idx="9">
                  <c:v>Guinea-Bissau</c:v>
                </c:pt>
                <c:pt idx="10">
                  <c:v>Uganda</c:v>
                </c:pt>
                <c:pt idx="11">
                  <c:v>Chad</c:v>
                </c:pt>
                <c:pt idx="12">
                  <c:v>Gambia</c:v>
                </c:pt>
                <c:pt idx="13">
                  <c:v>Ethiopia</c:v>
                </c:pt>
                <c:pt idx="14">
                  <c:v>Liberia</c:v>
                </c:pt>
                <c:pt idx="15">
                  <c:v>Tanzania</c:v>
                </c:pt>
                <c:pt idx="16">
                  <c:v>Togo</c:v>
                </c:pt>
                <c:pt idx="17">
                  <c:v>Burkina Faso</c:v>
                </c:pt>
                <c:pt idx="18">
                  <c:v>Guinea</c:v>
                </c:pt>
                <c:pt idx="19">
                  <c:v>Bangladesh</c:v>
                </c:pt>
                <c:pt idx="20">
                  <c:v>Haiti</c:v>
                </c:pt>
                <c:pt idx="21">
                  <c:v>Rwanda</c:v>
                </c:pt>
                <c:pt idx="22">
                  <c:v>Mali</c:v>
                </c:pt>
                <c:pt idx="23">
                  <c:v>Comoros</c:v>
                </c:pt>
                <c:pt idx="24">
                  <c:v>Benin</c:v>
                </c:pt>
                <c:pt idx="25">
                  <c:v>Mozambique</c:v>
                </c:pt>
                <c:pt idx="26">
                  <c:v>Nepal</c:v>
                </c:pt>
                <c:pt idx="27">
                  <c:v>South Sudan</c:v>
                </c:pt>
                <c:pt idx="28">
                  <c:v>Senegal</c:v>
                </c:pt>
                <c:pt idx="29">
                  <c:v>Cambodia</c:v>
                </c:pt>
              </c:strCache>
            </c:strRef>
          </c:cat>
          <c:val>
            <c:numRef>
              <c:f>'Figure 5'!$C$8:$C$37</c:f>
              <c:numCache>
                <c:formatCode>General</c:formatCode>
                <c:ptCount val="30"/>
                <c:pt idx="0">
                  <c:v>7.218799883147474</c:v>
                </c:pt>
                <c:pt idx="1">
                  <c:v>29.776818987703749</c:v>
                </c:pt>
                <c:pt idx="2">
                  <c:v>41.649831427532988</c:v>
                </c:pt>
                <c:pt idx="3">
                  <c:v>44.508878302074557</c:v>
                </c:pt>
                <c:pt idx="4">
                  <c:v>55.413811257328639</c:v>
                </c:pt>
                <c:pt idx="5">
                  <c:v>59.378928772527388</c:v>
                </c:pt>
                <c:pt idx="6">
                  <c:v>60.369568410173279</c:v>
                </c:pt>
                <c:pt idx="7">
                  <c:v>66.730976508226249</c:v>
                </c:pt>
                <c:pt idx="8">
                  <c:v>71.749243677071817</c:v>
                </c:pt>
                <c:pt idx="9">
                  <c:v>73.344592962769255</c:v>
                </c:pt>
                <c:pt idx="10">
                  <c:v>77.746666759663185</c:v>
                </c:pt>
                <c:pt idx="11">
                  <c:v>83.43866334727943</c:v>
                </c:pt>
                <c:pt idx="12">
                  <c:v>88.886640254046597</c:v>
                </c:pt>
                <c:pt idx="13">
                  <c:v>93.118528241752699</c:v>
                </c:pt>
                <c:pt idx="14">
                  <c:v>99.341700112076111</c:v>
                </c:pt>
                <c:pt idx="15">
                  <c:v>102.14153567346017</c:v>
                </c:pt>
                <c:pt idx="16">
                  <c:v>105.31255386081494</c:v>
                </c:pt>
                <c:pt idx="17">
                  <c:v>106.2190461245289</c:v>
                </c:pt>
                <c:pt idx="18">
                  <c:v>114.36319315342396</c:v>
                </c:pt>
                <c:pt idx="19">
                  <c:v>115.27539631512943</c:v>
                </c:pt>
                <c:pt idx="20">
                  <c:v>117.40529112848859</c:v>
                </c:pt>
                <c:pt idx="21">
                  <c:v>119.83382284770532</c:v>
                </c:pt>
                <c:pt idx="22">
                  <c:v>123.3189048715344</c:v>
                </c:pt>
                <c:pt idx="23">
                  <c:v>123.93358886527815</c:v>
                </c:pt>
                <c:pt idx="24">
                  <c:v>133.77747270411211</c:v>
                </c:pt>
                <c:pt idx="25">
                  <c:v>134.82824504400838</c:v>
                </c:pt>
                <c:pt idx="26">
                  <c:v>141.35722962944041</c:v>
                </c:pt>
                <c:pt idx="27">
                  <c:v>179.21199479622183</c:v>
                </c:pt>
                <c:pt idx="28">
                  <c:v>197.55007874076733</c:v>
                </c:pt>
                <c:pt idx="29">
                  <c:v>199.30419358362275</c:v>
                </c:pt>
              </c:numCache>
            </c:numRef>
          </c:val>
          <c:extLst>
            <c:ext xmlns:c16="http://schemas.microsoft.com/office/drawing/2014/chart" uri="{C3380CC4-5D6E-409C-BE32-E72D297353CC}">
              <c16:uniqueId val="{00000028-8E88-4720-9EB1-C3886510017F}"/>
            </c:ext>
          </c:extLst>
        </c:ser>
        <c:dLbls>
          <c:showLegendKey val="0"/>
          <c:showVal val="0"/>
          <c:showCatName val="0"/>
          <c:showSerName val="0"/>
          <c:showPercent val="0"/>
          <c:showBubbleSize val="0"/>
        </c:dLbls>
        <c:gapWidth val="182"/>
        <c:axId val="54546391"/>
        <c:axId val="54558855"/>
      </c:barChart>
      <c:catAx>
        <c:axId val="54546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855"/>
        <c:crosses val="autoZero"/>
        <c:auto val="1"/>
        <c:lblAlgn val="ctr"/>
        <c:lblOffset val="100"/>
        <c:noMultiLvlLbl val="0"/>
      </c:catAx>
      <c:valAx>
        <c:axId val="54558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Government</a:t>
                </a:r>
                <a:r>
                  <a:rPr lang="en-GB" baseline="0"/>
                  <a:t> revenue per capita (2015 </a:t>
                </a:r>
                <a:r>
                  <a:rPr lang="en-GB"/>
                  <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'[1]CBLB Flow Trends'!$T$5</c:f>
              <c:strCache>
                <c:ptCount val="1"/>
                <c:pt idx="0">
                  <c:v>ODA</c:v>
                </c:pt>
              </c:strCache>
            </c:strRef>
          </c:tx>
          <c:spPr>
            <a:ln w="28575" cap="rnd">
              <a:solidFill>
                <a:schemeClr val="accent1"/>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Trends'!$U$5:$AK$5</c:f>
              <c:numCache>
                <c:formatCode>General</c:formatCode>
                <c:ptCount val="17"/>
                <c:pt idx="0">
                  <c:v>11.257389999999999</c:v>
                </c:pt>
                <c:pt idx="1">
                  <c:v>12.73879</c:v>
                </c:pt>
                <c:pt idx="2">
                  <c:v>17.210460000000001</c:v>
                </c:pt>
                <c:pt idx="3">
                  <c:v>20.976690000000001</c:v>
                </c:pt>
                <c:pt idx="4">
                  <c:v>19.35371</c:v>
                </c:pt>
                <c:pt idx="5">
                  <c:v>28.44143</c:v>
                </c:pt>
                <c:pt idx="6">
                  <c:v>51.98536</c:v>
                </c:pt>
                <c:pt idx="7">
                  <c:v>24.37153</c:v>
                </c:pt>
                <c:pt idx="8">
                  <c:v>26.03369</c:v>
                </c:pt>
                <c:pt idx="9">
                  <c:v>28.452349999999999</c:v>
                </c:pt>
                <c:pt idx="10">
                  <c:v>34.41742</c:v>
                </c:pt>
                <c:pt idx="11">
                  <c:v>32.945770000000003</c:v>
                </c:pt>
                <c:pt idx="12">
                  <c:v>29.8537</c:v>
                </c:pt>
                <c:pt idx="13">
                  <c:v>32.101559999999999</c:v>
                </c:pt>
                <c:pt idx="14">
                  <c:v>31.51698</c:v>
                </c:pt>
                <c:pt idx="15">
                  <c:v>35.253509999999999</c:v>
                </c:pt>
                <c:pt idx="16">
                  <c:v>38.967590000000001</c:v>
                </c:pt>
              </c:numCache>
            </c:numRef>
          </c:val>
          <c:smooth val="0"/>
          <c:extLst>
            <c:ext xmlns:c16="http://schemas.microsoft.com/office/drawing/2014/chart" uri="{C3380CC4-5D6E-409C-BE32-E72D297353CC}">
              <c16:uniqueId val="{00000000-992A-4026-91A4-0ECF0F3608F2}"/>
            </c:ext>
          </c:extLst>
        </c:ser>
        <c:ser>
          <c:idx val="1"/>
          <c:order val="1"/>
          <c:tx>
            <c:strRef>
              <c:f>'[1]CBLB Flow Trends'!$T$6</c:f>
              <c:strCache>
                <c:ptCount val="1"/>
                <c:pt idx="0">
                  <c:v>OOFs</c:v>
                </c:pt>
              </c:strCache>
            </c:strRef>
          </c:tx>
          <c:spPr>
            <a:ln w="28575" cap="rnd">
              <a:solidFill>
                <a:schemeClr val="accent2"/>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Trends'!$U$6:$AK$6</c:f>
              <c:numCache>
                <c:formatCode>General</c:formatCode>
                <c:ptCount val="17"/>
                <c:pt idx="0">
                  <c:v>1.4125099999999999</c:v>
                </c:pt>
                <c:pt idx="1">
                  <c:v>0.49048999999999998</c:v>
                </c:pt>
                <c:pt idx="2">
                  <c:v>5.2366400000000004</c:v>
                </c:pt>
                <c:pt idx="3">
                  <c:v>6.2553799999999997</c:v>
                </c:pt>
                <c:pt idx="4">
                  <c:v>2.9954999999999998</c:v>
                </c:pt>
                <c:pt idx="5">
                  <c:v>5.5518400000000003</c:v>
                </c:pt>
                <c:pt idx="6">
                  <c:v>2.00461</c:v>
                </c:pt>
                <c:pt idx="7">
                  <c:v>2.78606</c:v>
                </c:pt>
                <c:pt idx="8">
                  <c:v>2.0531000000000001</c:v>
                </c:pt>
                <c:pt idx="9">
                  <c:v>2.4592999999999998</c:v>
                </c:pt>
                <c:pt idx="10">
                  <c:v>1.7170799999999999</c:v>
                </c:pt>
                <c:pt idx="11">
                  <c:v>2.2025800000000002</c:v>
                </c:pt>
                <c:pt idx="12">
                  <c:v>1.36053</c:v>
                </c:pt>
                <c:pt idx="13">
                  <c:v>1.6230500000000001</c:v>
                </c:pt>
                <c:pt idx="14">
                  <c:v>1.0223800000000001</c:v>
                </c:pt>
                <c:pt idx="15">
                  <c:v>1.23244</c:v>
                </c:pt>
                <c:pt idx="16">
                  <c:v>1.4812099999999999</c:v>
                </c:pt>
              </c:numCache>
            </c:numRef>
          </c:val>
          <c:smooth val="0"/>
          <c:extLst>
            <c:ext xmlns:c16="http://schemas.microsoft.com/office/drawing/2014/chart" uri="{C3380CC4-5D6E-409C-BE32-E72D297353CC}">
              <c16:uniqueId val="{00000001-992A-4026-91A4-0ECF0F3608F2}"/>
            </c:ext>
          </c:extLst>
        </c:ser>
        <c:ser>
          <c:idx val="2"/>
          <c:order val="2"/>
          <c:tx>
            <c:strRef>
              <c:f>'[1]CBLB Flow Trends'!$T$7</c:f>
              <c:strCache>
                <c:ptCount val="1"/>
                <c:pt idx="0">
                  <c:v>Long term debt, official</c:v>
                </c:pt>
              </c:strCache>
            </c:strRef>
          </c:tx>
          <c:spPr>
            <a:ln w="28575" cap="rnd">
              <a:solidFill>
                <a:schemeClr val="accent3"/>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Trends'!$U$7:$AK$7</c:f>
              <c:numCache>
                <c:formatCode>General</c:formatCode>
                <c:ptCount val="17"/>
                <c:pt idx="0">
                  <c:v>1.5779497182855167</c:v>
                </c:pt>
                <c:pt idx="1">
                  <c:v>2.0697314350288849</c:v>
                </c:pt>
                <c:pt idx="2">
                  <c:v>0.61967499494791334</c:v>
                </c:pt>
                <c:pt idx="3">
                  <c:v>0.94510965164229144</c:v>
                </c:pt>
                <c:pt idx="4">
                  <c:v>1.5947722552650312</c:v>
                </c:pt>
                <c:pt idx="5">
                  <c:v>1.2728382265255294</c:v>
                </c:pt>
                <c:pt idx="6">
                  <c:v>1.7293178895984433</c:v>
                </c:pt>
                <c:pt idx="7">
                  <c:v>1.6770459675980156</c:v>
                </c:pt>
                <c:pt idx="8">
                  <c:v>1.2347450072790984</c:v>
                </c:pt>
                <c:pt idx="9">
                  <c:v>2.2971120422096232</c:v>
                </c:pt>
                <c:pt idx="10">
                  <c:v>2.3312883934573763</c:v>
                </c:pt>
                <c:pt idx="11">
                  <c:v>2.7724787971606735</c:v>
                </c:pt>
                <c:pt idx="12">
                  <c:v>3.2126867801422461</c:v>
                </c:pt>
                <c:pt idx="13">
                  <c:v>2.5255571038357729</c:v>
                </c:pt>
                <c:pt idx="14">
                  <c:v>2.4605682078836155</c:v>
                </c:pt>
                <c:pt idx="15">
                  <c:v>3.1212451434861088</c:v>
                </c:pt>
                <c:pt idx="16">
                  <c:v>2.6556739451999998</c:v>
                </c:pt>
              </c:numCache>
            </c:numRef>
          </c:val>
          <c:smooth val="0"/>
          <c:extLst>
            <c:ext xmlns:c16="http://schemas.microsoft.com/office/drawing/2014/chart" uri="{C3380CC4-5D6E-409C-BE32-E72D297353CC}">
              <c16:uniqueId val="{00000002-992A-4026-91A4-0ECF0F3608F2}"/>
            </c:ext>
          </c:extLst>
        </c:ser>
        <c:ser>
          <c:idx val="3"/>
          <c:order val="3"/>
          <c:tx>
            <c:strRef>
              <c:f>'[1]CBLB Flow Trends'!$T$8</c:f>
              <c:strCache>
                <c:ptCount val="1"/>
                <c:pt idx="0">
                  <c:v>FDI</c:v>
                </c:pt>
              </c:strCache>
            </c:strRef>
          </c:tx>
          <c:spPr>
            <a:ln w="28575" cap="rnd">
              <a:solidFill>
                <a:schemeClr val="accent4"/>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Trends'!$U$8:$AK$8</c:f>
              <c:numCache>
                <c:formatCode>General</c:formatCode>
                <c:ptCount val="17"/>
                <c:pt idx="0">
                  <c:v>6.90090557848717</c:v>
                </c:pt>
                <c:pt idx="1">
                  <c:v>8.4681873756708299</c:v>
                </c:pt>
                <c:pt idx="2">
                  <c:v>11.388500469545585</c:v>
                </c:pt>
                <c:pt idx="3">
                  <c:v>14.114858365776405</c:v>
                </c:pt>
                <c:pt idx="4">
                  <c:v>12.599512583903325</c:v>
                </c:pt>
                <c:pt idx="5">
                  <c:v>14.62308224191197</c:v>
                </c:pt>
                <c:pt idx="6">
                  <c:v>15.93296092036254</c:v>
                </c:pt>
                <c:pt idx="7">
                  <c:v>20.022124778235625</c:v>
                </c:pt>
                <c:pt idx="8">
                  <c:v>21.222897761342022</c:v>
                </c:pt>
                <c:pt idx="9">
                  <c:v>22.340514101570335</c:v>
                </c:pt>
                <c:pt idx="10">
                  <c:v>20.640961871806567</c:v>
                </c:pt>
                <c:pt idx="11">
                  <c:v>22.739733135081504</c:v>
                </c:pt>
                <c:pt idx="12">
                  <c:v>23.756125088131629</c:v>
                </c:pt>
                <c:pt idx="13">
                  <c:v>20.464495979495005</c:v>
                </c:pt>
                <c:pt idx="14">
                  <c:v>17.773993512475432</c:v>
                </c:pt>
                <c:pt idx="15">
                  <c:v>16.73372630365769</c:v>
                </c:pt>
                <c:pt idx="16">
                  <c:v>16.422174680476601</c:v>
                </c:pt>
              </c:numCache>
            </c:numRef>
          </c:val>
          <c:smooth val="0"/>
          <c:extLst>
            <c:ext xmlns:c16="http://schemas.microsoft.com/office/drawing/2014/chart" uri="{C3380CC4-5D6E-409C-BE32-E72D297353CC}">
              <c16:uniqueId val="{00000003-992A-4026-91A4-0ECF0F3608F2}"/>
            </c:ext>
          </c:extLst>
        </c:ser>
        <c:ser>
          <c:idx val="4"/>
          <c:order val="4"/>
          <c:tx>
            <c:strRef>
              <c:f>'[1]CBLB Flow Trends'!$T$9</c:f>
              <c:strCache>
                <c:ptCount val="1"/>
                <c:pt idx="0">
                  <c:v>Long term debt, commercial</c:v>
                </c:pt>
              </c:strCache>
            </c:strRef>
          </c:tx>
          <c:spPr>
            <a:ln w="28575" cap="rnd">
              <a:solidFill>
                <a:schemeClr val="accent5"/>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Trends'!$U$9:$AK$9</c:f>
              <c:numCache>
                <c:formatCode>General</c:formatCode>
                <c:ptCount val="17"/>
                <c:pt idx="0">
                  <c:v>3.8699638688369724</c:v>
                </c:pt>
                <c:pt idx="1">
                  <c:v>1.5012604889756871</c:v>
                </c:pt>
                <c:pt idx="2">
                  <c:v>1.072096715026591</c:v>
                </c:pt>
                <c:pt idx="3">
                  <c:v>1.741033562360548</c:v>
                </c:pt>
                <c:pt idx="4">
                  <c:v>2.0751255374343636</c:v>
                </c:pt>
                <c:pt idx="5">
                  <c:v>3.328199473032059</c:v>
                </c:pt>
                <c:pt idx="6">
                  <c:v>0.93090477179145248</c:v>
                </c:pt>
                <c:pt idx="7">
                  <c:v>3.596212722810689</c:v>
                </c:pt>
                <c:pt idx="8">
                  <c:v>1.914211667752149</c:v>
                </c:pt>
                <c:pt idx="9">
                  <c:v>1.0486634081945045</c:v>
                </c:pt>
                <c:pt idx="10">
                  <c:v>3.4052445334022399</c:v>
                </c:pt>
                <c:pt idx="11">
                  <c:v>8.3178409121596086</c:v>
                </c:pt>
                <c:pt idx="12">
                  <c:v>3.1823034445030829</c:v>
                </c:pt>
                <c:pt idx="13">
                  <c:v>11.68625910678592</c:v>
                </c:pt>
                <c:pt idx="14">
                  <c:v>7.3183734858346803</c:v>
                </c:pt>
                <c:pt idx="15">
                  <c:v>5.6096468850268026</c:v>
                </c:pt>
                <c:pt idx="16">
                  <c:v>4.6628860000000003</c:v>
                </c:pt>
              </c:numCache>
            </c:numRef>
          </c:val>
          <c:smooth val="0"/>
          <c:extLst>
            <c:ext xmlns:c16="http://schemas.microsoft.com/office/drawing/2014/chart" uri="{C3380CC4-5D6E-409C-BE32-E72D297353CC}">
              <c16:uniqueId val="{00000004-992A-4026-91A4-0ECF0F3608F2}"/>
            </c:ext>
          </c:extLst>
        </c:ser>
        <c:ser>
          <c:idx val="5"/>
          <c:order val="5"/>
          <c:tx>
            <c:strRef>
              <c:f>'[1]CBLB Flow Trends'!$T$10</c:f>
              <c:strCache>
                <c:ptCount val="1"/>
                <c:pt idx="0">
                  <c:v>Short term debt (net)</c:v>
                </c:pt>
              </c:strCache>
            </c:strRef>
          </c:tx>
          <c:spPr>
            <a:ln w="28575" cap="rnd">
              <a:solidFill>
                <a:schemeClr val="accent6"/>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Trends'!$U$10:$AK$10</c:f>
              <c:numCache>
                <c:formatCode>General</c:formatCode>
                <c:ptCount val="17"/>
                <c:pt idx="0">
                  <c:v>1.5741488417620211</c:v>
                </c:pt>
                <c:pt idx="1">
                  <c:v>0.89196633458040175</c:v>
                </c:pt>
                <c:pt idx="2">
                  <c:v>0.48630128427396985</c:v>
                </c:pt>
                <c:pt idx="3">
                  <c:v>0.12030463491246367</c:v>
                </c:pt>
                <c:pt idx="4">
                  <c:v>1.2765862588048764</c:v>
                </c:pt>
                <c:pt idx="5">
                  <c:v>0.61204699423272058</c:v>
                </c:pt>
                <c:pt idx="6">
                  <c:v>0.64594147317344652</c:v>
                </c:pt>
                <c:pt idx="7">
                  <c:v>1.7906995350685704</c:v>
                </c:pt>
                <c:pt idx="8">
                  <c:v>0.74057034331316596</c:v>
                </c:pt>
                <c:pt idx="9">
                  <c:v>0.72904130388850319</c:v>
                </c:pt>
                <c:pt idx="10">
                  <c:v>1.5167919485914336</c:v>
                </c:pt>
                <c:pt idx="11">
                  <c:v>0.48207619676857316</c:v>
                </c:pt>
                <c:pt idx="12">
                  <c:v>0.79570241134626607</c:v>
                </c:pt>
                <c:pt idx="13">
                  <c:v>0.86873898614660283</c:v>
                </c:pt>
                <c:pt idx="14">
                  <c:v>0.88309701682440545</c:v>
                </c:pt>
                <c:pt idx="15">
                  <c:v>0.50214793569250127</c:v>
                </c:pt>
                <c:pt idx="16">
                  <c:v>0.46809400000000001</c:v>
                </c:pt>
              </c:numCache>
            </c:numRef>
          </c:val>
          <c:smooth val="0"/>
          <c:extLst>
            <c:ext xmlns:c16="http://schemas.microsoft.com/office/drawing/2014/chart" uri="{C3380CC4-5D6E-409C-BE32-E72D297353CC}">
              <c16:uniqueId val="{00000005-992A-4026-91A4-0ECF0F3608F2}"/>
            </c:ext>
          </c:extLst>
        </c:ser>
        <c:ser>
          <c:idx val="6"/>
          <c:order val="6"/>
          <c:tx>
            <c:strRef>
              <c:f>'[1]CBLB Flow Trends'!$T$11</c:f>
              <c:strCache>
                <c:ptCount val="1"/>
                <c:pt idx="0">
                  <c:v>Portfolio equity (net)</c:v>
                </c:pt>
              </c:strCache>
            </c:strRef>
          </c:tx>
          <c:spPr>
            <a:ln w="28575" cap="rnd">
              <a:solidFill>
                <a:schemeClr val="accent1">
                  <a:lumMod val="60000"/>
                </a:schemeClr>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Trends'!$U$11:$AK$11</c:f>
              <c:numCache>
                <c:formatCode>General</c:formatCode>
                <c:ptCount val="17"/>
                <c:pt idx="0">
                  <c:v>2.5995676085165769E-2</c:v>
                </c:pt>
                <c:pt idx="1">
                  <c:v>4.7290385546965706E-2</c:v>
                </c:pt>
                <c:pt idx="2">
                  <c:v>1.4805930839634315E-2</c:v>
                </c:pt>
                <c:pt idx="3">
                  <c:v>2.2279475133618765E-2</c:v>
                </c:pt>
                <c:pt idx="4">
                  <c:v>6.1155609092738913E-2</c:v>
                </c:pt>
                <c:pt idx="5">
                  <c:v>1.2090435440945195</c:v>
                </c:pt>
                <c:pt idx="6">
                  <c:v>1.9211175247403165</c:v>
                </c:pt>
                <c:pt idx="7">
                  <c:v>1.4161413680434356</c:v>
                </c:pt>
                <c:pt idx="8">
                  <c:v>0.11730907183300791</c:v>
                </c:pt>
                <c:pt idx="9">
                  <c:v>0.62968031223552834</c:v>
                </c:pt>
                <c:pt idx="10">
                  <c:v>2.019171191359177</c:v>
                </c:pt>
                <c:pt idx="11">
                  <c:v>2.2743609489457244</c:v>
                </c:pt>
                <c:pt idx="12">
                  <c:v>7.7756705466641378</c:v>
                </c:pt>
                <c:pt idx="13">
                  <c:v>4.1474163986570094</c:v>
                </c:pt>
                <c:pt idx="14">
                  <c:v>0.76521247519995117</c:v>
                </c:pt>
                <c:pt idx="15">
                  <c:v>9.9494000182586986E-2</c:v>
                </c:pt>
                <c:pt idx="16">
                  <c:v>0.32834003731134792</c:v>
                </c:pt>
              </c:numCache>
            </c:numRef>
          </c:val>
          <c:smooth val="0"/>
          <c:extLst>
            <c:ext xmlns:c16="http://schemas.microsoft.com/office/drawing/2014/chart" uri="{C3380CC4-5D6E-409C-BE32-E72D297353CC}">
              <c16:uniqueId val="{00000006-992A-4026-91A4-0ECF0F3608F2}"/>
            </c:ext>
          </c:extLst>
        </c:ser>
        <c:ser>
          <c:idx val="7"/>
          <c:order val="7"/>
          <c:tx>
            <c:strRef>
              <c:f>'[1]CBLB Flow Trends'!$T$12</c:f>
              <c:strCache>
                <c:ptCount val="1"/>
                <c:pt idx="0">
                  <c:v>Remittances</c:v>
                </c:pt>
              </c:strCache>
            </c:strRef>
          </c:tx>
          <c:spPr>
            <a:ln w="28575" cap="rnd">
              <a:solidFill>
                <a:schemeClr val="accent2">
                  <a:lumMod val="60000"/>
                </a:schemeClr>
              </a:solidFill>
              <a:round/>
            </a:ln>
            <a:effectLst/>
          </c:spPr>
          <c:marker>
            <c:symbol val="none"/>
          </c:marker>
          <c:cat>
            <c:numRef>
              <c:f>'[1]CBLB Flow Trends'!$U$4:$AK$4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'[1]CBLB Flow Trends'!$U$12:$AK$12</c:f>
              <c:numCache>
                <c:formatCode>General</c:formatCode>
                <c:ptCount val="17"/>
                <c:pt idx="0">
                  <c:v>12.045547833328385</c:v>
                </c:pt>
                <c:pt idx="1">
                  <c:v>12.551606555961209</c:v>
                </c:pt>
                <c:pt idx="2">
                  <c:v>13.279275821686264</c:v>
                </c:pt>
                <c:pt idx="3">
                  <c:v>14.693569020888315</c:v>
                </c:pt>
                <c:pt idx="4">
                  <c:v>15.709458468672594</c:v>
                </c:pt>
                <c:pt idx="5">
                  <c:v>28.203454831857755</c:v>
                </c:pt>
                <c:pt idx="6">
                  <c:v>26.974151113375477</c:v>
                </c:pt>
                <c:pt idx="7">
                  <c:v>26.634011028704922</c:v>
                </c:pt>
                <c:pt idx="8">
                  <c:v>25.927543129325635</c:v>
                </c:pt>
                <c:pt idx="9">
                  <c:v>28.172296179704492</c:v>
                </c:pt>
                <c:pt idx="10">
                  <c:v>28.203983021082983</c:v>
                </c:pt>
                <c:pt idx="11">
                  <c:v>26.655737004272744</c:v>
                </c:pt>
                <c:pt idx="12">
                  <c:v>27.776856899526923</c:v>
                </c:pt>
                <c:pt idx="13">
                  <c:v>26.948624673095711</c:v>
                </c:pt>
                <c:pt idx="14">
                  <c:v>26.177009671157613</c:v>
                </c:pt>
                <c:pt idx="15">
                  <c:v>28.856746023270244</c:v>
                </c:pt>
                <c:pt idx="16">
                  <c:v>32.46876210229572</c:v>
                </c:pt>
              </c:numCache>
            </c:numRef>
          </c:val>
          <c:smooth val="0"/>
          <c:extLst>
            <c:ext xmlns:c16="http://schemas.microsoft.com/office/drawing/2014/chart" uri="{C3380CC4-5D6E-409C-BE32-E72D297353CC}">
              <c16:uniqueId val="{00000007-992A-4026-91A4-0ECF0F3608F2}"/>
            </c:ext>
          </c:extLst>
        </c:ser>
        <c:dLbls>
          <c:showLegendKey val="0"/>
          <c:showVal val="0"/>
          <c:showCatName val="0"/>
          <c:showSerName val="0"/>
          <c:showPercent val="0"/>
          <c:showBubbleSize val="0"/>
        </c:dLbls>
        <c:smooth val="0"/>
        <c:axId val="1863967528"/>
        <c:axId val="1863967856"/>
      </c:lineChart>
      <c:catAx>
        <c:axId val="186396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67856"/>
        <c:crosses val="autoZero"/>
        <c:auto val="1"/>
        <c:lblAlgn val="ctr"/>
        <c:lblOffset val="100"/>
        <c:noMultiLvlLbl val="0"/>
      </c:catAx>
      <c:valAx>
        <c:axId val="186396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67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7'!$B$94</c:f>
              <c:strCache>
                <c:ptCount val="1"/>
                <c:pt idx="0">
                  <c:v>ODA to CBLB</c:v>
                </c:pt>
              </c:strCache>
            </c:strRef>
          </c:tx>
          <c:spPr>
            <a:solidFill>
              <a:schemeClr val="accent1"/>
            </a:solidFill>
            <a:ln>
              <a:noFill/>
            </a:ln>
            <a:effectLst/>
          </c:spPr>
          <c:invertIfNegative val="0"/>
          <c:cat>
            <c:strRef>
              <c:f>'Figure 7'!$A$95:$A$114</c:f>
              <c:strCache>
                <c:ptCount val="20"/>
                <c:pt idx="0">
                  <c:v>United States</c:v>
                </c:pt>
                <c:pt idx="1">
                  <c:v>EU Institutions</c:v>
                </c:pt>
                <c:pt idx="2">
                  <c:v>International Development Association</c:v>
                </c:pt>
                <c:pt idx="3">
                  <c:v>United Kingdom</c:v>
                </c:pt>
                <c:pt idx="4">
                  <c:v>Germany</c:v>
                </c:pt>
                <c:pt idx="5">
                  <c:v>Global Fund</c:v>
                </c:pt>
                <c:pt idx="6">
                  <c:v>Japan</c:v>
                </c:pt>
                <c:pt idx="7">
                  <c:v>African Development Fund</c:v>
                </c:pt>
                <c:pt idx="8">
                  <c:v>France</c:v>
                </c:pt>
                <c:pt idx="9">
                  <c:v>Sweden</c:v>
                </c:pt>
                <c:pt idx="10">
                  <c:v>Canada</c:v>
                </c:pt>
                <c:pt idx="11">
                  <c:v>Norway</c:v>
                </c:pt>
                <c:pt idx="12">
                  <c:v>Global Alliance for Vaccines and Immunization</c:v>
                </c:pt>
                <c:pt idx="13">
                  <c:v>Australia</c:v>
                </c:pt>
                <c:pt idx="14">
                  <c:v>IMF (Concessional Trust Funds)</c:v>
                </c:pt>
                <c:pt idx="15">
                  <c:v>UNICEF</c:v>
                </c:pt>
                <c:pt idx="16">
                  <c:v>Switzerland</c:v>
                </c:pt>
                <c:pt idx="17">
                  <c:v>Netherlands</c:v>
                </c:pt>
                <c:pt idx="18">
                  <c:v>Belgium</c:v>
                </c:pt>
                <c:pt idx="19">
                  <c:v>Denmark</c:v>
                </c:pt>
              </c:strCache>
            </c:strRef>
          </c:cat>
          <c:val>
            <c:numRef>
              <c:f>'Figure 7'!$B$95:$B$114</c:f>
              <c:numCache>
                <c:formatCode>General</c:formatCode>
                <c:ptCount val="20"/>
                <c:pt idx="0">
                  <c:v>7972.7171160000216</c:v>
                </c:pt>
                <c:pt idx="1">
                  <c:v>3371.7001819572001</c:v>
                </c:pt>
                <c:pt idx="2">
                  <c:v>3073.7018533899986</c:v>
                </c:pt>
                <c:pt idx="3">
                  <c:v>2637.6431600131891</c:v>
                </c:pt>
                <c:pt idx="4">
                  <c:v>2463.0115510000001</c:v>
                </c:pt>
                <c:pt idx="5">
                  <c:v>1506.7591500000005</c:v>
                </c:pt>
                <c:pt idx="6">
                  <c:v>976.32910881140015</c:v>
                </c:pt>
                <c:pt idx="7">
                  <c:v>769.44378000000006</c:v>
                </c:pt>
                <c:pt idx="8">
                  <c:v>750.31983094799932</c:v>
                </c:pt>
                <c:pt idx="9">
                  <c:v>671.70921569440043</c:v>
                </c:pt>
                <c:pt idx="10">
                  <c:v>619.68443163689005</c:v>
                </c:pt>
                <c:pt idx="11">
                  <c:v>614.21198294599969</c:v>
                </c:pt>
                <c:pt idx="12">
                  <c:v>560.82660999999973</c:v>
                </c:pt>
                <c:pt idx="13">
                  <c:v>452.50827247350003</c:v>
                </c:pt>
                <c:pt idx="14">
                  <c:v>431.14264000000003</c:v>
                </c:pt>
                <c:pt idx="15">
                  <c:v>412.92534402990077</c:v>
                </c:pt>
                <c:pt idx="16">
                  <c:v>371.06082239342976</c:v>
                </c:pt>
                <c:pt idx="17">
                  <c:v>365.92262221319999</c:v>
                </c:pt>
                <c:pt idx="18">
                  <c:v>334.69452151499968</c:v>
                </c:pt>
                <c:pt idx="19">
                  <c:v>292.4769113079999</c:v>
                </c:pt>
              </c:numCache>
            </c:numRef>
          </c:val>
          <c:extLst>
            <c:ext xmlns:c16="http://schemas.microsoft.com/office/drawing/2014/chart" uri="{C3380CC4-5D6E-409C-BE32-E72D297353CC}">
              <c16:uniqueId val="{00000000-6D90-48F1-BCF6-CA286CCFE065}"/>
            </c:ext>
          </c:extLst>
        </c:ser>
        <c:dLbls>
          <c:showLegendKey val="0"/>
          <c:showVal val="0"/>
          <c:showCatName val="0"/>
          <c:showSerName val="0"/>
          <c:showPercent val="0"/>
          <c:showBubbleSize val="0"/>
        </c:dLbls>
        <c:gapWidth val="219"/>
        <c:overlap val="-27"/>
        <c:axId val="1579329824"/>
        <c:axId val="1579331792"/>
      </c:barChart>
      <c:lineChart>
        <c:grouping val="standard"/>
        <c:varyColors val="0"/>
        <c:ser>
          <c:idx val="1"/>
          <c:order val="1"/>
          <c:tx>
            <c:strRef>
              <c:f>'Figure 7'!$C$94</c:f>
              <c:strCache>
                <c:ptCount val="1"/>
                <c:pt idx="0">
                  <c:v>ODA to CBLB, % of country-allocable ODA</c:v>
                </c:pt>
              </c:strCache>
            </c:strRef>
          </c:tx>
          <c:spPr>
            <a:ln w="28575" cap="rnd">
              <a:solidFill>
                <a:schemeClr val="accent2"/>
              </a:solidFill>
              <a:round/>
            </a:ln>
            <a:effectLst/>
          </c:spPr>
          <c:marker>
            <c:symbol val="none"/>
          </c:marker>
          <c:cat>
            <c:strRef>
              <c:f>'Figure 7'!$A$95:$A$114</c:f>
              <c:strCache>
                <c:ptCount val="20"/>
                <c:pt idx="0">
                  <c:v>United States</c:v>
                </c:pt>
                <c:pt idx="1">
                  <c:v>EU Institutions</c:v>
                </c:pt>
                <c:pt idx="2">
                  <c:v>International Development Association</c:v>
                </c:pt>
                <c:pt idx="3">
                  <c:v>United Kingdom</c:v>
                </c:pt>
                <c:pt idx="4">
                  <c:v>Germany</c:v>
                </c:pt>
                <c:pt idx="5">
                  <c:v>Global Fund</c:v>
                </c:pt>
                <c:pt idx="6">
                  <c:v>Japan</c:v>
                </c:pt>
                <c:pt idx="7">
                  <c:v>African Development Fund</c:v>
                </c:pt>
                <c:pt idx="8">
                  <c:v>France</c:v>
                </c:pt>
                <c:pt idx="9">
                  <c:v>Sweden</c:v>
                </c:pt>
                <c:pt idx="10">
                  <c:v>Canada</c:v>
                </c:pt>
                <c:pt idx="11">
                  <c:v>Norway</c:v>
                </c:pt>
                <c:pt idx="12">
                  <c:v>Global Alliance for Vaccines and Immunization</c:v>
                </c:pt>
                <c:pt idx="13">
                  <c:v>Australia</c:v>
                </c:pt>
                <c:pt idx="14">
                  <c:v>IMF (Concessional Trust Funds)</c:v>
                </c:pt>
                <c:pt idx="15">
                  <c:v>UNICEF</c:v>
                </c:pt>
                <c:pt idx="16">
                  <c:v>Switzerland</c:v>
                </c:pt>
                <c:pt idx="17">
                  <c:v>Netherlands</c:v>
                </c:pt>
                <c:pt idx="18">
                  <c:v>Belgium</c:v>
                </c:pt>
                <c:pt idx="19">
                  <c:v>Denmark</c:v>
                </c:pt>
              </c:strCache>
            </c:strRef>
          </c:cat>
          <c:val>
            <c:numRef>
              <c:f>'Figure 7'!$C$95:$C$114</c:f>
              <c:numCache>
                <c:formatCode>0%</c:formatCode>
                <c:ptCount val="20"/>
                <c:pt idx="0">
                  <c:v>0.43097717364574711</c:v>
                </c:pt>
                <c:pt idx="1">
                  <c:v>0.21928102407558769</c:v>
                </c:pt>
                <c:pt idx="2">
                  <c:v>0.25172297371468161</c:v>
                </c:pt>
                <c:pt idx="3">
                  <c:v>0.39792529807097105</c:v>
                </c:pt>
                <c:pt idx="4">
                  <c:v>0.22777781090135299</c:v>
                </c:pt>
                <c:pt idx="5">
                  <c:v>0.42725304602775721</c:v>
                </c:pt>
                <c:pt idx="6">
                  <c:v>8.9207099247581842E-2</c:v>
                </c:pt>
                <c:pt idx="7">
                  <c:v>0.45920929529963866</c:v>
                </c:pt>
                <c:pt idx="8">
                  <c:v>0.1345958689007854</c:v>
                </c:pt>
                <c:pt idx="9">
                  <c:v>0.45739039932838621</c:v>
                </c:pt>
                <c:pt idx="10">
                  <c:v>0.39533775609897481</c:v>
                </c:pt>
                <c:pt idx="11">
                  <c:v>0.43278146418814656</c:v>
                </c:pt>
                <c:pt idx="12">
                  <c:v>0.44820253656853065</c:v>
                </c:pt>
                <c:pt idx="13">
                  <c:v>0.30180379316572353</c:v>
                </c:pt>
                <c:pt idx="14">
                  <c:v>0.45833058576563018</c:v>
                </c:pt>
                <c:pt idx="15">
                  <c:v>0.4895334892781848</c:v>
                </c:pt>
                <c:pt idx="16">
                  <c:v>0.27444082781664347</c:v>
                </c:pt>
                <c:pt idx="17">
                  <c:v>0.40564638142994941</c:v>
                </c:pt>
                <c:pt idx="18">
                  <c:v>0.44401766298121276</c:v>
                </c:pt>
                <c:pt idx="19">
                  <c:v>0.39825517852189496</c:v>
                </c:pt>
              </c:numCache>
            </c:numRef>
          </c:val>
          <c:smooth val="0"/>
          <c:extLst>
            <c:ext xmlns:c16="http://schemas.microsoft.com/office/drawing/2014/chart" uri="{C3380CC4-5D6E-409C-BE32-E72D297353CC}">
              <c16:uniqueId val="{00000001-6D90-48F1-BCF6-CA286CCFE065}"/>
            </c:ext>
          </c:extLst>
        </c:ser>
        <c:dLbls>
          <c:showLegendKey val="0"/>
          <c:showVal val="0"/>
          <c:showCatName val="0"/>
          <c:showSerName val="0"/>
          <c:showPercent val="0"/>
          <c:showBubbleSize val="0"/>
        </c:dLbls>
        <c:marker val="1"/>
        <c:smooth val="0"/>
        <c:axId val="1784646264"/>
        <c:axId val="1588635392"/>
      </c:lineChart>
      <c:catAx>
        <c:axId val="157932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31792"/>
        <c:crosses val="autoZero"/>
        <c:auto val="1"/>
        <c:lblAlgn val="ctr"/>
        <c:lblOffset val="100"/>
        <c:noMultiLvlLbl val="0"/>
      </c:catAx>
      <c:valAx>
        <c:axId val="15793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29824"/>
        <c:crosses val="autoZero"/>
        <c:crossBetween val="between"/>
      </c:valAx>
      <c:valAx>
        <c:axId val="158863539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46264"/>
        <c:crosses val="max"/>
        <c:crossBetween val="between"/>
      </c:valAx>
      <c:catAx>
        <c:axId val="1784646264"/>
        <c:scaling>
          <c:orientation val="minMax"/>
        </c:scaling>
        <c:delete val="1"/>
        <c:axPos val="b"/>
        <c:numFmt formatCode="General" sourceLinked="1"/>
        <c:majorTickMark val="out"/>
        <c:minorTickMark val="none"/>
        <c:tickLblPos val="nextTo"/>
        <c:crossAx val="15886353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000" cap="none" baseline="0"/>
              <a:t>Other developing</a:t>
            </a:r>
          </a:p>
          <a:p>
            <a:pPr>
              <a:defRPr/>
            </a:pPr>
            <a:r>
              <a:rPr lang="en-GB" sz="1000" cap="none" baseline="0"/>
              <a:t>countries</a:t>
            </a:r>
          </a:p>
        </c:rich>
      </c:tx>
      <c:layout>
        <c:manualLayout>
          <c:xMode val="edge"/>
          <c:yMode val="edge"/>
          <c:x val="0.44388188976377957"/>
          <c:y val="0.41666666666666669"/>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865791776027995"/>
          <c:y val="6.3989865850102065E-2"/>
          <c:w val="0.49935104986876638"/>
          <c:h val="0.83225174978127736"/>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C9-4DD3-BBAD-CB019344EEA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C9-4DD3-BBAD-CB019344EEA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DC9-4DD3-BBAD-CB019344EEA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DC9-4DD3-BBAD-CB019344EEA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DC9-4DD3-BBAD-CB019344EEA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DC9-4DD3-BBAD-CB019344EEA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C9-4DD3-BBAD-CB019344EEA0}"/>
              </c:ext>
            </c:extLst>
          </c:dPt>
          <c:dLbls>
            <c:dLbl>
              <c:idx val="2"/>
              <c:layout>
                <c:manualLayout>
                  <c:x val="-5.5555555555555552E-2"/>
                  <c:y val="0.157407407407407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C9-4DD3-BBAD-CB019344EEA0}"/>
                </c:ext>
              </c:extLst>
            </c:dLbl>
            <c:dLbl>
              <c:idx val="3"/>
              <c:layout>
                <c:manualLayout>
                  <c:x val="-0.25"/>
                  <c:y val="9.25925925925925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DC9-4DD3-BBAD-CB019344EEA0}"/>
                </c:ext>
              </c:extLst>
            </c:dLbl>
            <c:dLbl>
              <c:idx val="4"/>
              <c:layout>
                <c:manualLayout>
                  <c:x val="-6.1111111111111109E-2"/>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DC9-4DD3-BBAD-CB019344EEA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'[11]ODA Bundle Revised'!$L$26:$R$26</c:f>
              <c:strCache>
                <c:ptCount val="7"/>
                <c:pt idx="0">
                  <c:v>Cash (loan/equity)</c:v>
                </c:pt>
                <c:pt idx="1">
                  <c:v>Cash grant</c:v>
                </c:pt>
                <c:pt idx="2">
                  <c:v>Commodities and food</c:v>
                </c:pt>
                <c:pt idx="3">
                  <c:v>Global initiatives and northern non-governmental organisations</c:v>
                </c:pt>
                <c:pt idx="4">
                  <c:v>Mixed project aid</c:v>
                </c:pt>
                <c:pt idx="5">
                  <c:v>Non-transfer</c:v>
                </c:pt>
                <c:pt idx="6">
                  <c:v>Technical cooperation</c:v>
                </c:pt>
              </c:strCache>
            </c:strRef>
          </c:cat>
          <c:val>
            <c:numRef>
              <c:f>'[11]ODA Bundle Revised'!$L$27:$R$27</c:f>
              <c:numCache>
                <c:formatCode>General</c:formatCode>
                <c:ptCount val="7"/>
                <c:pt idx="0">
                  <c:v>36601.170567026507</c:v>
                </c:pt>
                <c:pt idx="1">
                  <c:v>14216.013361808462</c:v>
                </c:pt>
                <c:pt idx="2">
                  <c:v>3006.9524041393006</c:v>
                </c:pt>
                <c:pt idx="3">
                  <c:v>527.07053146600015</c:v>
                </c:pt>
                <c:pt idx="4">
                  <c:v>19340.747003311542</c:v>
                </c:pt>
                <c:pt idx="5">
                  <c:v>5549.4491932345236</c:v>
                </c:pt>
                <c:pt idx="6">
                  <c:v>8100.9914395718615</c:v>
                </c:pt>
              </c:numCache>
            </c:numRef>
          </c:val>
          <c:extLst>
            <c:ext xmlns:c16="http://schemas.microsoft.com/office/drawing/2014/chart" uri="{C3380CC4-5D6E-409C-BE32-E72D297353CC}">
              <c16:uniqueId val="{0000000E-5DC9-4DD3-BBAD-CB019344EEA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30 CBLB</a:t>
            </a:r>
          </a:p>
        </c:rich>
      </c:tx>
      <c:layout>
        <c:manualLayout>
          <c:xMode val="edge"/>
          <c:yMode val="edge"/>
          <c:x val="0.47721522309711284"/>
          <c:y val="0.4305555555555555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76224846894139"/>
          <c:y val="5.5367454068241471E-2"/>
          <c:w val="0.50325349956255472"/>
          <c:h val="0.83875583260425779"/>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68A-479B-A13D-39CDE3701BE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8A-479B-A13D-39CDE3701BE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68A-479B-A13D-39CDE3701BE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68A-479B-A13D-39CDE3701BE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68A-479B-A13D-39CDE3701BE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68A-479B-A13D-39CDE3701BE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68A-479B-A13D-39CDE3701BE0}"/>
              </c:ext>
            </c:extLst>
          </c:dPt>
          <c:dLbls>
            <c:dLbl>
              <c:idx val="3"/>
              <c:layout>
                <c:manualLayout>
                  <c:x val="0.21666666666666667"/>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8A-479B-A13D-39CDE3701BE0}"/>
                </c:ext>
              </c:extLst>
            </c:dLbl>
            <c:dLbl>
              <c:idx val="5"/>
              <c:layout>
                <c:manualLayout>
                  <c:x val="-0.14166666666666666"/>
                  <c:y val="-8.79629629629629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68A-479B-A13D-39CDE3701BE0}"/>
                </c:ext>
              </c:extLst>
            </c:dLbl>
            <c:dLbl>
              <c:idx val="6"/>
              <c:layout>
                <c:manualLayout>
                  <c:x val="-1.9444444444444393E-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68A-479B-A13D-39CDE3701BE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'[11]ODA Bundle Revised'!$L$4:$R$4</c:f>
              <c:strCache>
                <c:ptCount val="7"/>
                <c:pt idx="0">
                  <c:v>Cash (loan/equity)</c:v>
                </c:pt>
                <c:pt idx="1">
                  <c:v>Cash grant</c:v>
                </c:pt>
                <c:pt idx="2">
                  <c:v>Commodities and food</c:v>
                </c:pt>
                <c:pt idx="3">
                  <c:v>Global initiatives and northern non-governmental organisations</c:v>
                </c:pt>
                <c:pt idx="4">
                  <c:v>Mixed project aid</c:v>
                </c:pt>
                <c:pt idx="5">
                  <c:v>Non-transfer</c:v>
                </c:pt>
                <c:pt idx="6">
                  <c:v>Technical cooperation</c:v>
                </c:pt>
              </c:strCache>
            </c:strRef>
          </c:cat>
          <c:val>
            <c:numRef>
              <c:f>'[11]ODA Bundle Revised'!$L$5:$R$5</c:f>
              <c:numCache>
                <c:formatCode>General</c:formatCode>
                <c:ptCount val="7"/>
                <c:pt idx="0">
                  <c:v>4310.5336735599994</c:v>
                </c:pt>
                <c:pt idx="1">
                  <c:v>9422.5249338574176</c:v>
                </c:pt>
                <c:pt idx="2">
                  <c:v>4020.2400051315003</c:v>
                </c:pt>
                <c:pt idx="3">
                  <c:v>197.44732417069997</c:v>
                </c:pt>
                <c:pt idx="4">
                  <c:v>16919.617592115406</c:v>
                </c:pt>
                <c:pt idx="5">
                  <c:v>839.33692678010016</c:v>
                </c:pt>
                <c:pt idx="6">
                  <c:v>3248.7261182082393</c:v>
                </c:pt>
              </c:numCache>
            </c:numRef>
          </c:val>
          <c:extLst>
            <c:ext xmlns:c16="http://schemas.microsoft.com/office/drawing/2014/chart" uri="{C3380CC4-5D6E-409C-BE32-E72D297353CC}">
              <c16:uniqueId val="{0000000E-568A-479B-A13D-39CDE3701BE0}"/>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16-4912-9619-47A7B7D8C7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16-4912-9619-47A7B7D8C7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16-4912-9619-47A7B7D8C7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16-4912-9619-47A7B7D8C7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16-4912-9619-47A7B7D8C7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16-4912-9619-47A7B7D8C7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916-4912-9619-47A7B7D8C7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916-4912-9619-47A7B7D8C7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916-4912-9619-47A7B7D8C7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916-4912-9619-47A7B7D8C7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916-4912-9619-47A7B7D8C7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916-4912-9619-47A7B7D8C7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916-4912-9619-47A7B7D8C7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916-4912-9619-47A7B7D8C7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9'!$R$29:$AE$29</c:f>
              <c:strCache>
                <c:ptCount val="14"/>
                <c:pt idx="0">
                  <c:v>Agriculture and food security</c:v>
                </c:pt>
                <c:pt idx="1">
                  <c:v>Banking and business</c:v>
                </c:pt>
                <c:pt idx="2">
                  <c:v>Debt relief</c:v>
                </c:pt>
                <c:pt idx="3">
                  <c:v>Education</c:v>
                </c:pt>
                <c:pt idx="4">
                  <c:v>Environment</c:v>
                </c:pt>
                <c:pt idx="5">
                  <c:v>General budget support</c:v>
                </c:pt>
                <c:pt idx="6">
                  <c:v>Governance, security and civil society</c:v>
                </c:pt>
                <c:pt idx="7">
                  <c:v>Health</c:v>
                </c:pt>
                <c:pt idx="8">
                  <c:v>Humanitarian</c:v>
                </c:pt>
                <c:pt idx="9">
                  <c:v>Industry and trade</c:v>
                </c:pt>
                <c:pt idx="10">
                  <c:v>Infrastructure</c:v>
                </c:pt>
                <c:pt idx="11">
                  <c:v>Other</c:v>
                </c:pt>
                <c:pt idx="12">
                  <c:v>Other social services</c:v>
                </c:pt>
                <c:pt idx="13">
                  <c:v>Water and sanitation</c:v>
                </c:pt>
              </c:strCache>
            </c:strRef>
          </c:cat>
          <c:val>
            <c:numRef>
              <c:f>'Figure 9'!$R$30:$AE$30</c:f>
              <c:numCache>
                <c:formatCode>0</c:formatCode>
                <c:ptCount val="14"/>
                <c:pt idx="0">
                  <c:v>2212.7062713713899</c:v>
                </c:pt>
                <c:pt idx="1">
                  <c:v>317.82765147800001</c:v>
                </c:pt>
                <c:pt idx="2">
                  <c:v>387.42254866999997</c:v>
                </c:pt>
                <c:pt idx="3">
                  <c:v>1843.7732244454</c:v>
                </c:pt>
                <c:pt idx="4">
                  <c:v>499.66910053800001</c:v>
                </c:pt>
                <c:pt idx="5">
                  <c:v>1405.9559934200001</c:v>
                </c:pt>
                <c:pt idx="6">
                  <c:v>4702.4878299017691</c:v>
                </c:pt>
                <c:pt idx="7">
                  <c:v>6518.9698517417009</c:v>
                </c:pt>
                <c:pt idx="8">
                  <c:v>13883.921741465105</c:v>
                </c:pt>
                <c:pt idx="9">
                  <c:v>421.0753298899001</c:v>
                </c:pt>
                <c:pt idx="10">
                  <c:v>2644.5516193039994</c:v>
                </c:pt>
                <c:pt idx="11">
                  <c:v>2303.3119913195997</c:v>
                </c:pt>
                <c:pt idx="12">
                  <c:v>642.87870640439985</c:v>
                </c:pt>
                <c:pt idx="13">
                  <c:v>1173.8747138741001</c:v>
                </c:pt>
              </c:numCache>
            </c:numRef>
          </c:val>
          <c:extLst>
            <c:ext xmlns:c16="http://schemas.microsoft.com/office/drawing/2014/chart" uri="{C3380CC4-5D6E-409C-BE32-E72D297353CC}">
              <c16:uniqueId val="{0000001C-7916-4912-9619-47A7B7D8C71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43340311075365"/>
          <c:y val="1.2815879601466657E-2"/>
          <c:w val="0.82937133146574327"/>
          <c:h val="0.87072561340487176"/>
        </c:manualLayout>
      </c:layout>
      <c:scatterChart>
        <c:scatterStyle val="lineMarker"/>
        <c:varyColors val="0"/>
        <c:ser>
          <c:idx val="0"/>
          <c:order val="0"/>
          <c:tx>
            <c:v>countries</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7B04C75F-96B3-4A89-8739-AAB2A7F6918D}"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28C-4B18-A451-3A23DDBCC316}"/>
                </c:ext>
              </c:extLst>
            </c:dLbl>
            <c:dLbl>
              <c:idx val="1"/>
              <c:tx>
                <c:rich>
                  <a:bodyPr/>
                  <a:lstStyle/>
                  <a:p>
                    <a:fld id="{CDC0D57C-D366-426F-8EEA-18E8DDC8ED4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8C-4B18-A451-3A23DDBCC316}"/>
                </c:ext>
              </c:extLst>
            </c:dLbl>
            <c:dLbl>
              <c:idx val="2"/>
              <c:tx>
                <c:rich>
                  <a:bodyPr/>
                  <a:lstStyle/>
                  <a:p>
                    <a:fld id="{F37259C8-72D2-4A9F-BBA5-40A485E036E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8C-4B18-A451-3A23DDBCC316}"/>
                </c:ext>
              </c:extLst>
            </c:dLbl>
            <c:dLbl>
              <c:idx val="3"/>
              <c:tx>
                <c:rich>
                  <a:bodyPr/>
                  <a:lstStyle/>
                  <a:p>
                    <a:fld id="{08636150-0D8B-4EA0-A647-7804285BEF2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8C-4B18-A451-3A23DDBCC316}"/>
                </c:ext>
              </c:extLst>
            </c:dLbl>
            <c:dLbl>
              <c:idx val="4"/>
              <c:tx>
                <c:rich>
                  <a:bodyPr/>
                  <a:lstStyle/>
                  <a:p>
                    <a:fld id="{8330779F-EE02-4681-B62D-C0E038F96F0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8C-4B18-A451-3A23DDBCC316}"/>
                </c:ext>
              </c:extLst>
            </c:dLbl>
            <c:dLbl>
              <c:idx val="5"/>
              <c:tx>
                <c:rich>
                  <a:bodyPr/>
                  <a:lstStyle/>
                  <a:p>
                    <a:fld id="{43499969-4935-4F9A-97F0-A7388BA52DD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8C-4B18-A451-3A23DDBCC316}"/>
                </c:ext>
              </c:extLst>
            </c:dLbl>
            <c:dLbl>
              <c:idx val="6"/>
              <c:tx>
                <c:rich>
                  <a:bodyPr/>
                  <a:lstStyle/>
                  <a:p>
                    <a:fld id="{3122DD2D-F27C-4029-9BE9-37F542081B7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8C-4B18-A451-3A23DDBCC316}"/>
                </c:ext>
              </c:extLst>
            </c:dLbl>
            <c:dLbl>
              <c:idx val="7"/>
              <c:tx>
                <c:rich>
                  <a:bodyPr/>
                  <a:lstStyle/>
                  <a:p>
                    <a:fld id="{574AFE7D-42CA-45E5-BC58-780850094D2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8C-4B18-A451-3A23DDBCC316}"/>
                </c:ext>
              </c:extLst>
            </c:dLbl>
            <c:dLbl>
              <c:idx val="8"/>
              <c:tx>
                <c:rich>
                  <a:bodyPr/>
                  <a:lstStyle/>
                  <a:p>
                    <a:fld id="{8C74FEEA-8D1D-4481-85E9-5AEB8CD92D8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28C-4B18-A451-3A23DDBCC316}"/>
                </c:ext>
              </c:extLst>
            </c:dLbl>
            <c:dLbl>
              <c:idx val="9"/>
              <c:tx>
                <c:rich>
                  <a:bodyPr/>
                  <a:lstStyle/>
                  <a:p>
                    <a:fld id="{9092CD8F-066D-4274-BE02-C042E0632F5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28C-4B18-A451-3A23DDBCC316}"/>
                </c:ext>
              </c:extLst>
            </c:dLbl>
            <c:dLbl>
              <c:idx val="10"/>
              <c:tx>
                <c:rich>
                  <a:bodyPr/>
                  <a:lstStyle/>
                  <a:p>
                    <a:fld id="{CFECF19C-C74B-4B38-9810-40955EFDAAA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28C-4B18-A451-3A23DDBCC316}"/>
                </c:ext>
              </c:extLst>
            </c:dLbl>
            <c:dLbl>
              <c:idx val="11"/>
              <c:tx>
                <c:rich>
                  <a:bodyPr/>
                  <a:lstStyle/>
                  <a:p>
                    <a:fld id="{987E701C-0E10-442C-9863-19EDE88953A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28C-4B18-A451-3A23DDBCC316}"/>
                </c:ext>
              </c:extLst>
            </c:dLbl>
            <c:dLbl>
              <c:idx val="12"/>
              <c:tx>
                <c:rich>
                  <a:bodyPr/>
                  <a:lstStyle/>
                  <a:p>
                    <a:fld id="{231A7691-9F3A-4C23-9CC4-1F39A0F2E9B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28C-4B18-A451-3A23DDBCC316}"/>
                </c:ext>
              </c:extLst>
            </c:dLbl>
            <c:dLbl>
              <c:idx val="13"/>
              <c:tx>
                <c:rich>
                  <a:bodyPr/>
                  <a:lstStyle/>
                  <a:p>
                    <a:fld id="{A01053D1-A657-4AE8-AB76-FC6632A75D4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28C-4B18-A451-3A23DDBCC316}"/>
                </c:ext>
              </c:extLst>
            </c:dLbl>
            <c:dLbl>
              <c:idx val="14"/>
              <c:tx>
                <c:rich>
                  <a:bodyPr/>
                  <a:lstStyle/>
                  <a:p>
                    <a:fld id="{7C306903-66CD-4E2F-B494-946C0CF6662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28C-4B18-A451-3A23DDBCC316}"/>
                </c:ext>
              </c:extLst>
            </c:dLbl>
            <c:dLbl>
              <c:idx val="15"/>
              <c:tx>
                <c:rich>
                  <a:bodyPr/>
                  <a:lstStyle/>
                  <a:p>
                    <a:fld id="{CAEC144C-B405-42B7-8993-BC656CA48E5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28C-4B18-A451-3A23DDBCC316}"/>
                </c:ext>
              </c:extLst>
            </c:dLbl>
            <c:dLbl>
              <c:idx val="16"/>
              <c:tx>
                <c:rich>
                  <a:bodyPr/>
                  <a:lstStyle/>
                  <a:p>
                    <a:fld id="{7B647D27-6F30-4E35-B900-FEA5CBDE175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28C-4B18-A451-3A23DDBCC316}"/>
                </c:ext>
              </c:extLst>
            </c:dLbl>
            <c:dLbl>
              <c:idx val="17"/>
              <c:tx>
                <c:rich>
                  <a:bodyPr/>
                  <a:lstStyle/>
                  <a:p>
                    <a:fld id="{1F744227-3611-448C-AADF-30198D69664C}"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28C-4B18-A451-3A23DDBCC316}"/>
                </c:ext>
              </c:extLst>
            </c:dLbl>
            <c:dLbl>
              <c:idx val="18"/>
              <c:tx>
                <c:rich>
                  <a:bodyPr/>
                  <a:lstStyle/>
                  <a:p>
                    <a:fld id="{00C3BC9D-A226-4A0D-A928-0C2C7AAF347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28C-4B18-A451-3A23DDBCC316}"/>
                </c:ext>
              </c:extLst>
            </c:dLbl>
            <c:dLbl>
              <c:idx val="19"/>
              <c:tx>
                <c:rich>
                  <a:bodyPr/>
                  <a:lstStyle/>
                  <a:p>
                    <a:fld id="{3F9D42E1-7727-4B6C-AF2F-5688D9DE1C5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28C-4B18-A451-3A23DDBCC316}"/>
                </c:ext>
              </c:extLst>
            </c:dLbl>
            <c:dLbl>
              <c:idx val="20"/>
              <c:tx>
                <c:rich>
                  <a:bodyPr/>
                  <a:lstStyle/>
                  <a:p>
                    <a:fld id="{C63072A5-EE40-4C77-B312-1C709B4AFDF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28C-4B18-A451-3A23DDBCC316}"/>
                </c:ext>
              </c:extLst>
            </c:dLbl>
            <c:dLbl>
              <c:idx val="21"/>
              <c:tx>
                <c:rich>
                  <a:bodyPr/>
                  <a:lstStyle/>
                  <a:p>
                    <a:fld id="{096ACFB0-7595-4241-8F44-0F9E844252C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28C-4B18-A451-3A23DDBCC316}"/>
                </c:ext>
              </c:extLst>
            </c:dLbl>
            <c:dLbl>
              <c:idx val="22"/>
              <c:tx>
                <c:rich>
                  <a:bodyPr/>
                  <a:lstStyle/>
                  <a:p>
                    <a:fld id="{923B19B8-9176-411E-9E99-EEC38B57ACB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28C-4B18-A451-3A23DDBCC316}"/>
                </c:ext>
              </c:extLst>
            </c:dLbl>
            <c:dLbl>
              <c:idx val="23"/>
              <c:tx>
                <c:rich>
                  <a:bodyPr/>
                  <a:lstStyle/>
                  <a:p>
                    <a:fld id="{7A654C89-0E22-4256-AFBB-D6F2A4768CFC}"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28C-4B18-A451-3A23DDBCC316}"/>
                </c:ext>
              </c:extLst>
            </c:dLbl>
            <c:dLbl>
              <c:idx val="24"/>
              <c:tx>
                <c:rich>
                  <a:bodyPr/>
                  <a:lstStyle/>
                  <a:p>
                    <a:fld id="{DB2DD11E-2F3C-45EE-A3EE-044E985228F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28C-4B18-A451-3A23DDBCC316}"/>
                </c:ext>
              </c:extLst>
            </c:dLbl>
            <c:dLbl>
              <c:idx val="25"/>
              <c:tx>
                <c:rich>
                  <a:bodyPr/>
                  <a:lstStyle/>
                  <a:p>
                    <a:fld id="{F8FD3B2D-8C2B-41A6-B9BD-83A41A9EC86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28C-4B18-A451-3A23DDBCC316}"/>
                </c:ext>
              </c:extLst>
            </c:dLbl>
            <c:dLbl>
              <c:idx val="26"/>
              <c:tx>
                <c:rich>
                  <a:bodyPr/>
                  <a:lstStyle/>
                  <a:p>
                    <a:fld id="{945F80C1-0486-472E-8CA0-5E8BC67783A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28C-4B18-A451-3A23DDBCC316}"/>
                </c:ext>
              </c:extLst>
            </c:dLbl>
            <c:dLbl>
              <c:idx val="27"/>
              <c:tx>
                <c:rich>
                  <a:bodyPr/>
                  <a:lstStyle/>
                  <a:p>
                    <a:fld id="{0DE58D83-1051-4DD5-8F26-017EA611F72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28C-4B18-A451-3A23DDBCC316}"/>
                </c:ext>
              </c:extLst>
            </c:dLbl>
            <c:dLbl>
              <c:idx val="28"/>
              <c:tx>
                <c:rich>
                  <a:bodyPr/>
                  <a:lstStyle/>
                  <a:p>
                    <a:fld id="{21B10600-7362-445D-BC6D-9C129875152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28C-4B18-A451-3A23DDBCC316}"/>
                </c:ext>
              </c:extLst>
            </c:dLbl>
            <c:dLbl>
              <c:idx val="29"/>
              <c:tx>
                <c:rich>
                  <a:bodyPr/>
                  <a:lstStyle/>
                  <a:p>
                    <a:fld id="{21B8363B-4C38-41A8-9609-C32984E4F08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28C-4B18-A451-3A23DDBCC3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'[12]CF vs NDGAIN'!$K$5:$K$34</c:f>
              <c:numCache>
                <c:formatCode>General</c:formatCode>
                <c:ptCount val="30"/>
                <c:pt idx="0">
                  <c:v>0.59604438854961195</c:v>
                </c:pt>
                <c:pt idx="1">
                  <c:v>0.58207637647431199</c:v>
                </c:pt>
                <c:pt idx="2">
                  <c:v>0.57714272763372099</c:v>
                </c:pt>
                <c:pt idx="3">
                  <c:v>0.58889303035236396</c:v>
                </c:pt>
                <c:pt idx="4">
                  <c:v>0.57948127590494003</c:v>
                </c:pt>
                <c:pt idx="5">
                  <c:v>0.52246426374773303</c:v>
                </c:pt>
                <c:pt idx="6">
                  <c:v>0.59799678880836804</c:v>
                </c:pt>
                <c:pt idx="7">
                  <c:v>0.6403136283284</c:v>
                </c:pt>
                <c:pt idx="8">
                  <c:v>0.53798087238564796</c:v>
                </c:pt>
                <c:pt idx="9">
                  <c:v>0.53664566304461103</c:v>
                </c:pt>
                <c:pt idx="10">
                  <c:v>0.624658538156035</c:v>
                </c:pt>
                <c:pt idx="11">
                  <c:v>0.55641571211376795</c:v>
                </c:pt>
                <c:pt idx="12">
                  <c:v>0.61649612588235303</c:v>
                </c:pt>
                <c:pt idx="13">
                  <c:v>0.50874780604737901</c:v>
                </c:pt>
                <c:pt idx="14">
                  <c:v>0.58597467889092802</c:v>
                </c:pt>
                <c:pt idx="15">
                  <c:v>0.61416134260630195</c:v>
                </c:pt>
                <c:pt idx="16">
                  <c:v>0.55125361259223205</c:v>
                </c:pt>
                <c:pt idx="17">
                  <c:v>0.54277102394589405</c:v>
                </c:pt>
                <c:pt idx="18">
                  <c:v>0.67969282388877705</c:v>
                </c:pt>
                <c:pt idx="19">
                  <c:v>0.48671642267971599</c:v>
                </c:pt>
                <c:pt idx="20">
                  <c:v>0.57319483382098402</c:v>
                </c:pt>
                <c:pt idx="21">
                  <c:v>0.61780202644860205</c:v>
                </c:pt>
                <c:pt idx="22">
                  <c:v>0.67816501868736401</c:v>
                </c:pt>
                <c:pt idx="23">
                  <c:v>0</c:v>
                </c:pt>
                <c:pt idx="24">
                  <c:v>0.43907164608544302</c:v>
                </c:pt>
                <c:pt idx="25">
                  <c:v>0.65028049097738105</c:v>
                </c:pt>
                <c:pt idx="26">
                  <c:v>0.53995997584961997</c:v>
                </c:pt>
                <c:pt idx="27">
                  <c:v>0.58239537611806602</c:v>
                </c:pt>
                <c:pt idx="28">
                  <c:v>0.55411928198259996</c:v>
                </c:pt>
                <c:pt idx="29">
                  <c:v>0.54237118271594997</c:v>
                </c:pt>
              </c:numCache>
            </c:numRef>
          </c:xVal>
          <c:yVal>
            <c:numRef>
              <c:f>'[12]CF vs NDGAIN'!$J$5:$J$34</c:f>
              <c:numCache>
                <c:formatCode>General</c:formatCode>
                <c:ptCount val="30"/>
                <c:pt idx="0">
                  <c:v>4.6707448194299923</c:v>
                </c:pt>
                <c:pt idx="1">
                  <c:v>5.2460194522732859</c:v>
                </c:pt>
                <c:pt idx="2">
                  <c:v>4.8745945071685854</c:v>
                </c:pt>
                <c:pt idx="3">
                  <c:v>1.025832505697859</c:v>
                </c:pt>
                <c:pt idx="4">
                  <c:v>1.3365992755441636</c:v>
                </c:pt>
                <c:pt idx="5">
                  <c:v>9.4675608063566785E-2</c:v>
                </c:pt>
                <c:pt idx="6">
                  <c:v>0</c:v>
                </c:pt>
                <c:pt idx="7">
                  <c:v>0.85563795420109212</c:v>
                </c:pt>
                <c:pt idx="8">
                  <c:v>0.59605201076673509</c:v>
                </c:pt>
                <c:pt idx="9">
                  <c:v>0.27556413543677744</c:v>
                </c:pt>
                <c:pt idx="10">
                  <c:v>2.8979770038850075</c:v>
                </c:pt>
                <c:pt idx="11">
                  <c:v>2.8637866354995616</c:v>
                </c:pt>
                <c:pt idx="12">
                  <c:v>2.4715895321515369</c:v>
                </c:pt>
                <c:pt idx="13">
                  <c:v>0.28497191922574477</c:v>
                </c:pt>
                <c:pt idx="14">
                  <c:v>2.6160044722236604</c:v>
                </c:pt>
                <c:pt idx="15">
                  <c:v>6.6099382133886495</c:v>
                </c:pt>
                <c:pt idx="16">
                  <c:v>4.0722802381771626</c:v>
                </c:pt>
                <c:pt idx="17">
                  <c:v>3.7462796234312412</c:v>
                </c:pt>
                <c:pt idx="18">
                  <c:v>5.4393895434655875</c:v>
                </c:pt>
                <c:pt idx="19">
                  <c:v>0.48767574349840132</c:v>
                </c:pt>
                <c:pt idx="20">
                  <c:v>4.1008234609042855</c:v>
                </c:pt>
                <c:pt idx="21">
                  <c:v>0.27007510454832068</c:v>
                </c:pt>
                <c:pt idx="22">
                  <c:v>3.2033101001006008</c:v>
                </c:pt>
                <c:pt idx="23">
                  <c:v>17.686424401487074</c:v>
                </c:pt>
                <c:pt idx="24">
                  <c:v>3.28639936305418E-2</c:v>
                </c:pt>
                <c:pt idx="25">
                  <c:v>1.5919138784088034</c:v>
                </c:pt>
                <c:pt idx="26">
                  <c:v>1.2434862945208849</c:v>
                </c:pt>
                <c:pt idx="27">
                  <c:v>3.0317655871045983</c:v>
                </c:pt>
                <c:pt idx="28">
                  <c:v>0.85255431431014528</c:v>
                </c:pt>
                <c:pt idx="29">
                  <c:v>3.649612411799132</c:v>
                </c:pt>
              </c:numCache>
            </c:numRef>
          </c:yVal>
          <c:smooth val="0"/>
          <c:extLst>
            <c:ext xmlns:c15="http://schemas.microsoft.com/office/drawing/2012/chart" uri="{02D57815-91ED-43cb-92C2-25804820EDAC}">
              <c15:datalabelsRange>
                <c15:f>'[12]CF vs NDGAIN'!$I$5:$I$34</c15:f>
                <c15:dlblRangeCache>
                  <c:ptCount val="30"/>
                  <c:pt idx="0">
                    <c:v>Afghanistan</c:v>
                  </c:pt>
                  <c:pt idx="1">
                    <c:v>Burundi</c:v>
                  </c:pt>
                  <c:pt idx="2">
                    <c:v>Benin</c:v>
                  </c:pt>
                  <c:pt idx="3">
                    <c:v>Democratic Republic of the Congo</c:v>
                  </c:pt>
                  <c:pt idx="4">
                    <c:v>Central African Republic</c:v>
                  </c:pt>
                  <c:pt idx="5">
                    <c:v>Congo</c:v>
                  </c:pt>
                  <c:pt idx="6">
                    <c:v>Eritrea</c:v>
                  </c:pt>
                  <c:pt idx="7">
                    <c:v>Micronesia, Federated States of</c:v>
                  </c:pt>
                  <c:pt idx="8">
                    <c:v>Gambia</c:v>
                  </c:pt>
                  <c:pt idx="9">
                    <c:v>Guinea</c:v>
                  </c:pt>
                  <c:pt idx="10">
                    <c:v>Guinea-Bissau</c:v>
                  </c:pt>
                  <c:pt idx="11">
                    <c:v>Haiti</c:v>
                  </c:pt>
                  <c:pt idx="12">
                    <c:v>Liberia</c:v>
                  </c:pt>
                  <c:pt idx="13">
                    <c:v>Lesotho</c:v>
                  </c:pt>
                  <c:pt idx="14">
                    <c:v>Madagascar</c:v>
                  </c:pt>
                  <c:pt idx="15">
                    <c:v>Mali</c:v>
                  </c:pt>
                  <c:pt idx="16">
                    <c:v>Malawi</c:v>
                  </c:pt>
                  <c:pt idx="17">
                    <c:v>Mozambique</c:v>
                  </c:pt>
                  <c:pt idx="18">
                    <c:v>Niger</c:v>
                  </c:pt>
                  <c:pt idx="19">
                    <c:v>Nigeria</c:v>
                  </c:pt>
                  <c:pt idx="20">
                    <c:v>Papua New Guinea</c:v>
                  </c:pt>
                  <c:pt idx="21">
                    <c:v>Sudan</c:v>
                  </c:pt>
                  <c:pt idx="22">
                    <c:v>Somalia</c:v>
                  </c:pt>
                  <c:pt idx="23">
                    <c:v>South Sudan</c:v>
                  </c:pt>
                  <c:pt idx="24">
                    <c:v>Syria</c:v>
                  </c:pt>
                  <c:pt idx="25">
                    <c:v>Chad</c:v>
                  </c:pt>
                  <c:pt idx="26">
                    <c:v>Togo</c:v>
                  </c:pt>
                  <c:pt idx="27">
                    <c:v>Uganda</c:v>
                  </c:pt>
                  <c:pt idx="28">
                    <c:v>Yemen</c:v>
                  </c:pt>
                  <c:pt idx="29">
                    <c:v>Zambia</c:v>
                  </c:pt>
                </c15:dlblRangeCache>
              </c15:datalabelsRange>
            </c:ext>
            <c:ext xmlns:c16="http://schemas.microsoft.com/office/drawing/2014/chart" uri="{C3380CC4-5D6E-409C-BE32-E72D297353CC}">
              <c16:uniqueId val="{0000001E-A28C-4B18-A451-3A23DDBCC316}"/>
            </c:ext>
          </c:extLst>
        </c:ser>
        <c:dLbls>
          <c:showLegendKey val="0"/>
          <c:showVal val="0"/>
          <c:showCatName val="0"/>
          <c:showSerName val="0"/>
          <c:showPercent val="0"/>
          <c:showBubbleSize val="0"/>
        </c:dLbls>
        <c:axId val="104456439"/>
        <c:axId val="104456767"/>
      </c:scatterChart>
      <c:valAx>
        <c:axId val="104456439"/>
        <c:scaling>
          <c:orientation val="minMax"/>
          <c:max val="0.70000000000000007"/>
          <c:min val="0.4"/>
        </c:scaling>
        <c:delete val="0"/>
        <c:axPos val="b"/>
        <c:majorGridlines>
          <c:spPr>
            <a:ln w="9525" cap="flat" cmpd="sng" algn="ctr">
              <a:solidFill>
                <a:schemeClr val="tx1">
                  <a:lumMod val="15000"/>
                  <a:lumOff val="85000"/>
                </a:schemeClr>
              </a:solidFill>
              <a:round/>
            </a:ln>
            <a:effectLst/>
          </c:spPr>
        </c:majorGridlines>
        <c:title>
          <c:tx>
            <c:strRef>
              <c:f>'[12]CF vs NDGAIN'!$L$4</c:f>
              <c:strCache>
                <c:ptCount val="1"/>
              </c:strCache>
            </c:strRef>
          </c:tx>
          <c:layout>
            <c:manualLayout>
              <c:xMode val="edge"/>
              <c:yMode val="edge"/>
              <c:x val="0.392618722982431"/>
              <c:y val="0.94701407858589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6767"/>
        <c:crosses val="autoZero"/>
        <c:crossBetween val="midCat"/>
      </c:valAx>
      <c:valAx>
        <c:axId val="104456767"/>
        <c:scaling>
          <c:orientation val="minMax"/>
          <c:max val="8"/>
        </c:scaling>
        <c:delete val="0"/>
        <c:axPos val="l"/>
        <c:majorGridlines>
          <c:spPr>
            <a:ln w="9525" cap="flat" cmpd="sng" algn="ctr">
              <a:solidFill>
                <a:schemeClr val="tx1">
                  <a:lumMod val="15000"/>
                  <a:lumOff val="85000"/>
                </a:schemeClr>
              </a:solidFill>
              <a:round/>
            </a:ln>
            <a:effectLst/>
          </c:spPr>
        </c:majorGridlines>
        <c:title>
          <c:tx>
            <c:strRef>
              <c:f>'[12]CF vs NDGAIN'!$J$4</c:f>
              <c:strCache>
                <c:ptCount val="1"/>
                <c:pt idx="0">
                  <c:v>Adaptation ODA; US$ per person 2016</c:v>
                </c:pt>
              </c:strCache>
            </c:strRef>
          </c:tx>
          <c:layout>
            <c:manualLayout>
              <c:xMode val="edge"/>
              <c:yMode val="edge"/>
              <c:x val="2.0176144110646534E-2"/>
              <c:y val="0.12739897162167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6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95250</xdr:rowOff>
    </xdr:from>
    <xdr:to>
      <xdr:col>4</xdr:col>
      <xdr:colOff>76946</xdr:colOff>
      <xdr:row>0</xdr:row>
      <xdr:rowOff>542925</xdr:rowOff>
    </xdr:to>
    <xdr:pic>
      <xdr:nvPicPr>
        <xdr:cNvPr id="3" name="Picture 2">
          <a:extLst>
            <a:ext uri="{FF2B5EF4-FFF2-40B4-BE49-F238E27FC236}">
              <a16:creationId xmlns:a16="http://schemas.microsoft.com/office/drawing/2014/main" id="{ECC0FF2C-9CA6-48DD-AF54-0527D4BD23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95250"/>
          <a:ext cx="2362946" cy="4476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396240</xdr:colOff>
      <xdr:row>8</xdr:row>
      <xdr:rowOff>91440</xdr:rowOff>
    </xdr:from>
    <xdr:to>
      <xdr:col>17</xdr:col>
      <xdr:colOff>289560</xdr:colOff>
      <xdr:row>33</xdr:row>
      <xdr:rowOff>94748</xdr:rowOff>
    </xdr:to>
    <xdr:graphicFrame macro="">
      <xdr:nvGraphicFramePr>
        <xdr:cNvPr id="2" name="Chart 1">
          <a:extLst>
            <a:ext uri="{FF2B5EF4-FFF2-40B4-BE49-F238E27FC236}">
              <a16:creationId xmlns:a16="http://schemas.microsoft.com/office/drawing/2014/main" id="{0E353E24-5F14-406D-BBE4-F70DABF17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0</xdr:row>
      <xdr:rowOff>66675</xdr:rowOff>
    </xdr:from>
    <xdr:to>
      <xdr:col>2</xdr:col>
      <xdr:colOff>105521</xdr:colOff>
      <xdr:row>0</xdr:row>
      <xdr:rowOff>514350</xdr:rowOff>
    </xdr:to>
    <xdr:pic>
      <xdr:nvPicPr>
        <xdr:cNvPr id="3" name="Picture 2">
          <a:extLst>
            <a:ext uri="{FF2B5EF4-FFF2-40B4-BE49-F238E27FC236}">
              <a16:creationId xmlns:a16="http://schemas.microsoft.com/office/drawing/2014/main" id="{E85432AE-3769-45E1-ACAF-F33D51BB8A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66675"/>
          <a:ext cx="2362946" cy="44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4</xdr:col>
      <xdr:colOff>48371</xdr:colOff>
      <xdr:row>0</xdr:row>
      <xdr:rowOff>523875</xdr:rowOff>
    </xdr:to>
    <xdr:pic>
      <xdr:nvPicPr>
        <xdr:cNvPr id="7" name="Picture 6">
          <a:extLst>
            <a:ext uri="{FF2B5EF4-FFF2-40B4-BE49-F238E27FC236}">
              <a16:creationId xmlns:a16="http://schemas.microsoft.com/office/drawing/2014/main" id="{C8480036-552A-4CF0-AC2E-4FFADAC407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76200"/>
          <a:ext cx="2362946" cy="447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85725</xdr:rowOff>
    </xdr:from>
    <xdr:to>
      <xdr:col>4</xdr:col>
      <xdr:colOff>38846</xdr:colOff>
      <xdr:row>0</xdr:row>
      <xdr:rowOff>533400</xdr:rowOff>
    </xdr:to>
    <xdr:pic>
      <xdr:nvPicPr>
        <xdr:cNvPr id="2" name="Picture 1">
          <a:extLst>
            <a:ext uri="{FF2B5EF4-FFF2-40B4-BE49-F238E27FC236}">
              <a16:creationId xmlns:a16="http://schemas.microsoft.com/office/drawing/2014/main" id="{1E2C343C-51CB-465D-8ECB-E55E851549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85725"/>
          <a:ext cx="2362946" cy="447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2</xdr:col>
      <xdr:colOff>57896</xdr:colOff>
      <xdr:row>0</xdr:row>
      <xdr:rowOff>523875</xdr:rowOff>
    </xdr:to>
    <xdr:pic>
      <xdr:nvPicPr>
        <xdr:cNvPr id="2" name="Picture 1">
          <a:extLst>
            <a:ext uri="{FF2B5EF4-FFF2-40B4-BE49-F238E27FC236}">
              <a16:creationId xmlns:a16="http://schemas.microsoft.com/office/drawing/2014/main" id="{FD07196B-9B37-47C5-9460-9BF08F5DA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76200"/>
          <a:ext cx="2362946" cy="447675"/>
        </a:xfrm>
        <a:prstGeom prst="rect">
          <a:avLst/>
        </a:prstGeom>
      </xdr:spPr>
    </xdr:pic>
    <xdr:clientData/>
  </xdr:twoCellAnchor>
  <xdr:twoCellAnchor editAs="oneCell">
    <xdr:from>
      <xdr:col>0</xdr:col>
      <xdr:colOff>638175</xdr:colOff>
      <xdr:row>5</xdr:row>
      <xdr:rowOff>171450</xdr:rowOff>
    </xdr:from>
    <xdr:to>
      <xdr:col>5</xdr:col>
      <xdr:colOff>451485</xdr:colOff>
      <xdr:row>47</xdr:row>
      <xdr:rowOff>68580</xdr:rowOff>
    </xdr:to>
    <xdr:pic>
      <xdr:nvPicPr>
        <xdr:cNvPr id="3" name="Picture 2">
          <a:extLst>
            <a:ext uri="{FF2B5EF4-FFF2-40B4-BE49-F238E27FC236}">
              <a16:creationId xmlns:a16="http://schemas.microsoft.com/office/drawing/2014/main" id="{05FE1BCA-C6A1-43CF-83BD-B9C6BAE92C0A}"/>
            </a:ext>
          </a:extLst>
        </xdr:cNvPr>
        <xdr:cNvPicPr/>
      </xdr:nvPicPr>
      <xdr:blipFill>
        <a:blip xmlns:r="http://schemas.openxmlformats.org/officeDocument/2006/relationships" r:embed="rId2"/>
        <a:stretch>
          <a:fillRect/>
        </a:stretch>
      </xdr:blipFill>
      <xdr:spPr>
        <a:xfrm>
          <a:off x="638175" y="1571625"/>
          <a:ext cx="4737735" cy="75076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476249</xdr:colOff>
      <xdr:row>6</xdr:row>
      <xdr:rowOff>42861</xdr:rowOff>
    </xdr:from>
    <xdr:to>
      <xdr:col>13</xdr:col>
      <xdr:colOff>47624</xdr:colOff>
      <xdr:row>34</xdr:row>
      <xdr:rowOff>9525</xdr:rowOff>
    </xdr:to>
    <xdr:graphicFrame macro="">
      <xdr:nvGraphicFramePr>
        <xdr:cNvPr id="2" name="Chart 1">
          <a:extLst>
            <a:ext uri="{FF2B5EF4-FFF2-40B4-BE49-F238E27FC236}">
              <a16:creationId xmlns:a16="http://schemas.microsoft.com/office/drawing/2014/main" id="{5192D610-F9AD-417A-8AB6-1050E203B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0</xdr:row>
      <xdr:rowOff>95250</xdr:rowOff>
    </xdr:from>
    <xdr:to>
      <xdr:col>2</xdr:col>
      <xdr:colOff>448421</xdr:colOff>
      <xdr:row>0</xdr:row>
      <xdr:rowOff>542925</xdr:rowOff>
    </xdr:to>
    <xdr:pic>
      <xdr:nvPicPr>
        <xdr:cNvPr id="3" name="Picture 2">
          <a:extLst>
            <a:ext uri="{FF2B5EF4-FFF2-40B4-BE49-F238E27FC236}">
              <a16:creationId xmlns:a16="http://schemas.microsoft.com/office/drawing/2014/main" id="{730B66E1-02D9-49CD-8CF7-CC93C33CE3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95250"/>
          <a:ext cx="2362946" cy="4476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18</xdr:row>
      <xdr:rowOff>0</xdr:rowOff>
    </xdr:from>
    <xdr:to>
      <xdr:col>11</xdr:col>
      <xdr:colOff>411480</xdr:colOff>
      <xdr:row>37</xdr:row>
      <xdr:rowOff>64770</xdr:rowOff>
    </xdr:to>
    <xdr:graphicFrame macro="">
      <xdr:nvGraphicFramePr>
        <xdr:cNvPr id="2" name="Chart 1">
          <a:extLst>
            <a:ext uri="{FF2B5EF4-FFF2-40B4-BE49-F238E27FC236}">
              <a16:creationId xmlns:a16="http://schemas.microsoft.com/office/drawing/2014/main" id="{F8400A08-B239-4E08-8BE5-D35E61165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0</xdr:row>
      <xdr:rowOff>104775</xdr:rowOff>
    </xdr:from>
    <xdr:to>
      <xdr:col>4</xdr:col>
      <xdr:colOff>57896</xdr:colOff>
      <xdr:row>0</xdr:row>
      <xdr:rowOff>552450</xdr:rowOff>
    </xdr:to>
    <xdr:pic>
      <xdr:nvPicPr>
        <xdr:cNvPr id="3" name="Picture 2">
          <a:extLst>
            <a:ext uri="{FF2B5EF4-FFF2-40B4-BE49-F238E27FC236}">
              <a16:creationId xmlns:a16="http://schemas.microsoft.com/office/drawing/2014/main" id="{6955AA93-8328-44EE-B5FA-5FEEE62B1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0" y="104775"/>
          <a:ext cx="2362946" cy="4476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323849</xdr:colOff>
      <xdr:row>92</xdr:row>
      <xdr:rowOff>38100</xdr:rowOff>
    </xdr:from>
    <xdr:to>
      <xdr:col>18</xdr:col>
      <xdr:colOff>400050</xdr:colOff>
      <xdr:row>114</xdr:row>
      <xdr:rowOff>38100</xdr:rowOff>
    </xdr:to>
    <xdr:graphicFrame macro="">
      <xdr:nvGraphicFramePr>
        <xdr:cNvPr id="2" name="Chart 1">
          <a:extLst>
            <a:ext uri="{FF2B5EF4-FFF2-40B4-BE49-F238E27FC236}">
              <a16:creationId xmlns:a16="http://schemas.microsoft.com/office/drawing/2014/main" id="{250B6303-0CA7-4FEA-8576-B7A02520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0</xdr:row>
      <xdr:rowOff>95250</xdr:rowOff>
    </xdr:from>
    <xdr:to>
      <xdr:col>0</xdr:col>
      <xdr:colOff>2486771</xdr:colOff>
      <xdr:row>0</xdr:row>
      <xdr:rowOff>542925</xdr:rowOff>
    </xdr:to>
    <xdr:pic>
      <xdr:nvPicPr>
        <xdr:cNvPr id="3" name="Picture 2">
          <a:extLst>
            <a:ext uri="{FF2B5EF4-FFF2-40B4-BE49-F238E27FC236}">
              <a16:creationId xmlns:a16="http://schemas.microsoft.com/office/drawing/2014/main" id="{0550DA47-7FC5-4E03-9947-3C00589CDA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95250"/>
          <a:ext cx="2362946" cy="4476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9</xdr:row>
      <xdr:rowOff>0</xdr:rowOff>
    </xdr:from>
    <xdr:to>
      <xdr:col>7</xdr:col>
      <xdr:colOff>304800</xdr:colOff>
      <xdr:row>24</xdr:row>
      <xdr:rowOff>0</xdr:rowOff>
    </xdr:to>
    <xdr:graphicFrame macro="">
      <xdr:nvGraphicFramePr>
        <xdr:cNvPr id="2" name="Chart 1">
          <a:extLst>
            <a:ext uri="{FF2B5EF4-FFF2-40B4-BE49-F238E27FC236}">
              <a16:creationId xmlns:a16="http://schemas.microsoft.com/office/drawing/2014/main" id="{4B536AE3-BEDE-4B85-8B0F-7297A1452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0</xdr:rowOff>
    </xdr:from>
    <xdr:to>
      <xdr:col>7</xdr:col>
      <xdr:colOff>304800</xdr:colOff>
      <xdr:row>47</xdr:row>
      <xdr:rowOff>0</xdr:rowOff>
    </xdr:to>
    <xdr:graphicFrame macro="">
      <xdr:nvGraphicFramePr>
        <xdr:cNvPr id="3" name="Chart 2">
          <a:extLst>
            <a:ext uri="{FF2B5EF4-FFF2-40B4-BE49-F238E27FC236}">
              <a16:creationId xmlns:a16="http://schemas.microsoft.com/office/drawing/2014/main" id="{36220134-0B15-4426-AB67-0375A5E06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0</xdr:row>
      <xdr:rowOff>76200</xdr:rowOff>
    </xdr:from>
    <xdr:to>
      <xdr:col>1</xdr:col>
      <xdr:colOff>419846</xdr:colOff>
      <xdr:row>0</xdr:row>
      <xdr:rowOff>523875</xdr:rowOff>
    </xdr:to>
    <xdr:pic>
      <xdr:nvPicPr>
        <xdr:cNvPr id="4" name="Picture 3">
          <a:extLst>
            <a:ext uri="{FF2B5EF4-FFF2-40B4-BE49-F238E27FC236}">
              <a16:creationId xmlns:a16="http://schemas.microsoft.com/office/drawing/2014/main" id="{5EE5E528-ED34-4EE3-85F8-85B958B4AE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4300" y="76200"/>
          <a:ext cx="2362946" cy="4476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20</xdr:col>
      <xdr:colOff>396240</xdr:colOff>
      <xdr:row>31</xdr:row>
      <xdr:rowOff>133350</xdr:rowOff>
    </xdr:from>
    <xdr:to>
      <xdr:col>28</xdr:col>
      <xdr:colOff>91440</xdr:colOff>
      <xdr:row>46</xdr:row>
      <xdr:rowOff>133350</xdr:rowOff>
    </xdr:to>
    <xdr:graphicFrame macro="">
      <xdr:nvGraphicFramePr>
        <xdr:cNvPr id="3" name="Chart 2">
          <a:extLst>
            <a:ext uri="{FF2B5EF4-FFF2-40B4-BE49-F238E27FC236}">
              <a16:creationId xmlns:a16="http://schemas.microsoft.com/office/drawing/2014/main" id="{B15A9411-E388-4BAB-90DE-E39C118AF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95250</xdr:rowOff>
    </xdr:from>
    <xdr:to>
      <xdr:col>1</xdr:col>
      <xdr:colOff>886571</xdr:colOff>
      <xdr:row>0</xdr:row>
      <xdr:rowOff>542925</xdr:rowOff>
    </xdr:to>
    <xdr:pic>
      <xdr:nvPicPr>
        <xdr:cNvPr id="4" name="Picture 3">
          <a:extLst>
            <a:ext uri="{FF2B5EF4-FFF2-40B4-BE49-F238E27FC236}">
              <a16:creationId xmlns:a16="http://schemas.microsoft.com/office/drawing/2014/main" id="{C2E96AED-D358-44AC-ACB5-7FB42C0F56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975" y="95250"/>
          <a:ext cx="2362946" cy="4476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Countries%20being%20left%20behind%20-%20finance%20and%20poverty/Data%20and%20Analysis/April%202018/Key%20Files/Revised%20financing%20data_constant%202016_June%20201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Countries%20being%20left%20behind%20-%20finance%20and%20poverty/Data%20and%20Analysis/April%202018/Key%20Files/CeC_ODA%20Bundle%20and%20CF_CRS_June%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Countries%20being%20left%20behind%20-%20finance%20and%20poverty/Data%20and%20Analysis/April%202018/Key%20Files/JB%20ODA%20Bundle%20and%20CF_CRS_June%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OUNTRY"/>
      <sheetName val="Country Rankings - 2016"/>
      <sheetName val="Bottom Countries by Flow"/>
      <sheetName val="Lowest ranking by govt rev"/>
      <sheetName val="Gov. Revenue Per Capita"/>
      <sheetName val="Gov Rev Per Capita; Last 5 Year"/>
      <sheetName val="Gov. Rev. - CBLB vs Non"/>
      <sheetName val="30 CBLB 2016"/>
      <sheetName val="CBLB Flow Trends"/>
      <sheetName val="Updated List"/>
      <sheetName val="CBLB Top Line Chart"/>
      <sheetName val="Flow Volumes"/>
      <sheetName val="All Flows Charts"/>
      <sheetName val="International Flows Charts"/>
      <sheetName val="CBLB vs Others"/>
      <sheetName val="Changes in Flows 2000 - 2015"/>
      <sheetName val="CBLB and Groupings"/>
      <sheetName val="Country Groups Aggregates"/>
      <sheetName val="CBLB Grouping Averages"/>
      <sheetName val="Fragility"/>
      <sheetName val="30 CBLB"/>
      <sheetName val="HIC"/>
      <sheetName val="HIC - All Flows"/>
      <sheetName val="HIC - Intl. Flows"/>
      <sheetName val="UMIC"/>
      <sheetName val="UMIC - All Flows"/>
      <sheetName val="UMIC - Intl. Flows"/>
      <sheetName val="LMIC"/>
      <sheetName val="LMIC - All Flows"/>
      <sheetName val="LMIC - Intl. Flows"/>
      <sheetName val="LMIC CBLB"/>
      <sheetName val="LIC"/>
      <sheetName val="LIC - All Flows"/>
      <sheetName val="LIC - Intl. Flows"/>
      <sheetName val="LIC CBLB"/>
      <sheetName val="LDCs"/>
      <sheetName val="LDCs - All Flows"/>
      <sheetName val="LDCs - Intl. Flows"/>
      <sheetName val="LDCs CBLB"/>
      <sheetName val="SIDS"/>
      <sheetName val="SIDS - All Flows"/>
      <sheetName val="SIDS - Intl. Flows"/>
      <sheetName val="SIDS CBLB"/>
      <sheetName val="LLDCs"/>
      <sheetName val="LLDCs - All Flows"/>
      <sheetName val="LLDCs - Intl. Flows"/>
      <sheetName val="LLDCs CBLB"/>
      <sheetName val="Individual Flows"/>
      <sheetName val="oda-in"/>
      <sheetName val="oofs-in"/>
      <sheetName val="long-debt-net-official-in"/>
      <sheetName val="fdi-in"/>
      <sheetName val="long-debt-commercial-in"/>
      <sheetName val="short-debt-net-flow-in"/>
      <sheetName val="net-portfolio-equity-in"/>
      <sheetName val="remittances-in"/>
      <sheetName val="Flows_Country per capita"/>
      <sheetName val="Flows_Country"/>
      <sheetName val="Govt revenue"/>
      <sheetName val="GDP"/>
      <sheetName val="Population"/>
      <sheetName val="Groupings"/>
      <sheetName val="list of dev'ing countries"/>
      <sheetName val="OECD deflators 2015"/>
      <sheetName val="DAC deflators 2015"/>
      <sheetName val="WB deflators 2015"/>
      <sheetName val="IMF deflators 2015"/>
      <sheetName val=" "/>
    </sheetNames>
    <sheetDataSet>
      <sheetData sheetId="0">
        <row r="1">
          <cell r="XFC1" t="str">
            <v>USD</v>
          </cell>
        </row>
        <row r="2">
          <cell r="XFC2" t="str">
            <v>Per Capita</v>
          </cell>
        </row>
        <row r="3">
          <cell r="XFC3" t="str">
            <v>% of GDP</v>
          </cell>
        </row>
      </sheetData>
      <sheetData sheetId="1"/>
      <sheetData sheetId="2">
        <row r="3">
          <cell r="J3" t="str">
            <v>Somalia</v>
          </cell>
        </row>
        <row r="4">
          <cell r="J4" t="str">
            <v>Central African Republic</v>
          </cell>
        </row>
        <row r="5">
          <cell r="J5" t="str">
            <v>Madagascar</v>
          </cell>
        </row>
        <row r="6">
          <cell r="J6" t="str">
            <v>Burundi</v>
          </cell>
        </row>
        <row r="7">
          <cell r="J7" t="str">
            <v>Afghanistan</v>
          </cell>
        </row>
        <row r="8">
          <cell r="J8" t="str">
            <v>Sierra Leone</v>
          </cell>
        </row>
        <row r="9">
          <cell r="J9" t="str">
            <v>Malawi</v>
          </cell>
        </row>
        <row r="10">
          <cell r="J10" t="str">
            <v>Niger</v>
          </cell>
        </row>
        <row r="11">
          <cell r="J11" t="str">
            <v>Democratic Republic of the Congo</v>
          </cell>
        </row>
        <row r="12">
          <cell r="J12" t="str">
            <v>Guinea-Bissau</v>
          </cell>
        </row>
        <row r="13">
          <cell r="J13" t="str">
            <v>Uganda</v>
          </cell>
        </row>
        <row r="14">
          <cell r="J14" t="str">
            <v>Chad</v>
          </cell>
        </row>
        <row r="15">
          <cell r="J15" t="str">
            <v>Gambia</v>
          </cell>
        </row>
        <row r="16">
          <cell r="J16" t="str">
            <v>Ethiopia</v>
          </cell>
        </row>
        <row r="17">
          <cell r="J17" t="str">
            <v>Liberia</v>
          </cell>
        </row>
        <row r="18">
          <cell r="J18" t="str">
            <v>Tanzania</v>
          </cell>
        </row>
        <row r="19">
          <cell r="J19" t="str">
            <v>Togo</v>
          </cell>
        </row>
        <row r="20">
          <cell r="J20" t="str">
            <v>Burkina Faso</v>
          </cell>
        </row>
        <row r="21">
          <cell r="J21" t="str">
            <v>Guinea</v>
          </cell>
        </row>
        <row r="22">
          <cell r="J22" t="str">
            <v>Bangladesh</v>
          </cell>
        </row>
        <row r="23">
          <cell r="J23" t="str">
            <v>Haiti</v>
          </cell>
        </row>
        <row r="24">
          <cell r="J24" t="str">
            <v>Rwanda</v>
          </cell>
        </row>
        <row r="25">
          <cell r="J25" t="str">
            <v>Mali</v>
          </cell>
        </row>
        <row r="26">
          <cell r="J26" t="str">
            <v>Comoros</v>
          </cell>
        </row>
        <row r="27">
          <cell r="J27" t="str">
            <v>Benin</v>
          </cell>
        </row>
        <row r="28">
          <cell r="J28" t="str">
            <v>Mozambique</v>
          </cell>
        </row>
        <row r="29">
          <cell r="J29" t="str">
            <v>Nepal</v>
          </cell>
        </row>
        <row r="30">
          <cell r="J30" t="str">
            <v>South Sudan</v>
          </cell>
        </row>
        <row r="31">
          <cell r="J31" t="str">
            <v>Senegal</v>
          </cell>
        </row>
        <row r="32">
          <cell r="J32" t="str">
            <v>Cambodia</v>
          </cell>
        </row>
      </sheetData>
      <sheetData sheetId="3">
        <row r="2">
          <cell r="C2" t="str">
            <v>US$ per capita</v>
          </cell>
        </row>
      </sheetData>
      <sheetData sheetId="4"/>
      <sheetData sheetId="5"/>
      <sheetData sheetId="6"/>
      <sheetData sheetId="7">
        <row r="1">
          <cell r="A1" t="str">
            <v>30 CBLB</v>
          </cell>
          <cell r="B1" t="str">
            <v>ODA</v>
          </cell>
          <cell r="C1" t="str">
            <v>OOFs</v>
          </cell>
          <cell r="D1" t="str">
            <v>Long term debt, official</v>
          </cell>
          <cell r="E1" t="str">
            <v>FDI</v>
          </cell>
          <cell r="F1" t="str">
            <v>Long term debt, commercial</v>
          </cell>
          <cell r="G1" t="str">
            <v>Short term debt (net)</v>
          </cell>
          <cell r="H1" t="str">
            <v>Portfolio equity (net)</v>
          </cell>
          <cell r="I1" t="str">
            <v>Remittances</v>
          </cell>
          <cell r="J1" t="str">
            <v>Government revenue (excl. grants)</v>
          </cell>
        </row>
        <row r="2">
          <cell r="A2" t="str">
            <v>South Sudan</v>
          </cell>
        </row>
        <row r="3">
          <cell r="A3" t="str">
            <v>Central African Republic</v>
          </cell>
        </row>
        <row r="4">
          <cell r="A4" t="str">
            <v>Somalia</v>
          </cell>
        </row>
        <row r="5">
          <cell r="A5" t="str">
            <v>Democratic Republic of the Congo</v>
          </cell>
        </row>
        <row r="6">
          <cell r="A6" t="str">
            <v>Eritrea</v>
          </cell>
        </row>
        <row r="7">
          <cell r="A7" t="str">
            <v>Guinea-Bissau</v>
          </cell>
        </row>
        <row r="8">
          <cell r="A8" t="str">
            <v>Burundi</v>
          </cell>
        </row>
        <row r="9">
          <cell r="A9" t="str">
            <v>Niger</v>
          </cell>
        </row>
        <row r="10">
          <cell r="A10" t="str">
            <v>Chad</v>
          </cell>
        </row>
        <row r="11">
          <cell r="A11" t="str">
            <v>Haiti</v>
          </cell>
        </row>
        <row r="12">
          <cell r="A12" t="str">
            <v>Yemen</v>
          </cell>
        </row>
        <row r="13">
          <cell r="A13" t="str">
            <v>Madagascar</v>
          </cell>
        </row>
        <row r="14">
          <cell r="A14" t="str">
            <v>Liberia</v>
          </cell>
        </row>
        <row r="15">
          <cell r="A15" t="str">
            <v>Mali</v>
          </cell>
        </row>
        <row r="16">
          <cell r="A16" t="str">
            <v>Afghanistan</v>
          </cell>
        </row>
        <row r="17">
          <cell r="A17" t="str">
            <v>Lesotho</v>
          </cell>
        </row>
        <row r="18">
          <cell r="A18" t="str">
            <v>Mozambique</v>
          </cell>
        </row>
        <row r="19">
          <cell r="A19" t="str">
            <v>Togo</v>
          </cell>
        </row>
        <row r="20">
          <cell r="A20" t="str">
            <v>Micronesia</v>
          </cell>
        </row>
        <row r="21">
          <cell r="A21" t="str">
            <v>Guinea</v>
          </cell>
        </row>
        <row r="22">
          <cell r="A22" t="str">
            <v>Gambia</v>
          </cell>
        </row>
        <row r="23">
          <cell r="A23" t="str">
            <v>Malawi</v>
          </cell>
        </row>
        <row r="24">
          <cell r="A24" t="str">
            <v>Syria</v>
          </cell>
        </row>
        <row r="25">
          <cell r="A25" t="str">
            <v>Benin</v>
          </cell>
        </row>
        <row r="26">
          <cell r="A26" t="str">
            <v>Papua New Guinea</v>
          </cell>
        </row>
        <row r="27">
          <cell r="A27" t="str">
            <v>Sudan</v>
          </cell>
        </row>
        <row r="28">
          <cell r="A28" t="str">
            <v>Uganda</v>
          </cell>
        </row>
        <row r="29">
          <cell r="A29" t="str">
            <v>Congo</v>
          </cell>
        </row>
        <row r="30">
          <cell r="A30" t="str">
            <v>Nigeria</v>
          </cell>
        </row>
        <row r="31">
          <cell r="A31" t="str">
            <v>Zambia</v>
          </cell>
        </row>
      </sheetData>
      <sheetData sheetId="8">
        <row r="4">
          <cell r="U4">
            <v>2000</v>
          </cell>
          <cell r="V4">
            <v>2001</v>
          </cell>
          <cell r="W4">
            <v>2002</v>
          </cell>
          <cell r="X4">
            <v>2003</v>
          </cell>
          <cell r="Y4">
            <v>2004</v>
          </cell>
          <cell r="Z4">
            <v>2005</v>
          </cell>
          <cell r="AA4">
            <v>2006</v>
          </cell>
          <cell r="AB4">
            <v>2007</v>
          </cell>
          <cell r="AC4">
            <v>2008</v>
          </cell>
          <cell r="AD4">
            <v>2009</v>
          </cell>
          <cell r="AE4">
            <v>2010</v>
          </cell>
          <cell r="AF4">
            <v>2011</v>
          </cell>
          <cell r="AG4">
            <v>2012</v>
          </cell>
          <cell r="AH4">
            <v>2013</v>
          </cell>
          <cell r="AI4">
            <v>2014</v>
          </cell>
          <cell r="AJ4">
            <v>2015</v>
          </cell>
          <cell r="AK4">
            <v>2016</v>
          </cell>
        </row>
        <row r="5">
          <cell r="T5" t="str">
            <v>ODA</v>
          </cell>
          <cell r="U5">
            <v>11.257389999999999</v>
          </cell>
          <cell r="V5">
            <v>12.73879</v>
          </cell>
          <cell r="W5">
            <v>17.210460000000001</v>
          </cell>
          <cell r="X5">
            <v>20.976690000000001</v>
          </cell>
          <cell r="Y5">
            <v>19.35371</v>
          </cell>
          <cell r="Z5">
            <v>28.44143</v>
          </cell>
          <cell r="AA5">
            <v>51.98536</v>
          </cell>
          <cell r="AB5">
            <v>24.37153</v>
          </cell>
          <cell r="AC5">
            <v>26.03369</v>
          </cell>
          <cell r="AD5">
            <v>28.452349999999999</v>
          </cell>
          <cell r="AE5">
            <v>34.41742</v>
          </cell>
          <cell r="AF5">
            <v>32.945770000000003</v>
          </cell>
          <cell r="AG5">
            <v>29.8537</v>
          </cell>
          <cell r="AH5">
            <v>32.101559999999999</v>
          </cell>
          <cell r="AI5">
            <v>31.51698</v>
          </cell>
          <cell r="AJ5">
            <v>35.253509999999999</v>
          </cell>
          <cell r="AK5">
            <v>38.967590000000001</v>
          </cell>
        </row>
        <row r="6">
          <cell r="T6" t="str">
            <v>OOFs</v>
          </cell>
          <cell r="U6">
            <v>1.4125099999999999</v>
          </cell>
          <cell r="V6">
            <v>0.49048999999999998</v>
          </cell>
          <cell r="W6">
            <v>5.2366400000000004</v>
          </cell>
          <cell r="X6">
            <v>6.2553799999999997</v>
          </cell>
          <cell r="Y6">
            <v>2.9954999999999998</v>
          </cell>
          <cell r="Z6">
            <v>5.5518400000000003</v>
          </cell>
          <cell r="AA6">
            <v>2.00461</v>
          </cell>
          <cell r="AB6">
            <v>2.78606</v>
          </cell>
          <cell r="AC6">
            <v>2.0531000000000001</v>
          </cell>
          <cell r="AD6">
            <v>2.4592999999999998</v>
          </cell>
          <cell r="AE6">
            <v>1.7170799999999999</v>
          </cell>
          <cell r="AF6">
            <v>2.2025800000000002</v>
          </cell>
          <cell r="AG6">
            <v>1.36053</v>
          </cell>
          <cell r="AH6">
            <v>1.6230500000000001</v>
          </cell>
          <cell r="AI6">
            <v>1.0223800000000001</v>
          </cell>
          <cell r="AJ6">
            <v>1.23244</v>
          </cell>
          <cell r="AK6">
            <v>1.4812099999999999</v>
          </cell>
        </row>
        <row r="7">
          <cell r="T7" t="str">
            <v>Long term debt, official</v>
          </cell>
          <cell r="U7">
            <v>1.5779497182855167</v>
          </cell>
          <cell r="V7">
            <v>2.0697314350288849</v>
          </cell>
          <cell r="W7">
            <v>0.61967499494791334</v>
          </cell>
          <cell r="X7">
            <v>0.94510965164229144</v>
          </cell>
          <cell r="Y7">
            <v>1.5947722552650312</v>
          </cell>
          <cell r="Z7">
            <v>1.2728382265255294</v>
          </cell>
          <cell r="AA7">
            <v>1.7293178895984433</v>
          </cell>
          <cell r="AB7">
            <v>1.6770459675980156</v>
          </cell>
          <cell r="AC7">
            <v>1.2347450072790984</v>
          </cell>
          <cell r="AD7">
            <v>2.2971120422096232</v>
          </cell>
          <cell r="AE7">
            <v>2.3312883934573763</v>
          </cell>
          <cell r="AF7">
            <v>2.7724787971606735</v>
          </cell>
          <cell r="AG7">
            <v>3.2126867801422461</v>
          </cell>
          <cell r="AH7">
            <v>2.5255571038357729</v>
          </cell>
          <cell r="AI7">
            <v>2.4605682078836155</v>
          </cell>
          <cell r="AJ7">
            <v>3.1212451434861088</v>
          </cell>
          <cell r="AK7">
            <v>2.6556739451999998</v>
          </cell>
        </row>
        <row r="8">
          <cell r="T8" t="str">
            <v>FDI</v>
          </cell>
          <cell r="U8">
            <v>6.90090557848717</v>
          </cell>
          <cell r="V8">
            <v>8.4681873756708299</v>
          </cell>
          <cell r="W8">
            <v>11.388500469545585</v>
          </cell>
          <cell r="X8">
            <v>14.114858365776405</v>
          </cell>
          <cell r="Y8">
            <v>12.599512583903325</v>
          </cell>
          <cell r="Z8">
            <v>14.62308224191197</v>
          </cell>
          <cell r="AA8">
            <v>15.93296092036254</v>
          </cell>
          <cell r="AB8">
            <v>20.022124778235625</v>
          </cell>
          <cell r="AC8">
            <v>21.222897761342022</v>
          </cell>
          <cell r="AD8">
            <v>22.340514101570335</v>
          </cell>
          <cell r="AE8">
            <v>20.640961871806567</v>
          </cell>
          <cell r="AF8">
            <v>22.739733135081504</v>
          </cell>
          <cell r="AG8">
            <v>23.756125088131629</v>
          </cell>
          <cell r="AH8">
            <v>20.464495979495005</v>
          </cell>
          <cell r="AI8">
            <v>17.773993512475432</v>
          </cell>
          <cell r="AJ8">
            <v>16.73372630365769</v>
          </cell>
          <cell r="AK8">
            <v>16.422174680476601</v>
          </cell>
        </row>
        <row r="9">
          <cell r="T9" t="str">
            <v>Long term debt, commercial</v>
          </cell>
          <cell r="U9">
            <v>3.8699638688369724</v>
          </cell>
          <cell r="V9">
            <v>1.5012604889756871</v>
          </cell>
          <cell r="W9">
            <v>1.072096715026591</v>
          </cell>
          <cell r="X9">
            <v>1.741033562360548</v>
          </cell>
          <cell r="Y9">
            <v>2.0751255374343636</v>
          </cell>
          <cell r="Z9">
            <v>3.328199473032059</v>
          </cell>
          <cell r="AA9">
            <v>0.93090477179145248</v>
          </cell>
          <cell r="AB9">
            <v>3.596212722810689</v>
          </cell>
          <cell r="AC9">
            <v>1.914211667752149</v>
          </cell>
          <cell r="AD9">
            <v>1.0486634081945045</v>
          </cell>
          <cell r="AE9">
            <v>3.4052445334022399</v>
          </cell>
          <cell r="AF9">
            <v>8.3178409121596086</v>
          </cell>
          <cell r="AG9">
            <v>3.1823034445030829</v>
          </cell>
          <cell r="AH9">
            <v>11.68625910678592</v>
          </cell>
          <cell r="AI9">
            <v>7.3183734858346803</v>
          </cell>
          <cell r="AJ9">
            <v>5.6096468850268026</v>
          </cell>
          <cell r="AK9">
            <v>4.6628860000000003</v>
          </cell>
        </row>
        <row r="10">
          <cell r="T10" t="str">
            <v>Short term debt (net)</v>
          </cell>
          <cell r="U10">
            <v>1.5741488417620211</v>
          </cell>
          <cell r="V10">
            <v>0.89196633458040175</v>
          </cell>
          <cell r="W10">
            <v>0.48630128427396985</v>
          </cell>
          <cell r="X10">
            <v>0.12030463491246367</v>
          </cell>
          <cell r="Y10">
            <v>1.2765862588048764</v>
          </cell>
          <cell r="Z10">
            <v>0.61204699423272058</v>
          </cell>
          <cell r="AA10">
            <v>0.64594147317344652</v>
          </cell>
          <cell r="AB10">
            <v>1.7906995350685704</v>
          </cell>
          <cell r="AC10">
            <v>0.74057034331316596</v>
          </cell>
          <cell r="AD10">
            <v>0.72904130388850319</v>
          </cell>
          <cell r="AE10">
            <v>1.5167919485914336</v>
          </cell>
          <cell r="AF10">
            <v>0.48207619676857316</v>
          </cell>
          <cell r="AG10">
            <v>0.79570241134626607</v>
          </cell>
          <cell r="AH10">
            <v>0.86873898614660283</v>
          </cell>
          <cell r="AI10">
            <v>0.88309701682440545</v>
          </cell>
          <cell r="AJ10">
            <v>0.50214793569250127</v>
          </cell>
          <cell r="AK10">
            <v>0.46809400000000001</v>
          </cell>
        </row>
        <row r="11">
          <cell r="T11" t="str">
            <v>Portfolio equity (net)</v>
          </cell>
          <cell r="U11">
            <v>2.5995676085165769E-2</v>
          </cell>
          <cell r="V11">
            <v>4.7290385546965706E-2</v>
          </cell>
          <cell r="W11">
            <v>1.4805930839634315E-2</v>
          </cell>
          <cell r="X11">
            <v>2.2279475133618765E-2</v>
          </cell>
          <cell r="Y11">
            <v>6.1155609092738913E-2</v>
          </cell>
          <cell r="Z11">
            <v>1.2090435440945195</v>
          </cell>
          <cell r="AA11">
            <v>1.9211175247403165</v>
          </cell>
          <cell r="AB11">
            <v>1.4161413680434356</v>
          </cell>
          <cell r="AC11">
            <v>0.11730907183300791</v>
          </cell>
          <cell r="AD11">
            <v>0.62968031223552834</v>
          </cell>
          <cell r="AE11">
            <v>2.019171191359177</v>
          </cell>
          <cell r="AF11">
            <v>2.2743609489457244</v>
          </cell>
          <cell r="AG11">
            <v>7.7756705466641378</v>
          </cell>
          <cell r="AH11">
            <v>4.1474163986570094</v>
          </cell>
          <cell r="AI11">
            <v>0.76521247519995117</v>
          </cell>
          <cell r="AJ11">
            <v>9.9494000182586986E-2</v>
          </cell>
          <cell r="AK11">
            <v>0.32834003731134792</v>
          </cell>
        </row>
        <row r="12">
          <cell r="T12" t="str">
            <v>Remittances</v>
          </cell>
          <cell r="U12">
            <v>12.045547833328385</v>
          </cell>
          <cell r="V12">
            <v>12.551606555961209</v>
          </cell>
          <cell r="W12">
            <v>13.279275821686264</v>
          </cell>
          <cell r="X12">
            <v>14.693569020888315</v>
          </cell>
          <cell r="Y12">
            <v>15.709458468672594</v>
          </cell>
          <cell r="Z12">
            <v>28.203454831857755</v>
          </cell>
          <cell r="AA12">
            <v>26.974151113375477</v>
          </cell>
          <cell r="AB12">
            <v>26.634011028704922</v>
          </cell>
          <cell r="AC12">
            <v>25.927543129325635</v>
          </cell>
          <cell r="AD12">
            <v>28.172296179704492</v>
          </cell>
          <cell r="AE12">
            <v>28.203983021082983</v>
          </cell>
          <cell r="AF12">
            <v>26.655737004272744</v>
          </cell>
          <cell r="AG12">
            <v>27.776856899526923</v>
          </cell>
          <cell r="AH12">
            <v>26.948624673095711</v>
          </cell>
          <cell r="AI12">
            <v>26.177009671157613</v>
          </cell>
          <cell r="AJ12">
            <v>28.856746023270244</v>
          </cell>
          <cell r="AK12">
            <v>32.46876210229572</v>
          </cell>
        </row>
      </sheetData>
      <sheetData sheetId="9"/>
      <sheetData sheetId="10"/>
      <sheetData sheetId="11" refreshError="1"/>
      <sheetData sheetId="12"/>
      <sheetData sheetId="13"/>
      <sheetData sheetId="14"/>
      <sheetData sheetId="15">
        <row r="42">
          <cell r="C42">
            <v>2000</v>
          </cell>
          <cell r="D42">
            <v>2001</v>
          </cell>
          <cell r="E42">
            <v>2002</v>
          </cell>
          <cell r="F42">
            <v>2003</v>
          </cell>
          <cell r="G42">
            <v>2004</v>
          </cell>
          <cell r="H42">
            <v>2005</v>
          </cell>
          <cell r="I42">
            <v>2006</v>
          </cell>
          <cell r="J42">
            <v>2007</v>
          </cell>
          <cell r="K42">
            <v>2008</v>
          </cell>
          <cell r="L42">
            <v>2009</v>
          </cell>
          <cell r="M42">
            <v>2010</v>
          </cell>
          <cell r="N42">
            <v>2011</v>
          </cell>
          <cell r="O42">
            <v>2012</v>
          </cell>
          <cell r="P42">
            <v>2013</v>
          </cell>
          <cell r="Q42">
            <v>2014</v>
          </cell>
          <cell r="R42">
            <v>2015</v>
          </cell>
          <cell r="S42">
            <v>2016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ow r="6">
          <cell r="T6" t="str">
            <v>Afghanistan</v>
          </cell>
        </row>
        <row r="7">
          <cell r="T7" t="str">
            <v>Albania</v>
          </cell>
        </row>
        <row r="8">
          <cell r="T8" t="str">
            <v>Algeria</v>
          </cell>
        </row>
        <row r="9">
          <cell r="T9" t="str">
            <v>Angola</v>
          </cell>
        </row>
        <row r="10">
          <cell r="T10" t="str">
            <v>Antigua and Barbuda</v>
          </cell>
        </row>
        <row r="11">
          <cell r="T11" t="str">
            <v>Argentina</v>
          </cell>
        </row>
        <row r="12">
          <cell r="T12" t="str">
            <v>Armenia</v>
          </cell>
        </row>
        <row r="13">
          <cell r="T13" t="str">
            <v>Azerbaijan</v>
          </cell>
        </row>
        <row r="14">
          <cell r="T14" t="str">
            <v>Bangladesh</v>
          </cell>
        </row>
        <row r="15">
          <cell r="T15" t="str">
            <v>Belarus</v>
          </cell>
        </row>
        <row r="16">
          <cell r="T16" t="str">
            <v>Belize</v>
          </cell>
        </row>
        <row r="17">
          <cell r="T17" t="str">
            <v>Benin</v>
          </cell>
        </row>
        <row r="18">
          <cell r="T18" t="str">
            <v>Bhutan</v>
          </cell>
        </row>
        <row r="19">
          <cell r="T19" t="str">
            <v>Bolivia</v>
          </cell>
        </row>
        <row r="20">
          <cell r="T20" t="str">
            <v>Bosnia and Herzegovina</v>
          </cell>
        </row>
        <row r="21">
          <cell r="T21" t="str">
            <v>Botswana</v>
          </cell>
        </row>
        <row r="22">
          <cell r="T22" t="str">
            <v>Brazil</v>
          </cell>
        </row>
        <row r="23">
          <cell r="T23" t="str">
            <v>Burkina Faso</v>
          </cell>
        </row>
        <row r="24">
          <cell r="T24" t="str">
            <v>Burundi</v>
          </cell>
        </row>
        <row r="25">
          <cell r="T25" t="str">
            <v>Cambodia</v>
          </cell>
        </row>
        <row r="26">
          <cell r="T26" t="str">
            <v>Cameroon</v>
          </cell>
        </row>
        <row r="27">
          <cell r="T27" t="str">
            <v>Cabo Verde</v>
          </cell>
        </row>
        <row r="28">
          <cell r="T28" t="str">
            <v>Central African Republic</v>
          </cell>
        </row>
        <row r="29">
          <cell r="T29" t="str">
            <v>Chad</v>
          </cell>
        </row>
        <row r="30">
          <cell r="T30" t="str">
            <v>Chile</v>
          </cell>
        </row>
        <row r="31">
          <cell r="T31" t="str">
            <v>China (People's Republic of)</v>
          </cell>
        </row>
        <row r="32">
          <cell r="T32" t="str">
            <v>Colombia</v>
          </cell>
        </row>
        <row r="33">
          <cell r="T33" t="str">
            <v>Comoros</v>
          </cell>
        </row>
        <row r="34">
          <cell r="T34" t="str">
            <v>Democratic Republic of the Congo</v>
          </cell>
        </row>
        <row r="35">
          <cell r="T35" t="str">
            <v>Congo</v>
          </cell>
        </row>
        <row r="36">
          <cell r="T36" t="str">
            <v>Cook Islands</v>
          </cell>
        </row>
        <row r="37">
          <cell r="T37" t="str">
            <v>Costa Rica</v>
          </cell>
        </row>
        <row r="38">
          <cell r="T38" t="str">
            <v>Côte d'Ivoire</v>
          </cell>
        </row>
        <row r="39">
          <cell r="T39" t="str">
            <v>Cuba</v>
          </cell>
        </row>
        <row r="40">
          <cell r="T40" t="str">
            <v>Djibouti</v>
          </cell>
        </row>
        <row r="41">
          <cell r="T41" t="str">
            <v>Dominica</v>
          </cell>
        </row>
        <row r="42">
          <cell r="T42" t="str">
            <v>Dominican Republic</v>
          </cell>
        </row>
        <row r="43">
          <cell r="T43" t="str">
            <v>Ecuador</v>
          </cell>
        </row>
        <row r="44">
          <cell r="T44" t="str">
            <v>Egypt</v>
          </cell>
        </row>
        <row r="45">
          <cell r="T45" t="str">
            <v>El Salvador</v>
          </cell>
        </row>
        <row r="46">
          <cell r="T46" t="str">
            <v>Equatorial Guinea</v>
          </cell>
        </row>
        <row r="47">
          <cell r="T47" t="str">
            <v>Eritrea</v>
          </cell>
        </row>
        <row r="48">
          <cell r="T48" t="str">
            <v>Ethiopia</v>
          </cell>
        </row>
        <row r="49">
          <cell r="T49" t="str">
            <v>Fiji</v>
          </cell>
        </row>
        <row r="50">
          <cell r="T50" t="str">
            <v>Gabon</v>
          </cell>
        </row>
        <row r="51">
          <cell r="T51" t="str">
            <v>Gambia</v>
          </cell>
        </row>
        <row r="52">
          <cell r="T52" t="str">
            <v>Georgia</v>
          </cell>
        </row>
        <row r="53">
          <cell r="T53" t="str">
            <v>Ghana</v>
          </cell>
        </row>
        <row r="54">
          <cell r="T54" t="str">
            <v>Grenada</v>
          </cell>
        </row>
        <row r="55">
          <cell r="T55" t="str">
            <v>Guatemala</v>
          </cell>
        </row>
        <row r="56">
          <cell r="T56" t="str">
            <v>Guinea</v>
          </cell>
        </row>
        <row r="57">
          <cell r="T57" t="str">
            <v>Guinea-Bissau</v>
          </cell>
        </row>
        <row r="58">
          <cell r="T58" t="str">
            <v>Guyana</v>
          </cell>
        </row>
        <row r="59">
          <cell r="T59" t="str">
            <v>Haiti</v>
          </cell>
        </row>
        <row r="60">
          <cell r="T60" t="str">
            <v>Honduras</v>
          </cell>
        </row>
        <row r="61">
          <cell r="T61" t="str">
            <v>India</v>
          </cell>
        </row>
        <row r="62">
          <cell r="T62" t="str">
            <v>Indonesia</v>
          </cell>
        </row>
        <row r="63">
          <cell r="T63" t="str">
            <v>Iran</v>
          </cell>
        </row>
        <row r="64">
          <cell r="T64" t="str">
            <v>Iraq</v>
          </cell>
        </row>
        <row r="65">
          <cell r="T65" t="str">
            <v>Jamaica</v>
          </cell>
        </row>
        <row r="66">
          <cell r="T66" t="str">
            <v>Jordan</v>
          </cell>
        </row>
        <row r="67">
          <cell r="T67" t="str">
            <v>Kazakhstan</v>
          </cell>
        </row>
        <row r="68">
          <cell r="T68" t="str">
            <v>Kenya</v>
          </cell>
        </row>
        <row r="69">
          <cell r="T69" t="str">
            <v>Kiribati</v>
          </cell>
        </row>
        <row r="70">
          <cell r="T70" t="str">
            <v>Democratic People's Republic of Korea</v>
          </cell>
        </row>
        <row r="71">
          <cell r="T71" t="str">
            <v>Kosovo</v>
          </cell>
        </row>
        <row r="72">
          <cell r="T72" t="str">
            <v>Kyrgyzstan</v>
          </cell>
        </row>
        <row r="73">
          <cell r="T73" t="str">
            <v>Lao People's Democratic Republic</v>
          </cell>
        </row>
        <row r="74">
          <cell r="T74" t="str">
            <v>Lebanon</v>
          </cell>
        </row>
        <row r="75">
          <cell r="T75" t="str">
            <v>Lesotho</v>
          </cell>
        </row>
        <row r="76">
          <cell r="T76" t="str">
            <v>Liberia</v>
          </cell>
        </row>
        <row r="77">
          <cell r="T77" t="str">
            <v>Libya</v>
          </cell>
        </row>
        <row r="78">
          <cell r="T78" t="str">
            <v>Former Yugoslav Republic of Macedonia</v>
          </cell>
        </row>
        <row r="79">
          <cell r="T79" t="str">
            <v>Madagascar</v>
          </cell>
        </row>
        <row r="80">
          <cell r="T80" t="str">
            <v>Malawi</v>
          </cell>
        </row>
        <row r="81">
          <cell r="T81" t="str">
            <v>Malaysia</v>
          </cell>
        </row>
        <row r="82">
          <cell r="T82" t="str">
            <v>Maldives</v>
          </cell>
        </row>
        <row r="83">
          <cell r="T83" t="str">
            <v>Mali</v>
          </cell>
        </row>
        <row r="84">
          <cell r="T84" t="str">
            <v>Marshall Islands</v>
          </cell>
        </row>
        <row r="85">
          <cell r="T85" t="str">
            <v>Mauritania</v>
          </cell>
        </row>
        <row r="86">
          <cell r="T86" t="str">
            <v>Mauritius</v>
          </cell>
        </row>
        <row r="87">
          <cell r="T87" t="str">
            <v>Mexico</v>
          </cell>
        </row>
        <row r="88">
          <cell r="T88" t="str">
            <v>Micronesia</v>
          </cell>
        </row>
        <row r="89">
          <cell r="T89" t="str">
            <v>Moldova</v>
          </cell>
        </row>
        <row r="90">
          <cell r="T90" t="str">
            <v>Mongolia</v>
          </cell>
        </row>
        <row r="91">
          <cell r="T91" t="str">
            <v>Montenegro</v>
          </cell>
        </row>
        <row r="92">
          <cell r="T92" t="str">
            <v>Montserrat</v>
          </cell>
        </row>
        <row r="93">
          <cell r="T93" t="str">
            <v>Morocco</v>
          </cell>
        </row>
        <row r="94">
          <cell r="T94" t="str">
            <v>Mozambique</v>
          </cell>
        </row>
        <row r="95">
          <cell r="T95" t="str">
            <v>Myanmar</v>
          </cell>
        </row>
        <row r="96">
          <cell r="T96" t="str">
            <v>Namibia</v>
          </cell>
        </row>
        <row r="97">
          <cell r="T97" t="str">
            <v>Nauru</v>
          </cell>
        </row>
        <row r="98">
          <cell r="T98" t="str">
            <v>Nepal</v>
          </cell>
        </row>
        <row r="99">
          <cell r="T99" t="str">
            <v>Nicaragua</v>
          </cell>
        </row>
        <row r="100">
          <cell r="T100" t="str">
            <v>Niger</v>
          </cell>
        </row>
        <row r="101">
          <cell r="T101" t="str">
            <v>Nigeria</v>
          </cell>
        </row>
        <row r="102">
          <cell r="T102" t="str">
            <v>Niue</v>
          </cell>
        </row>
        <row r="103">
          <cell r="T103" t="str">
            <v>Pakistan</v>
          </cell>
        </row>
        <row r="104">
          <cell r="T104" t="str">
            <v>Palau</v>
          </cell>
        </row>
        <row r="105">
          <cell r="T105" t="str">
            <v>Panama</v>
          </cell>
        </row>
        <row r="106">
          <cell r="T106" t="str">
            <v>Papua New Guinea</v>
          </cell>
        </row>
        <row r="107">
          <cell r="T107" t="str">
            <v>Paraguay</v>
          </cell>
        </row>
        <row r="108">
          <cell r="T108" t="str">
            <v>Peru</v>
          </cell>
        </row>
        <row r="109">
          <cell r="T109" t="str">
            <v>Philippines</v>
          </cell>
        </row>
        <row r="110">
          <cell r="T110" t="str">
            <v>Rwanda</v>
          </cell>
        </row>
        <row r="111">
          <cell r="T111" t="str">
            <v>Samoa</v>
          </cell>
        </row>
        <row r="112">
          <cell r="T112" t="str">
            <v>Sao Tome and Principe</v>
          </cell>
        </row>
        <row r="113">
          <cell r="T113" t="str">
            <v>Senegal</v>
          </cell>
        </row>
        <row r="114">
          <cell r="T114" t="str">
            <v>Serbia</v>
          </cell>
        </row>
        <row r="115">
          <cell r="T115" t="str">
            <v>Seychelles</v>
          </cell>
        </row>
        <row r="116">
          <cell r="T116" t="str">
            <v>Sierra Leone</v>
          </cell>
        </row>
        <row r="117">
          <cell r="T117" t="str">
            <v>Solomon Islands</v>
          </cell>
        </row>
        <row r="118">
          <cell r="T118" t="str">
            <v>Somalia</v>
          </cell>
        </row>
        <row r="119">
          <cell r="T119" t="str">
            <v>South Africa</v>
          </cell>
        </row>
        <row r="120">
          <cell r="T120" t="str">
            <v>South Sudan</v>
          </cell>
        </row>
        <row r="121">
          <cell r="T121" t="str">
            <v>Sri Lanka</v>
          </cell>
        </row>
        <row r="122">
          <cell r="T122" t="str">
            <v>Saint Helena</v>
          </cell>
        </row>
        <row r="123">
          <cell r="T123" t="str">
            <v>Saint Lucia</v>
          </cell>
        </row>
        <row r="124">
          <cell r="T124" t="str">
            <v>Saint Vincent and the Grenadines</v>
          </cell>
        </row>
        <row r="125">
          <cell r="T125" t="str">
            <v>Sudan</v>
          </cell>
        </row>
        <row r="126">
          <cell r="T126" t="str">
            <v>Suriname</v>
          </cell>
        </row>
        <row r="127">
          <cell r="T127" t="str">
            <v>Swaziland</v>
          </cell>
        </row>
        <row r="128">
          <cell r="T128" t="str">
            <v>Syria</v>
          </cell>
        </row>
        <row r="129">
          <cell r="T129" t="str">
            <v>Tajikistan</v>
          </cell>
        </row>
        <row r="130">
          <cell r="T130" t="str">
            <v>Tanzania</v>
          </cell>
        </row>
        <row r="131">
          <cell r="T131" t="str">
            <v>Thailand</v>
          </cell>
        </row>
        <row r="132">
          <cell r="T132" t="str">
            <v>Timor-Leste</v>
          </cell>
        </row>
        <row r="133">
          <cell r="T133" t="str">
            <v>Togo</v>
          </cell>
        </row>
        <row r="134">
          <cell r="T134" t="str">
            <v>Tokelau</v>
          </cell>
        </row>
        <row r="135">
          <cell r="T135" t="str">
            <v>Tonga</v>
          </cell>
        </row>
        <row r="136">
          <cell r="T136" t="str">
            <v>Tunisia</v>
          </cell>
        </row>
        <row r="137">
          <cell r="T137" t="str">
            <v>Turkey</v>
          </cell>
        </row>
        <row r="138">
          <cell r="T138" t="str">
            <v>Turkmenistan</v>
          </cell>
        </row>
        <row r="139">
          <cell r="T139" t="str">
            <v>Tuvalu</v>
          </cell>
        </row>
        <row r="140">
          <cell r="T140" t="str">
            <v>Uganda</v>
          </cell>
        </row>
        <row r="141">
          <cell r="T141" t="str">
            <v>Ukraine</v>
          </cell>
        </row>
        <row r="142">
          <cell r="T142" t="str">
            <v>Uruguay</v>
          </cell>
        </row>
        <row r="143">
          <cell r="T143" t="str">
            <v>Uzbekistan</v>
          </cell>
        </row>
        <row r="144">
          <cell r="T144" t="str">
            <v>Vanuatu</v>
          </cell>
        </row>
        <row r="145">
          <cell r="T145" t="str">
            <v>Venezuela</v>
          </cell>
        </row>
        <row r="146">
          <cell r="T146" t="str">
            <v>Viet Nam</v>
          </cell>
        </row>
        <row r="147">
          <cell r="T147" t="str">
            <v>Wallis and Futuna</v>
          </cell>
        </row>
        <row r="148">
          <cell r="T148" t="str">
            <v>West Bank and Gaza Strip</v>
          </cell>
        </row>
        <row r="149">
          <cell r="T149" t="str">
            <v>Yemen</v>
          </cell>
        </row>
        <row r="150">
          <cell r="T150" t="str">
            <v>Zambia</v>
          </cell>
        </row>
        <row r="151">
          <cell r="T151" t="str">
            <v>Zimbabwe</v>
          </cell>
        </row>
        <row r="153">
          <cell r="T153" t="str">
            <v>30 CBLB</v>
          </cell>
        </row>
        <row r="154">
          <cell r="T154" t="str">
            <v>LDCs</v>
          </cell>
        </row>
        <row r="155">
          <cell r="T155" t="str">
            <v>SIDS</v>
          </cell>
        </row>
        <row r="156">
          <cell r="T156" t="str">
            <v>LLDCs</v>
          </cell>
        </row>
        <row r="158">
          <cell r="T158" t="str">
            <v>HIC</v>
          </cell>
        </row>
        <row r="159">
          <cell r="T159" t="str">
            <v>UMIC</v>
          </cell>
        </row>
        <row r="160">
          <cell r="T160" t="str">
            <v>LMIC</v>
          </cell>
        </row>
        <row r="161">
          <cell r="T161" t="str">
            <v>LIC</v>
          </cell>
        </row>
        <row r="163">
          <cell r="T163" t="str">
            <v>Non CBLB</v>
          </cell>
        </row>
        <row r="165">
          <cell r="T165" t="str">
            <v>LDCs (Exc. CBLB)</v>
          </cell>
        </row>
        <row r="166">
          <cell r="T166" t="str">
            <v>SIDS (Exc. CBLB)</v>
          </cell>
        </row>
        <row r="167">
          <cell r="T167" t="str">
            <v>LLDCs (Exc. CBLB)</v>
          </cell>
        </row>
        <row r="169">
          <cell r="T169" t="str">
            <v>HIC (Exc. CBLB)</v>
          </cell>
        </row>
        <row r="170">
          <cell r="T170" t="str">
            <v>UMIC (Exc. CBLB)</v>
          </cell>
        </row>
        <row r="171">
          <cell r="T171" t="str">
            <v>LMIC (Exc. CBLB)</v>
          </cell>
        </row>
        <row r="172">
          <cell r="T172" t="str">
            <v>LIC (Exc. CBLB)</v>
          </cell>
        </row>
        <row r="174">
          <cell r="T174" t="str">
            <v>LMIC CBLB</v>
          </cell>
        </row>
        <row r="175">
          <cell r="T175" t="str">
            <v>LIC CBLB</v>
          </cell>
        </row>
        <row r="176">
          <cell r="T176" t="str">
            <v>LDCs CBLB</v>
          </cell>
        </row>
        <row r="177">
          <cell r="T177" t="str">
            <v>SIDS CBLB</v>
          </cell>
        </row>
        <row r="178">
          <cell r="T178" t="str">
            <v>LLDCs CBLB</v>
          </cell>
        </row>
        <row r="181">
          <cell r="T181" t="str">
            <v>CBLB (Exc. LMIC CBLB)</v>
          </cell>
        </row>
        <row r="182">
          <cell r="T182" t="str">
            <v>CBLB (Exc. SIDS CBLB)</v>
          </cell>
        </row>
      </sheetData>
      <sheetData sheetId="49"/>
      <sheetData sheetId="50"/>
      <sheetData sheetId="51"/>
      <sheetData sheetId="52"/>
      <sheetData sheetId="53"/>
      <sheetData sheetId="54"/>
      <sheetData sheetId="55"/>
      <sheetData sheetId="56"/>
      <sheetData sheetId="57"/>
      <sheetData sheetId="58">
        <row r="4">
          <cell r="AP4" t="str">
            <v>PER CAPITA, CONSTANT 2015 USD</v>
          </cell>
        </row>
        <row r="5">
          <cell r="AP5">
            <v>2000</v>
          </cell>
          <cell r="AQ5">
            <v>2001</v>
          </cell>
          <cell r="AR5">
            <v>2002</v>
          </cell>
          <cell r="AS5">
            <v>2003</v>
          </cell>
          <cell r="AT5">
            <v>2004</v>
          </cell>
          <cell r="AU5">
            <v>2005</v>
          </cell>
          <cell r="AV5">
            <v>2006</v>
          </cell>
          <cell r="AW5">
            <v>2007</v>
          </cell>
          <cell r="AX5">
            <v>2008</v>
          </cell>
          <cell r="AY5">
            <v>2009</v>
          </cell>
          <cell r="AZ5">
            <v>2010</v>
          </cell>
          <cell r="BA5">
            <v>2011</v>
          </cell>
          <cell r="BB5">
            <v>2012</v>
          </cell>
          <cell r="BC5">
            <v>2013</v>
          </cell>
          <cell r="BD5">
            <v>2014</v>
          </cell>
          <cell r="BE5">
            <v>2015</v>
          </cell>
        </row>
        <row r="6">
          <cell r="AN6" t="str">
            <v>Afghanistan</v>
          </cell>
          <cell r="AO6" t="str">
            <v>AF</v>
          </cell>
          <cell r="AP6">
            <v>0</v>
          </cell>
          <cell r="AQ6">
            <v>0</v>
          </cell>
          <cell r="AR6">
            <v>0</v>
          </cell>
          <cell r="AS6">
            <v>1.7861913098853317</v>
          </cell>
          <cell r="AT6">
            <v>3.2924381193747876</v>
          </cell>
          <cell r="AU6">
            <v>4.415835993732629</v>
          </cell>
          <cell r="AV6">
            <v>7.4425891412693179</v>
          </cell>
          <cell r="AW6">
            <v>10.987119199037959</v>
          </cell>
          <cell r="AX6">
            <v>14.482721156138497</v>
          </cell>
          <cell r="AY6">
            <v>17.024967962991155</v>
          </cell>
          <cell r="AZ6">
            <v>27.443794375111597</v>
          </cell>
          <cell r="BA6">
            <v>42.488198484216639</v>
          </cell>
          <cell r="BB6">
            <v>50.807724498303706</v>
          </cell>
          <cell r="BC6">
            <v>53.198009951440341</v>
          </cell>
          <cell r="BD6">
            <v>48.81287135180942</v>
          </cell>
          <cell r="BE6">
            <v>55.413811257328639</v>
          </cell>
        </row>
        <row r="7">
          <cell r="AN7" t="str">
            <v>Albania</v>
          </cell>
          <cell r="AO7" t="str">
            <v>AL</v>
          </cell>
          <cell r="AP7">
            <v>204.63018736967982</v>
          </cell>
          <cell r="AQ7">
            <v>240.91463342105169</v>
          </cell>
          <cell r="AR7">
            <v>278.21500843982813</v>
          </cell>
          <cell r="AS7">
            <v>320.1273822417042</v>
          </cell>
          <cell r="AT7">
            <v>367.18853303617948</v>
          </cell>
          <cell r="AU7">
            <v>414.86980119788001</v>
          </cell>
          <cell r="AV7">
            <v>479.59166990526796</v>
          </cell>
          <cell r="AW7">
            <v>562.49681702158603</v>
          </cell>
          <cell r="AX7">
            <v>685.02403714025718</v>
          </cell>
          <cell r="AY7">
            <v>724.56516524743301</v>
          </cell>
          <cell r="AZ7">
            <v>817.80721251237117</v>
          </cell>
          <cell r="BA7">
            <v>866.8632060842732</v>
          </cell>
          <cell r="BB7">
            <v>872.51214297609192</v>
          </cell>
          <cell r="BC7">
            <v>858.28433327852792</v>
          </cell>
          <cell r="BD7">
            <v>978.00795886890887</v>
          </cell>
          <cell r="BE7">
            <v>1012.7552132239942</v>
          </cell>
        </row>
        <row r="8">
          <cell r="AN8" t="str">
            <v>Algeria</v>
          </cell>
          <cell r="AO8" t="str">
            <v>DZ</v>
          </cell>
          <cell r="AP8">
            <v>211.99531469365687</v>
          </cell>
          <cell r="AQ8">
            <v>193.13902575744046</v>
          </cell>
          <cell r="AR8">
            <v>211.68604423947383</v>
          </cell>
          <cell r="AS8">
            <v>274.62871458941152</v>
          </cell>
          <cell r="AT8">
            <v>346.52323827386084</v>
          </cell>
          <cell r="AU8">
            <v>552.39850687492481</v>
          </cell>
          <cell r="AV8">
            <v>710.67135434499141</v>
          </cell>
          <cell r="AW8">
            <v>754.60811136395148</v>
          </cell>
          <cell r="AX8">
            <v>1205.6300050357545</v>
          </cell>
          <cell r="AY8">
            <v>745.2940303831075</v>
          </cell>
          <cell r="AZ8">
            <v>1015.4130191296845</v>
          </cell>
          <cell r="BA8">
            <v>1546.6248589947766</v>
          </cell>
          <cell r="BB8">
            <v>1808.4999312008058</v>
          </cell>
          <cell r="BC8">
            <v>1644.3987784674866</v>
          </cell>
          <cell r="BD8">
            <v>1596.2676630077335</v>
          </cell>
          <cell r="BE8">
            <v>1460.8685869776548</v>
          </cell>
        </row>
        <row r="9">
          <cell r="AN9" t="str">
            <v>Angola</v>
          </cell>
          <cell r="AO9" t="str">
            <v>AO</v>
          </cell>
          <cell r="AP9">
            <v>0</v>
          </cell>
          <cell r="AQ9">
            <v>0</v>
          </cell>
          <cell r="AR9">
            <v>0</v>
          </cell>
          <cell r="AS9">
            <v>0</v>
          </cell>
          <cell r="AT9">
            <v>0</v>
          </cell>
          <cell r="AU9">
            <v>0</v>
          </cell>
          <cell r="AV9">
            <v>352.66758028010406</v>
          </cell>
          <cell r="AW9">
            <v>483.292197564427</v>
          </cell>
          <cell r="AX9">
            <v>845.11319612379373</v>
          </cell>
          <cell r="AY9">
            <v>485.81002239202411</v>
          </cell>
          <cell r="AZ9">
            <v>913.28525947327694</v>
          </cell>
          <cell r="BA9">
            <v>1586.0483106245147</v>
          </cell>
          <cell r="BB9">
            <v>1734.1931175100563</v>
          </cell>
          <cell r="BC9">
            <v>1646.3409800394948</v>
          </cell>
          <cell r="BD9">
            <v>1423.9321391761941</v>
          </cell>
          <cell r="BE9">
            <v>1006.0221228060068</v>
          </cell>
        </row>
        <row r="10">
          <cell r="AN10" t="str">
            <v>Antigua and Barbuda</v>
          </cell>
          <cell r="AO10" t="str">
            <v>AG</v>
          </cell>
          <cell r="AP10">
            <v>1134.4983833030246</v>
          </cell>
          <cell r="AQ10">
            <v>1265.2849030650034</v>
          </cell>
          <cell r="AR10">
            <v>1396.4951394523914</v>
          </cell>
          <cell r="AS10">
            <v>1471.9908194242378</v>
          </cell>
          <cell r="AT10">
            <v>1667.161463679935</v>
          </cell>
          <cell r="AU10">
            <v>1847.7800208396354</v>
          </cell>
          <cell r="AV10">
            <v>2194.1825638697246</v>
          </cell>
          <cell r="AW10">
            <v>2784.2261323469866</v>
          </cell>
          <cell r="AX10">
            <v>2873.8118147018749</v>
          </cell>
          <cell r="AY10">
            <v>2320.6213750654515</v>
          </cell>
          <cell r="AZ10">
            <v>2496.3721817855294</v>
          </cell>
          <cell r="BA10">
            <v>2332.2635192594994</v>
          </cell>
          <cell r="BB10">
            <v>2646.7676896370003</v>
          </cell>
          <cell r="BC10">
            <v>2320.2795448969578</v>
          </cell>
          <cell r="BD10">
            <v>2522.2826447534767</v>
          </cell>
          <cell r="BE10">
            <v>2864.579258028682</v>
          </cell>
        </row>
        <row r="11">
          <cell r="AN11" t="str">
            <v>Argentina</v>
          </cell>
          <cell r="AO11" t="str">
            <v>AR</v>
          </cell>
          <cell r="AP11" t="str">
            <v xml:space="preserve"> </v>
          </cell>
          <cell r="AQ11" t="str">
            <v xml:space="preserve"> </v>
          </cell>
          <cell r="AR11" t="str">
            <v xml:space="preserve"> </v>
          </cell>
          <cell r="AS11" t="str">
            <v xml:space="preserve"> </v>
          </cell>
          <cell r="AT11" t="str">
            <v xml:space="preserve"> </v>
          </cell>
          <cell r="AU11" t="str">
            <v xml:space="preserve"> </v>
          </cell>
          <cell r="AV11" t="str">
            <v xml:space="preserve"> </v>
          </cell>
          <cell r="AW11" t="str">
            <v xml:space="preserve"> </v>
          </cell>
          <cell r="AX11" t="str">
            <v xml:space="preserve"> </v>
          </cell>
          <cell r="AY11" t="str">
            <v xml:space="preserve"> </v>
          </cell>
          <cell r="AZ11" t="str">
            <v xml:space="preserve"> </v>
          </cell>
          <cell r="BA11" t="str">
            <v xml:space="preserve"> </v>
          </cell>
          <cell r="BB11" t="str">
            <v xml:space="preserve"> </v>
          </cell>
          <cell r="BC11" t="str">
            <v xml:space="preserve"> </v>
          </cell>
          <cell r="BD11" t="str">
            <v xml:space="preserve"> </v>
          </cell>
          <cell r="BE11" t="str">
            <v xml:space="preserve"> </v>
          </cell>
        </row>
        <row r="12">
          <cell r="AN12" t="str">
            <v>Armenia</v>
          </cell>
          <cell r="AO12" t="str">
            <v>AM</v>
          </cell>
          <cell r="AP12">
            <v>0</v>
          </cell>
          <cell r="AQ12">
            <v>71.945388351026253</v>
          </cell>
          <cell r="AR12">
            <v>83.964234810871957</v>
          </cell>
          <cell r="AS12">
            <v>99.763878493183469</v>
          </cell>
          <cell r="AT12">
            <v>127.94071669379447</v>
          </cell>
          <cell r="AU12">
            <v>159.90466913475146</v>
          </cell>
          <cell r="AV12">
            <v>229.19084194693255</v>
          </cell>
          <cell r="AW12">
            <v>315.56855995930528</v>
          </cell>
          <cell r="AX12">
            <v>396.13034158351155</v>
          </cell>
          <cell r="AY12">
            <v>362.60879032771766</v>
          </cell>
          <cell r="AZ12">
            <v>436.65040483979658</v>
          </cell>
          <cell r="BA12">
            <v>501.11081586642837</v>
          </cell>
          <cell r="BB12">
            <v>594.31689615471896</v>
          </cell>
          <cell r="BC12">
            <v>711.71502352334142</v>
          </cell>
          <cell r="BD12">
            <v>752.75175967407836</v>
          </cell>
          <cell r="BE12">
            <v>810.27902809441366</v>
          </cell>
        </row>
        <row r="13">
          <cell r="AN13" t="str">
            <v>Azerbaijan</v>
          </cell>
          <cell r="AO13" t="str">
            <v>AZ</v>
          </cell>
          <cell r="AP13">
            <v>0</v>
          </cell>
          <cell r="AQ13">
            <v>0</v>
          </cell>
          <cell r="AR13">
            <v>0</v>
          </cell>
          <cell r="AS13">
            <v>101.30614048894232</v>
          </cell>
          <cell r="AT13">
            <v>130.57245109251789</v>
          </cell>
          <cell r="AU13">
            <v>205.47705678724</v>
          </cell>
          <cell r="AV13">
            <v>379.02563966268099</v>
          </cell>
          <cell r="AW13">
            <v>691.99868388239543</v>
          </cell>
          <cell r="AX13">
            <v>1988.3555244539791</v>
          </cell>
          <cell r="AY13">
            <v>1234.4946072214648</v>
          </cell>
          <cell r="AZ13">
            <v>1870.2131930881262</v>
          </cell>
          <cell r="BA13">
            <v>2669.051720784792</v>
          </cell>
          <cell r="BB13">
            <v>2549.981423083841</v>
          </cell>
          <cell r="BC13">
            <v>2657.6322495293252</v>
          </cell>
          <cell r="BD13">
            <v>2763.3354883583029</v>
          </cell>
          <cell r="BE13">
            <v>2512.9809952824758</v>
          </cell>
        </row>
        <row r="14">
          <cell r="AN14" t="str">
            <v>Bangladesh</v>
          </cell>
          <cell r="AO14" t="str">
            <v>BD</v>
          </cell>
          <cell r="AP14">
            <v>0</v>
          </cell>
          <cell r="AQ14">
            <v>0</v>
          </cell>
          <cell r="AR14">
            <v>11.533719216759023</v>
          </cell>
          <cell r="AS14">
            <v>13.236413747499164</v>
          </cell>
          <cell r="AT14">
            <v>14.920398401531287</v>
          </cell>
          <cell r="AU14">
            <v>17.742786287333875</v>
          </cell>
          <cell r="AV14">
            <v>21.142822783753708</v>
          </cell>
          <cell r="AW14">
            <v>24.357156653117659</v>
          </cell>
          <cell r="AX14">
            <v>31.60928781317644</v>
          </cell>
          <cell r="AY14">
            <v>36.55555578227569</v>
          </cell>
          <cell r="AZ14">
            <v>45.554102166176442</v>
          </cell>
          <cell r="BA14">
            <v>59.634148294275022</v>
          </cell>
          <cell r="BB14">
            <v>77.788294388387357</v>
          </cell>
          <cell r="BC14">
            <v>92.557960805449255</v>
          </cell>
          <cell r="BD14">
            <v>105.50088972900326</v>
          </cell>
          <cell r="BE14">
            <v>115.27539631512943</v>
          </cell>
        </row>
        <row r="15">
          <cell r="AN15" t="str">
            <v>Belarus</v>
          </cell>
          <cell r="AO15" t="str">
            <v>BY</v>
          </cell>
          <cell r="AP15">
            <v>0</v>
          </cell>
          <cell r="AQ15">
            <v>0</v>
          </cell>
          <cell r="AR15">
            <v>0</v>
          </cell>
          <cell r="AS15">
            <v>0</v>
          </cell>
          <cell r="AT15">
            <v>0</v>
          </cell>
          <cell r="AU15">
            <v>0</v>
          </cell>
          <cell r="AV15">
            <v>0</v>
          </cell>
          <cell r="AW15">
            <v>0</v>
          </cell>
          <cell r="AX15">
            <v>75.949396100014852</v>
          </cell>
          <cell r="AY15">
            <v>77.532254610269632</v>
          </cell>
          <cell r="AZ15">
            <v>93.627152157038196</v>
          </cell>
          <cell r="BA15">
            <v>269.80724682292265</v>
          </cell>
          <cell r="BB15">
            <v>892.20536795676901</v>
          </cell>
          <cell r="BC15">
            <v>1319.200288886633</v>
          </cell>
          <cell r="BD15">
            <v>1787.7929169114902</v>
          </cell>
          <cell r="BE15">
            <v>2657.9382919182399</v>
          </cell>
        </row>
        <row r="16">
          <cell r="AN16" t="str">
            <v>Belize</v>
          </cell>
          <cell r="AO16" t="str">
            <v>BZ</v>
          </cell>
          <cell r="AP16">
            <v>558.75869478195818</v>
          </cell>
          <cell r="AQ16">
            <v>646.40541053556296</v>
          </cell>
          <cell r="AR16" t="str">
            <v xml:space="preserve"> </v>
          </cell>
          <cell r="AS16">
            <v>601.41764983465237</v>
          </cell>
          <cell r="AT16">
            <v>648.28161498647182</v>
          </cell>
          <cell r="AU16">
            <v>731.21909014851178</v>
          </cell>
          <cell r="AV16">
            <v>876.23735343786871</v>
          </cell>
          <cell r="AW16">
            <v>1056.7850338631467</v>
          </cell>
          <cell r="AX16">
            <v>1036.401556350334</v>
          </cell>
          <cell r="AY16">
            <v>995.59517311239176</v>
          </cell>
          <cell r="AZ16">
            <v>1079.2139278251784</v>
          </cell>
          <cell r="BA16">
            <v>1145.1400058324625</v>
          </cell>
          <cell r="BB16">
            <v>1159.2965592617784</v>
          </cell>
          <cell r="BC16">
            <v>1232.876449891191</v>
          </cell>
          <cell r="BD16">
            <v>1354.349971566191</v>
          </cell>
          <cell r="BE16">
            <v>1308.1427712587117</v>
          </cell>
        </row>
        <row r="17">
          <cell r="AN17" t="str">
            <v>Benin</v>
          </cell>
          <cell r="AO17" t="str">
            <v>BJ</v>
          </cell>
          <cell r="AP17">
            <v>45.091257977227045</v>
          </cell>
          <cell r="AQ17">
            <v>47.086676832374486</v>
          </cell>
          <cell r="AR17">
            <v>53.567191449838077</v>
          </cell>
          <cell r="AS17">
            <v>59.020352553767644</v>
          </cell>
          <cell r="AT17">
            <v>57.8317410158756</v>
          </cell>
          <cell r="AU17">
            <v>63.887632220339569</v>
          </cell>
          <cell r="AV17">
            <v>68.897603194685686</v>
          </cell>
          <cell r="AW17">
            <v>88.359815860616777</v>
          </cell>
          <cell r="AX17">
            <v>96.982492046605941</v>
          </cell>
          <cell r="AY17">
            <v>95.773172578282612</v>
          </cell>
          <cell r="AZ17">
            <v>98.379912392943822</v>
          </cell>
          <cell r="BA17">
            <v>99.668058003962031</v>
          </cell>
          <cell r="BB17">
            <v>124.17910744606934</v>
          </cell>
          <cell r="BC17">
            <v>135.13711586972639</v>
          </cell>
          <cell r="BD17">
            <v>127.3415944764469</v>
          </cell>
          <cell r="BE17">
            <v>133.77747270411211</v>
          </cell>
        </row>
        <row r="18">
          <cell r="AN18" t="str">
            <v>Bhutan</v>
          </cell>
          <cell r="AO18" t="str">
            <v>BT</v>
          </cell>
          <cell r="AP18">
            <v>0</v>
          </cell>
          <cell r="AQ18">
            <v>0</v>
          </cell>
          <cell r="AR18">
            <v>66.451686678243206</v>
          </cell>
          <cell r="AS18">
            <v>63.005066663030888</v>
          </cell>
          <cell r="AT18">
            <v>67.038989023586481</v>
          </cell>
          <cell r="AU18">
            <v>82.278787339771171</v>
          </cell>
          <cell r="AV18">
            <v>96.597718303908792</v>
          </cell>
          <cell r="AW18">
            <v>143.95469130572758</v>
          </cell>
          <cell r="AX18">
            <v>180.34133747057564</v>
          </cell>
          <cell r="AY18">
            <v>211.94046563968769</v>
          </cell>
          <cell r="AZ18">
            <v>310.44307453813076</v>
          </cell>
          <cell r="BA18">
            <v>291.1683830063065</v>
          </cell>
          <cell r="BB18">
            <v>358.96924712504006</v>
          </cell>
          <cell r="BC18">
            <v>393.31119390400295</v>
          </cell>
          <cell r="BD18">
            <v>455.92830221727661</v>
          </cell>
          <cell r="BE18">
            <v>514.45626884399769</v>
          </cell>
        </row>
        <row r="19">
          <cell r="AN19" t="str">
            <v>Bolivia</v>
          </cell>
          <cell r="AO19" t="str">
            <v>BO</v>
          </cell>
          <cell r="AP19">
            <v>0</v>
          </cell>
          <cell r="AQ19">
            <v>94.650355616365815</v>
          </cell>
          <cell r="AR19">
            <v>100.19010044092776</v>
          </cell>
          <cell r="AS19">
            <v>106.37450418935761</v>
          </cell>
          <cell r="AT19">
            <v>145.99266983736484</v>
          </cell>
          <cell r="AU19">
            <v>199.82606478241141</v>
          </cell>
          <cell r="AV19">
            <v>293.54660922466002</v>
          </cell>
          <cell r="AW19">
            <v>351.21316516837891</v>
          </cell>
          <cell r="AX19">
            <v>512.67210556826114</v>
          </cell>
          <cell r="AY19">
            <v>456.63050833979935</v>
          </cell>
          <cell r="AZ19">
            <v>513.76644207713423</v>
          </cell>
          <cell r="BA19">
            <v>770.14018207159654</v>
          </cell>
          <cell r="BB19">
            <v>960.96148228870697</v>
          </cell>
          <cell r="BC19">
            <v>1183.9143060214626</v>
          </cell>
          <cell r="BD19">
            <v>1306.4425029011588</v>
          </cell>
          <cell r="BE19">
            <v>1091.5158866374413</v>
          </cell>
        </row>
        <row r="20">
          <cell r="AN20" t="str">
            <v>Bosnia and Herzegovina</v>
          </cell>
          <cell r="AO20" t="str">
            <v>BA</v>
          </cell>
          <cell r="AP20">
            <v>436.98957046289252</v>
          </cell>
          <cell r="AQ20">
            <v>478.33688101983302</v>
          </cell>
          <cell r="AR20">
            <v>543.07578379933079</v>
          </cell>
          <cell r="AS20">
            <v>708.97542526328652</v>
          </cell>
          <cell r="AT20">
            <v>735.46463783362651</v>
          </cell>
          <cell r="AU20">
            <v>845.07905450968258</v>
          </cell>
          <cell r="AV20">
            <v>1078.2451815969866</v>
          </cell>
          <cell r="AW20">
            <v>1305.9633948065714</v>
          </cell>
          <cell r="AX20">
            <v>1512.7918558805015</v>
          </cell>
          <cell r="AY20">
            <v>1473.6531080102527</v>
          </cell>
          <cell r="AZ20">
            <v>1599.4272764934913</v>
          </cell>
          <cell r="BA20">
            <v>1705.3458546192392</v>
          </cell>
          <cell r="BB20">
            <v>1747.8456784167536</v>
          </cell>
          <cell r="BC20">
            <v>1753.7871658216827</v>
          </cell>
          <cell r="BD20">
            <v>1840.5325420456859</v>
          </cell>
          <cell r="BE20">
            <v>1927.5004953391738</v>
          </cell>
        </row>
        <row r="21">
          <cell r="AN21" t="str">
            <v>Botswana</v>
          </cell>
          <cell r="AO21" t="str">
            <v>BW</v>
          </cell>
          <cell r="AP21">
            <v>0</v>
          </cell>
          <cell r="AQ21">
            <v>0</v>
          </cell>
          <cell r="AR21">
            <v>0</v>
          </cell>
          <cell r="AS21">
            <v>379.52020413015515</v>
          </cell>
          <cell r="AT21">
            <v>449.68669485549356</v>
          </cell>
          <cell r="AU21">
            <v>643.94878147610905</v>
          </cell>
          <cell r="AV21">
            <v>825.82284297418903</v>
          </cell>
          <cell r="AW21">
            <v>891.3390745157526</v>
          </cell>
          <cell r="AX21">
            <v>947.30686037616033</v>
          </cell>
          <cell r="AY21">
            <v>967.91436913917096</v>
          </cell>
          <cell r="AZ21">
            <v>1217.2876384831548</v>
          </cell>
          <cell r="BA21">
            <v>1551.617600503866</v>
          </cell>
          <cell r="BB21">
            <v>1708.5700150527805</v>
          </cell>
          <cell r="BC21">
            <v>1836.1895366094639</v>
          </cell>
          <cell r="BD21">
            <v>2211.2992428661614</v>
          </cell>
          <cell r="BE21">
            <v>2337.3995433634936</v>
          </cell>
        </row>
        <row r="22">
          <cell r="AN22" t="str">
            <v>Brazil</v>
          </cell>
          <cell r="AO22" t="str">
            <v>BR</v>
          </cell>
          <cell r="AP22">
            <v>0</v>
          </cell>
          <cell r="AQ22">
            <v>0</v>
          </cell>
          <cell r="AR22">
            <v>0</v>
          </cell>
          <cell r="AS22">
            <v>0</v>
          </cell>
          <cell r="AT22">
            <v>0</v>
          </cell>
          <cell r="AU22">
            <v>0</v>
          </cell>
          <cell r="AV22">
            <v>0</v>
          </cell>
          <cell r="AW22">
            <v>0</v>
          </cell>
          <cell r="AX22">
            <v>946.99927213334672</v>
          </cell>
          <cell r="AY22">
            <v>1043.223073705424</v>
          </cell>
          <cell r="AZ22">
            <v>1367.2820189492516</v>
          </cell>
          <cell r="BA22">
            <v>1702.2126817071912</v>
          </cell>
          <cell r="BB22">
            <v>1992.860196541817</v>
          </cell>
          <cell r="BC22">
            <v>2353.6693830330319</v>
          </cell>
          <cell r="BD22">
            <v>2646.2450874792662</v>
          </cell>
          <cell r="BE22">
            <v>0</v>
          </cell>
        </row>
        <row r="23">
          <cell r="AN23" t="str">
            <v>Burkina Faso</v>
          </cell>
          <cell r="AO23" t="str">
            <v>BF</v>
          </cell>
          <cell r="AP23">
            <v>0</v>
          </cell>
          <cell r="AQ23">
            <v>22.50625548627173</v>
          </cell>
          <cell r="AR23">
            <v>25.652086284175674</v>
          </cell>
          <cell r="AS23">
            <v>29.323579544579012</v>
          </cell>
          <cell r="AT23">
            <v>32.623320355388927</v>
          </cell>
          <cell r="AU23">
            <v>34.850955697131489</v>
          </cell>
          <cell r="AV23">
            <v>36.084303006606973</v>
          </cell>
          <cell r="AW23">
            <v>40.268989773450372</v>
          </cell>
          <cell r="AX23">
            <v>46.871676871304473</v>
          </cell>
          <cell r="AY23">
            <v>51.891372502088515</v>
          </cell>
          <cell r="AZ23">
            <v>66.033578065591783</v>
          </cell>
          <cell r="BA23">
            <v>79.64325822365312</v>
          </cell>
          <cell r="BB23">
            <v>102.96266127965504</v>
          </cell>
          <cell r="BC23">
            <v>110.88748566939205</v>
          </cell>
          <cell r="BD23">
            <v>100.85001470205493</v>
          </cell>
          <cell r="BE23">
            <v>106.2190461245289</v>
          </cell>
        </row>
        <row r="24">
          <cell r="AN24" t="str">
            <v>Burundi</v>
          </cell>
          <cell r="AO24" t="str">
            <v>BI</v>
          </cell>
          <cell r="AP24">
            <v>0</v>
          </cell>
          <cell r="AQ24">
            <v>0</v>
          </cell>
          <cell r="AR24">
            <v>0</v>
          </cell>
          <cell r="AS24">
            <v>0</v>
          </cell>
          <cell r="AT24">
            <v>4.3799392658578524</v>
          </cell>
          <cell r="AU24">
            <v>5.7009067059089302</v>
          </cell>
          <cell r="AV24">
            <v>5.8913773712636495</v>
          </cell>
          <cell r="AW24">
            <v>6.8148303403722084</v>
          </cell>
          <cell r="AX24">
            <v>10.590150509043548</v>
          </cell>
          <cell r="AY24">
            <v>13.198917591418855</v>
          </cell>
          <cell r="AZ24">
            <v>16.901968214642981</v>
          </cell>
          <cell r="BA24">
            <v>22.334994948862764</v>
          </cell>
          <cell r="BB24">
            <v>28.548560684828175</v>
          </cell>
          <cell r="BC24">
            <v>33.114472657092271</v>
          </cell>
          <cell r="BD24">
            <v>40.776742611802312</v>
          </cell>
          <cell r="BE24">
            <v>44.508878302074557</v>
          </cell>
        </row>
        <row r="25">
          <cell r="AN25" t="str">
            <v>Cambodia</v>
          </cell>
          <cell r="AO25" t="str">
            <v>KH</v>
          </cell>
          <cell r="AP25" t="str">
            <v xml:space="preserve"> </v>
          </cell>
          <cell r="AQ25" t="str">
            <v xml:space="preserve"> </v>
          </cell>
          <cell r="AR25" t="str">
            <v xml:space="preserve"> </v>
          </cell>
          <cell r="AS25" t="str">
            <v xml:space="preserve"> </v>
          </cell>
          <cell r="AT25" t="str">
            <v xml:space="preserve"> </v>
          </cell>
          <cell r="AU25" t="str">
            <v xml:space="preserve"> </v>
          </cell>
          <cell r="AV25">
            <v>44.245545957252993</v>
          </cell>
          <cell r="AW25">
            <v>56.365945298326139</v>
          </cell>
          <cell r="AX25">
            <v>81.773012502639489</v>
          </cell>
          <cell r="AY25">
            <v>75.242483929264921</v>
          </cell>
          <cell r="AZ25">
            <v>87.456581222385765</v>
          </cell>
          <cell r="BA25">
            <v>100.49777870042453</v>
          </cell>
          <cell r="BB25">
            <v>124.93448340128414</v>
          </cell>
          <cell r="BC25">
            <v>138.64001065854242</v>
          </cell>
          <cell r="BD25">
            <v>176.45029307586574</v>
          </cell>
          <cell r="BE25">
            <v>199.30419358362275</v>
          </cell>
        </row>
        <row r="26">
          <cell r="AN26" t="str">
            <v>Cameroon</v>
          </cell>
          <cell r="AO26" t="str">
            <v>CM</v>
          </cell>
          <cell r="AP26">
            <v>0</v>
          </cell>
          <cell r="AQ26">
            <v>0</v>
          </cell>
          <cell r="AR26">
            <v>102.80951372611531</v>
          </cell>
          <cell r="AS26">
            <v>109.82714401305766</v>
          </cell>
          <cell r="AT26">
            <v>94.986283277967715</v>
          </cell>
          <cell r="AU26">
            <v>115.57524825933604</v>
          </cell>
          <cell r="AV26">
            <v>136.99793514500521</v>
          </cell>
          <cell r="AW26">
            <v>139.06143517813078</v>
          </cell>
          <cell r="AX26">
            <v>159.41156744631408</v>
          </cell>
          <cell r="AY26">
            <v>139.39979583730198</v>
          </cell>
          <cell r="AZ26">
            <v>141.46580282561848</v>
          </cell>
          <cell r="BA26">
            <v>166.10766427261549</v>
          </cell>
          <cell r="BB26">
            <v>180.19686071541344</v>
          </cell>
          <cell r="BC26">
            <v>195.24490814549415</v>
          </cell>
          <cell r="BD26">
            <v>213.5228523918089</v>
          </cell>
          <cell r="BE26">
            <v>216.68651198391629</v>
          </cell>
        </row>
        <row r="27">
          <cell r="AN27" t="str">
            <v>Cabo Verde</v>
          </cell>
          <cell r="AO27" t="str">
            <v>CV</v>
          </cell>
          <cell r="AP27">
            <v>0</v>
          </cell>
          <cell r="AQ27">
            <v>279.70633580939159</v>
          </cell>
          <cell r="AR27">
            <v>308.75630980345312</v>
          </cell>
          <cell r="AS27">
            <v>323.54737442599861</v>
          </cell>
          <cell r="AT27">
            <v>343.48248079817989</v>
          </cell>
          <cell r="AU27">
            <v>378.66441113688899</v>
          </cell>
          <cell r="AV27">
            <v>460.49560394762841</v>
          </cell>
          <cell r="AW27">
            <v>547.20614117318144</v>
          </cell>
          <cell r="AX27">
            <v>621.16309344895399</v>
          </cell>
          <cell r="AY27">
            <v>569.18352251576073</v>
          </cell>
          <cell r="AZ27">
            <v>572.42107989107933</v>
          </cell>
          <cell r="BA27">
            <v>649.68965628548995</v>
          </cell>
          <cell r="BB27">
            <v>620.93818619048636</v>
          </cell>
          <cell r="BC27">
            <v>646.92650632755635</v>
          </cell>
          <cell r="BD27">
            <v>713.24150810068443</v>
          </cell>
          <cell r="BE27">
            <v>762.2111888807367</v>
          </cell>
        </row>
        <row r="28">
          <cell r="AN28" t="str">
            <v>Central African Republic</v>
          </cell>
          <cell r="AO28" t="str">
            <v>CF</v>
          </cell>
          <cell r="AP28">
            <v>0</v>
          </cell>
          <cell r="AQ28">
            <v>16.351044741105834</v>
          </cell>
          <cell r="AR28">
            <v>20.244994134525125</v>
          </cell>
          <cell r="AS28">
            <v>14.037872678891871</v>
          </cell>
          <cell r="AT28">
            <v>14.363863383703622</v>
          </cell>
          <cell r="AU28">
            <v>15.363899149933017</v>
          </cell>
          <cell r="AV28">
            <v>19.536300067733553</v>
          </cell>
          <cell r="AW28">
            <v>22.267887805790732</v>
          </cell>
          <cell r="AX28">
            <v>25.959607178740853</v>
          </cell>
          <cell r="AY28">
            <v>28.882964490955288</v>
          </cell>
          <cell r="AZ28">
            <v>33.047701901191964</v>
          </cell>
          <cell r="BA28">
            <v>32.78413289268709</v>
          </cell>
          <cell r="BB28">
            <v>38.21313219087051</v>
          </cell>
          <cell r="BC28">
            <v>13.846766250641993</v>
          </cell>
          <cell r="BD28">
            <v>18.412205420924696</v>
          </cell>
          <cell r="BE28">
            <v>29.776818987703749</v>
          </cell>
        </row>
        <row r="29">
          <cell r="AN29" t="str">
            <v>Chad</v>
          </cell>
          <cell r="AO29" t="str">
            <v>TD</v>
          </cell>
          <cell r="AP29">
            <v>8.965742549738037</v>
          </cell>
          <cell r="AQ29">
            <v>11.234200969593486</v>
          </cell>
          <cell r="AR29">
            <v>13.504868186403685</v>
          </cell>
          <cell r="AS29">
            <v>14.416443418675597</v>
          </cell>
          <cell r="AT29">
            <v>24.21936501208079</v>
          </cell>
          <cell r="AU29">
            <v>42.064072258204995</v>
          </cell>
          <cell r="AV29">
            <v>86.07810755875515</v>
          </cell>
          <cell r="AW29">
            <v>117.88583339489155</v>
          </cell>
          <cell r="AX29">
            <v>159.8090572533643</v>
          </cell>
          <cell r="AY29">
            <v>76.620984907482409</v>
          </cell>
          <cell r="AZ29">
            <v>146.05608048050331</v>
          </cell>
          <cell r="BA29">
            <v>204.18593415990088</v>
          </cell>
          <cell r="BB29">
            <v>206.26283538112739</v>
          </cell>
          <cell r="BC29">
            <v>164.39917200089025</v>
          </cell>
          <cell r="BD29">
            <v>148.29755668584065</v>
          </cell>
          <cell r="BE29">
            <v>83.43866334727943</v>
          </cell>
        </row>
        <row r="30">
          <cell r="AN30" t="str">
            <v>Chile</v>
          </cell>
          <cell r="AO30" t="str">
            <v>CL</v>
          </cell>
          <cell r="AP30">
            <v>439.48842823516645</v>
          </cell>
          <cell r="AQ30">
            <v>484.18001085013509</v>
          </cell>
          <cell r="AR30">
            <v>499.46581822988054</v>
          </cell>
          <cell r="AS30">
            <v>564.54713965759265</v>
          </cell>
          <cell r="AT30">
            <v>727.88022764558264</v>
          </cell>
          <cell r="AU30">
            <v>943.59845715605013</v>
          </cell>
          <cell r="AV30">
            <v>1339.538653372543</v>
          </cell>
          <cell r="AW30">
            <v>1603.2572306884069</v>
          </cell>
          <cell r="AX30">
            <v>1574.1207335255399</v>
          </cell>
          <cell r="AY30">
            <v>1303.6696782935524</v>
          </cell>
          <cell r="AZ30">
            <v>1823.0058197457665</v>
          </cell>
          <cell r="BA30">
            <v>2164.1247419965666</v>
          </cell>
          <cell r="BB30">
            <v>2250.5182769290782</v>
          </cell>
          <cell r="BC30">
            <v>2280.852366623295</v>
          </cell>
          <cell r="BD30">
            <v>2541.0096955239296</v>
          </cell>
          <cell r="BE30">
            <v>2755.4469002736691</v>
          </cell>
        </row>
        <row r="31">
          <cell r="AN31" t="str">
            <v>China (People's Republic of)</v>
          </cell>
          <cell r="AO31" t="str">
            <v>CN</v>
          </cell>
          <cell r="AP31">
            <v>0</v>
          </cell>
          <cell r="AQ31">
            <v>0</v>
          </cell>
          <cell r="AR31">
            <v>0</v>
          </cell>
          <cell r="AS31">
            <v>0</v>
          </cell>
          <cell r="AT31">
            <v>0</v>
          </cell>
          <cell r="AU31">
            <v>265.23716748995184</v>
          </cell>
          <cell r="AV31">
            <v>338.95745297554578</v>
          </cell>
          <cell r="AW31">
            <v>483.21059880035057</v>
          </cell>
          <cell r="AX31">
            <v>0</v>
          </cell>
          <cell r="AY31">
            <v>0</v>
          </cell>
          <cell r="AZ31">
            <v>1045.1183183138285</v>
          </cell>
          <cell r="BA31">
            <v>1455.4470177735784</v>
          </cell>
          <cell r="BB31">
            <v>1715.1170323426088</v>
          </cell>
          <cell r="BC31">
            <v>1924.044851110227</v>
          </cell>
          <cell r="BD31">
            <v>2127.7093244005951</v>
          </cell>
          <cell r="BE31">
            <v>2338.7129709309957</v>
          </cell>
        </row>
        <row r="32">
          <cell r="AN32" t="str">
            <v>Colombia</v>
          </cell>
          <cell r="AO32" t="str">
            <v>CO</v>
          </cell>
          <cell r="AP32">
            <v>256.10592442453287</v>
          </cell>
          <cell r="AQ32">
            <v>306.84594827835014</v>
          </cell>
          <cell r="AR32">
            <v>347.05279043779217</v>
          </cell>
          <cell r="AS32">
            <v>414.21625835891507</v>
          </cell>
          <cell r="AT32">
            <v>498.75203310594992</v>
          </cell>
          <cell r="AU32">
            <v>496.36449044502848</v>
          </cell>
          <cell r="AV32">
            <v>611.66554229447843</v>
          </cell>
          <cell r="AW32">
            <v>710.16095609891181</v>
          </cell>
          <cell r="AX32">
            <v>813.24904813963633</v>
          </cell>
          <cell r="AY32">
            <v>887.15055902652841</v>
          </cell>
          <cell r="AZ32">
            <v>961.83419064601048</v>
          </cell>
          <cell r="BA32">
            <v>1183.5691253576051</v>
          </cell>
          <cell r="BB32">
            <v>1373.3538845567466</v>
          </cell>
          <cell r="BC32">
            <v>1463.1062335301615</v>
          </cell>
          <cell r="BD32">
            <v>1555.7264742772056</v>
          </cell>
          <cell r="BE32">
            <v>1623.1094915129056</v>
          </cell>
        </row>
        <row r="33">
          <cell r="AN33" t="str">
            <v>Comoros</v>
          </cell>
          <cell r="AO33" t="str">
            <v>KM</v>
          </cell>
          <cell r="AP33">
            <v>26.008550345989818</v>
          </cell>
          <cell r="AQ33">
            <v>42.295484953803644</v>
          </cell>
          <cell r="AR33">
            <v>54.754467205990039</v>
          </cell>
          <cell r="AS33">
            <v>58.331467564912188</v>
          </cell>
          <cell r="AT33">
            <v>58.256350807396842</v>
          </cell>
          <cell r="AU33">
            <v>62.152010833400098</v>
          </cell>
          <cell r="AV33">
            <v>55.656592361415967</v>
          </cell>
          <cell r="AW33">
            <v>56.107686699292415</v>
          </cell>
          <cell r="AX33">
            <v>63.542790579843555</v>
          </cell>
          <cell r="AY33">
            <v>73.600735385858485</v>
          </cell>
          <cell r="AZ33">
            <v>81.999483697070573</v>
          </cell>
          <cell r="BA33">
            <v>100.97672237247883</v>
          </cell>
          <cell r="BB33">
            <v>128.26743179695745</v>
          </cell>
          <cell r="BC33">
            <v>108.03700501685772</v>
          </cell>
          <cell r="BD33">
            <v>114.15985675250366</v>
          </cell>
          <cell r="BE33">
            <v>123.93358886527815</v>
          </cell>
        </row>
        <row r="34">
          <cell r="AN34" t="str">
            <v>Democratic Republic of the Congo</v>
          </cell>
          <cell r="AO34" t="str">
            <v>CD</v>
          </cell>
          <cell r="AP34">
            <v>0</v>
          </cell>
          <cell r="AQ34">
            <v>0</v>
          </cell>
          <cell r="AR34">
            <v>0</v>
          </cell>
          <cell r="AS34">
            <v>0</v>
          </cell>
          <cell r="AT34">
            <v>0</v>
          </cell>
          <cell r="AU34">
            <v>0</v>
          </cell>
          <cell r="AV34">
            <v>0</v>
          </cell>
          <cell r="AW34">
            <v>5.6812319281657109</v>
          </cell>
          <cell r="AX34">
            <v>10.408902934871806</v>
          </cell>
          <cell r="AY34">
            <v>17.091208212348022</v>
          </cell>
          <cell r="AZ34">
            <v>28.774058032371983</v>
          </cell>
          <cell r="BA34">
            <v>37.908400771734733</v>
          </cell>
          <cell r="BB34">
            <v>51.482929233121617</v>
          </cell>
          <cell r="BC34">
            <v>57.928607568511275</v>
          </cell>
          <cell r="BD34">
            <v>64.660381773034857</v>
          </cell>
          <cell r="BE34">
            <v>71.749243677071817</v>
          </cell>
        </row>
        <row r="35">
          <cell r="AN35" t="str">
            <v>Congo</v>
          </cell>
          <cell r="AO35" t="str">
            <v>CG</v>
          </cell>
          <cell r="AP35">
            <v>264.5201996015162</v>
          </cell>
          <cell r="AQ35">
            <v>230.83594673512263</v>
          </cell>
          <cell r="AR35">
            <v>201.05609028580821</v>
          </cell>
          <cell r="AS35">
            <v>197.74448175727241</v>
          </cell>
          <cell r="AT35">
            <v>274.16749372267844</v>
          </cell>
          <cell r="AU35">
            <v>541.95929663553454</v>
          </cell>
          <cell r="AV35">
            <v>897.77839872057962</v>
          </cell>
          <cell r="AW35">
            <v>766.09750302169437</v>
          </cell>
          <cell r="AX35">
            <v>1444.9604748951203</v>
          </cell>
          <cell r="AY35">
            <v>593.88887776135289</v>
          </cell>
          <cell r="AZ35">
            <v>1181.8913771718239</v>
          </cell>
          <cell r="BA35">
            <v>1632.8425881894109</v>
          </cell>
          <cell r="BB35">
            <v>1626.3289690447307</v>
          </cell>
          <cell r="BC35">
            <v>1534.3796059387216</v>
          </cell>
          <cell r="BD35">
            <v>1287.1905359794428</v>
          </cell>
          <cell r="BE35">
            <v>738.506502459741</v>
          </cell>
        </row>
        <row r="36">
          <cell r="AN36" t="str">
            <v>Cook Islands</v>
          </cell>
          <cell r="AO36" t="str">
            <v>CK</v>
          </cell>
          <cell r="AP36" t="str">
            <v xml:space="preserve"> </v>
          </cell>
          <cell r="AQ36" t="str">
            <v xml:space="preserve"> </v>
          </cell>
          <cell r="AR36" t="str">
            <v xml:space="preserve"> </v>
          </cell>
          <cell r="AS36" t="str">
            <v xml:space="preserve"> </v>
          </cell>
          <cell r="AT36" t="str">
            <v xml:space="preserve"> </v>
          </cell>
          <cell r="AU36" t="str">
            <v xml:space="preserve"> </v>
          </cell>
          <cell r="AV36" t="str">
            <v xml:space="preserve"> </v>
          </cell>
          <cell r="AW36" t="str">
            <v xml:space="preserve"> </v>
          </cell>
          <cell r="AX36" t="str">
            <v xml:space="preserve"> </v>
          </cell>
          <cell r="AY36" t="str">
            <v xml:space="preserve"> </v>
          </cell>
          <cell r="AZ36" t="str">
            <v xml:space="preserve"> </v>
          </cell>
          <cell r="BA36" t="str">
            <v xml:space="preserve"> </v>
          </cell>
          <cell r="BB36" t="str">
            <v xml:space="preserve"> </v>
          </cell>
          <cell r="BC36" t="str">
            <v xml:space="preserve"> </v>
          </cell>
          <cell r="BD36" t="str">
            <v xml:space="preserve"> </v>
          </cell>
          <cell r="BE36" t="str">
            <v xml:space="preserve"> </v>
          </cell>
        </row>
        <row r="37">
          <cell r="AN37" t="str">
            <v>Costa Rica</v>
          </cell>
          <cell r="AO37" t="str">
            <v>CR</v>
          </cell>
          <cell r="AP37">
            <v>0</v>
          </cell>
          <cell r="AQ37">
            <v>0</v>
          </cell>
          <cell r="AR37">
            <v>0</v>
          </cell>
          <cell r="AS37">
            <v>0</v>
          </cell>
          <cell r="AT37">
            <v>0</v>
          </cell>
          <cell r="AU37">
            <v>0</v>
          </cell>
          <cell r="AV37">
            <v>408.90116724076387</v>
          </cell>
          <cell r="AW37">
            <v>566.46195224179417</v>
          </cell>
          <cell r="AX37">
            <v>742.92890429365968</v>
          </cell>
          <cell r="AY37">
            <v>754.12102410219723</v>
          </cell>
          <cell r="AZ37">
            <v>881.51671932202191</v>
          </cell>
          <cell r="BA37">
            <v>1008.04615785243</v>
          </cell>
          <cell r="BB37">
            <v>1124.9803610648796</v>
          </cell>
          <cell r="BC37">
            <v>1256.6266134143691</v>
          </cell>
          <cell r="BD37">
            <v>1395.2327635402489</v>
          </cell>
          <cell r="BE37">
            <v>1553.9082159766981</v>
          </cell>
        </row>
        <row r="38">
          <cell r="AN38" t="str">
            <v>Côte d'Ivoire</v>
          </cell>
          <cell r="AO38" t="str">
            <v>CI</v>
          </cell>
          <cell r="AP38">
            <v>0</v>
          </cell>
          <cell r="AQ38">
            <v>0</v>
          </cell>
          <cell r="AR38">
            <v>0</v>
          </cell>
          <cell r="AS38">
            <v>0</v>
          </cell>
          <cell r="AT38">
            <v>97.091205850424089</v>
          </cell>
          <cell r="AU38">
            <v>99.223002423116597</v>
          </cell>
          <cell r="AV38">
            <v>112.49494340337021</v>
          </cell>
          <cell r="AW38">
            <v>123.32153463117172</v>
          </cell>
          <cell r="AX38">
            <v>142.45206366442156</v>
          </cell>
          <cell r="AY38">
            <v>148.42317005014857</v>
          </cell>
          <cell r="AZ38">
            <v>161.6548980064095</v>
          </cell>
          <cell r="BA38">
            <v>125.96551901046125</v>
          </cell>
          <cell r="BB38">
            <v>189.09666979681168</v>
          </cell>
          <cell r="BC38">
            <v>212.89419311716961</v>
          </cell>
          <cell r="BD38">
            <v>220.42888832670923</v>
          </cell>
          <cell r="BE38">
            <v>266.09644809055311</v>
          </cell>
        </row>
        <row r="39">
          <cell r="AN39" t="str">
            <v>Cuba</v>
          </cell>
          <cell r="AO39" t="str">
            <v>CU</v>
          </cell>
          <cell r="AP39" t="str">
            <v xml:space="preserve"> </v>
          </cell>
          <cell r="AQ39" t="str">
            <v xml:space="preserve"> </v>
          </cell>
          <cell r="AR39" t="str">
            <v xml:space="preserve"> </v>
          </cell>
          <cell r="AS39" t="str">
            <v xml:space="preserve"> </v>
          </cell>
          <cell r="AT39" t="str">
            <v xml:space="preserve"> </v>
          </cell>
          <cell r="AU39" t="str">
            <v xml:space="preserve"> </v>
          </cell>
          <cell r="AV39" t="str">
            <v xml:space="preserve"> </v>
          </cell>
          <cell r="AW39" t="str">
            <v xml:space="preserve"> </v>
          </cell>
          <cell r="AX39" t="str">
            <v xml:space="preserve"> </v>
          </cell>
          <cell r="AY39" t="str">
            <v xml:space="preserve"> </v>
          </cell>
          <cell r="AZ39" t="str">
            <v xml:space="preserve"> </v>
          </cell>
          <cell r="BA39" t="str">
            <v xml:space="preserve"> </v>
          </cell>
          <cell r="BB39" t="str">
            <v xml:space="preserve"> </v>
          </cell>
          <cell r="BC39" t="str">
            <v xml:space="preserve"> </v>
          </cell>
          <cell r="BD39" t="str">
            <v xml:space="preserve"> </v>
          </cell>
          <cell r="BE39" t="str">
            <v xml:space="preserve"> </v>
          </cell>
        </row>
        <row r="40">
          <cell r="AN40" t="str">
            <v>Djibouti</v>
          </cell>
          <cell r="AO40" t="str">
            <v>DJ</v>
          </cell>
          <cell r="AP40">
            <v>114.28618050290976</v>
          </cell>
          <cell r="AQ40">
            <v>112.95416378353812</v>
          </cell>
          <cell r="AR40">
            <v>115.67272380434214</v>
          </cell>
          <cell r="AS40">
            <v>146.61364618416457</v>
          </cell>
          <cell r="AT40">
            <v>162.60413323611226</v>
          </cell>
          <cell r="AU40">
            <v>188.65213238617361</v>
          </cell>
          <cell r="AV40">
            <v>209.46487337479655</v>
          </cell>
          <cell r="AW40">
            <v>232.02690887840652</v>
          </cell>
          <cell r="AX40">
            <v>276.20188156036812</v>
          </cell>
          <cell r="AY40">
            <v>312.88899239998091</v>
          </cell>
          <cell r="AZ40">
            <v>338.9412191327927</v>
          </cell>
          <cell r="BA40">
            <v>360.25917439721366</v>
          </cell>
          <cell r="BB40">
            <v>369.85230819861891</v>
          </cell>
          <cell r="BC40">
            <v>305.84969365041133</v>
          </cell>
          <cell r="BD40">
            <v>334.01902596462918</v>
          </cell>
          <cell r="BE40">
            <v>344.3931526804642</v>
          </cell>
        </row>
        <row r="41">
          <cell r="AN41" t="str">
            <v>Dominica</v>
          </cell>
          <cell r="AO41" t="str">
            <v>DM</v>
          </cell>
          <cell r="AP41">
            <v>937.2823775762098</v>
          </cell>
          <cell r="AQ41">
            <v>954.62847351801349</v>
          </cell>
          <cell r="AR41">
            <v>941.85229720439963</v>
          </cell>
          <cell r="AS41">
            <v>843.07115589288514</v>
          </cell>
          <cell r="AT41">
            <v>1007.2663499055116</v>
          </cell>
          <cell r="AU41">
            <v>1095.7780773641807</v>
          </cell>
          <cell r="AV41">
            <v>1198.563722089624</v>
          </cell>
          <cell r="AW41">
            <v>1337.120100916138</v>
          </cell>
          <cell r="AX41">
            <v>1478.7054281453134</v>
          </cell>
          <cell r="AY41">
            <v>1708.5868312063908</v>
          </cell>
          <cell r="AZ41">
            <v>1799.7899370100783</v>
          </cell>
          <cell r="BA41">
            <v>1813.8509495524138</v>
          </cell>
          <cell r="BB41">
            <v>1714.4334378990616</v>
          </cell>
          <cell r="BC41">
            <v>1790.5330828729282</v>
          </cell>
          <cell r="BD41">
            <v>1820.9315012778586</v>
          </cell>
          <cell r="BE41">
            <v>1849.1375960197918</v>
          </cell>
        </row>
        <row r="42">
          <cell r="AN42" t="str">
            <v>Dominican Republic</v>
          </cell>
          <cell r="AO42" t="str">
            <v>DO</v>
          </cell>
          <cell r="AP42">
            <v>0</v>
          </cell>
          <cell r="AQ42">
            <v>0</v>
          </cell>
          <cell r="AR42">
            <v>0</v>
          </cell>
          <cell r="AS42">
            <v>0</v>
          </cell>
          <cell r="AT42">
            <v>0</v>
          </cell>
          <cell r="AU42">
            <v>0</v>
          </cell>
          <cell r="AV42">
            <v>0</v>
          </cell>
          <cell r="AW42">
            <v>382.51209009177165</v>
          </cell>
          <cell r="AX42">
            <v>433.12934212765606</v>
          </cell>
          <cell r="AY42">
            <v>405.36631231035824</v>
          </cell>
          <cell r="AZ42">
            <v>481.03207976168886</v>
          </cell>
          <cell r="BA42">
            <v>580.97794346218916</v>
          </cell>
          <cell r="BB42">
            <v>0</v>
          </cell>
          <cell r="BC42">
            <v>0</v>
          </cell>
          <cell r="BD42">
            <v>0</v>
          </cell>
          <cell r="BE42">
            <v>0</v>
          </cell>
        </row>
        <row r="43">
          <cell r="AN43" t="str">
            <v>Ecuador</v>
          </cell>
          <cell r="AO43" t="str">
            <v>EC</v>
          </cell>
          <cell r="AP43">
            <v>0</v>
          </cell>
          <cell r="AQ43">
            <v>0</v>
          </cell>
          <cell r="AR43">
            <v>0</v>
          </cell>
          <cell r="AS43">
            <v>0</v>
          </cell>
          <cell r="AT43">
            <v>0</v>
          </cell>
          <cell r="AU43">
            <v>0</v>
          </cell>
          <cell r="AV43">
            <v>0</v>
          </cell>
          <cell r="AW43">
            <v>0</v>
          </cell>
          <cell r="AX43">
            <v>1205.8854174842786</v>
          </cell>
          <cell r="AY43">
            <v>994.33969366171414</v>
          </cell>
          <cell r="AZ43">
            <v>1326.14533164063</v>
          </cell>
          <cell r="BA43">
            <v>1854.8301683000759</v>
          </cell>
          <cell r="BB43">
            <v>2124.3921335261089</v>
          </cell>
          <cell r="BC43">
            <v>2324.1889450639837</v>
          </cell>
          <cell r="BD43">
            <v>2461.5927509659746</v>
          </cell>
          <cell r="BE43">
            <v>2174.1327997478747</v>
          </cell>
        </row>
        <row r="44">
          <cell r="AN44" t="str">
            <v>Egypt</v>
          </cell>
          <cell r="AO44" t="str">
            <v>EG</v>
          </cell>
          <cell r="AP44">
            <v>0</v>
          </cell>
          <cell r="AQ44">
            <v>0</v>
          </cell>
          <cell r="AR44">
            <v>0</v>
          </cell>
          <cell r="AS44">
            <v>0</v>
          </cell>
          <cell r="AT44">
            <v>71.919152302066578</v>
          </cell>
          <cell r="AU44">
            <v>82.366521586760314</v>
          </cell>
          <cell r="AV44">
            <v>115.62167229826034</v>
          </cell>
          <cell r="AW44">
            <v>148.86232236358478</v>
          </cell>
          <cell r="AX44">
            <v>200.93698481237732</v>
          </cell>
          <cell r="AY44">
            <v>247.9363377966479</v>
          </cell>
          <cell r="AZ44">
            <v>274.34989695224471</v>
          </cell>
          <cell r="BA44">
            <v>340.61095954750101</v>
          </cell>
          <cell r="BB44">
            <v>388.77169734178062</v>
          </cell>
          <cell r="BC44">
            <v>487.28687226813395</v>
          </cell>
          <cell r="BD44">
            <v>565.10718956487938</v>
          </cell>
          <cell r="BE44">
            <v>722.1524425108222</v>
          </cell>
        </row>
        <row r="45">
          <cell r="AN45" t="str">
            <v>El Salvador</v>
          </cell>
          <cell r="AO45" t="str">
            <v>SV</v>
          </cell>
          <cell r="AP45">
            <v>0</v>
          </cell>
          <cell r="AQ45">
            <v>246.44377461284037</v>
          </cell>
          <cell r="AR45">
            <v>268.75227610443443</v>
          </cell>
          <cell r="AS45">
            <v>290.89832095097825</v>
          </cell>
          <cell r="AT45">
            <v>307.40100537013967</v>
          </cell>
          <cell r="AU45">
            <v>359.19135602303612</v>
          </cell>
          <cell r="AV45">
            <v>422.76689703157513</v>
          </cell>
          <cell r="AW45">
            <v>479.48275188112058</v>
          </cell>
          <cell r="AX45">
            <v>540.19876664013771</v>
          </cell>
          <cell r="AY45">
            <v>478.67350955049113</v>
          </cell>
          <cell r="AZ45">
            <v>539.06458396665107</v>
          </cell>
          <cell r="BA45">
            <v>624.21708065808002</v>
          </cell>
          <cell r="BB45">
            <v>678.42232745658987</v>
          </cell>
          <cell r="BC45">
            <v>721.46464175573692</v>
          </cell>
          <cell r="BD45">
            <v>741.76607932033255</v>
          </cell>
          <cell r="BE45">
            <v>771.48783726454178</v>
          </cell>
        </row>
        <row r="46">
          <cell r="AN46" t="str">
            <v>Equatorial Guinea</v>
          </cell>
          <cell r="AO46" t="str">
            <v>GQ</v>
          </cell>
          <cell r="AP46">
            <v>0</v>
          </cell>
          <cell r="AQ46">
            <v>0</v>
          </cell>
          <cell r="AR46">
            <v>0</v>
          </cell>
          <cell r="AS46">
            <v>0</v>
          </cell>
          <cell r="AT46">
            <v>0</v>
          </cell>
          <cell r="AU46">
            <v>0</v>
          </cell>
          <cell r="AV46">
            <v>3703.397758442447</v>
          </cell>
          <cell r="AW46">
            <v>4000.0203864097034</v>
          </cell>
          <cell r="AX46">
            <v>6051.8002183280405</v>
          </cell>
          <cell r="AY46">
            <v>3551.2581686944718</v>
          </cell>
          <cell r="AZ46">
            <v>3851.3876221738105</v>
          </cell>
          <cell r="BA46">
            <v>5711.3152651640867</v>
          </cell>
          <cell r="BB46">
            <v>6429.3787672360586</v>
          </cell>
          <cell r="BC46">
            <v>5139.6240751984324</v>
          </cell>
          <cell r="BD46">
            <v>4660.7477696595788</v>
          </cell>
          <cell r="BE46">
            <v>2653.9336713207285</v>
          </cell>
        </row>
        <row r="47">
          <cell r="AN47" t="str">
            <v>Eritrea</v>
          </cell>
          <cell r="AO47" t="str">
            <v>ER</v>
          </cell>
          <cell r="AP47" t="str">
            <v xml:space="preserve"> </v>
          </cell>
          <cell r="AQ47" t="str">
            <v xml:space="preserve"> </v>
          </cell>
          <cell r="AR47" t="str">
            <v xml:space="preserve"> </v>
          </cell>
          <cell r="AS47" t="str">
            <v xml:space="preserve"> </v>
          </cell>
          <cell r="AT47" t="str">
            <v xml:space="preserve"> </v>
          </cell>
          <cell r="AU47" t="str">
            <v xml:space="preserve"> </v>
          </cell>
          <cell r="AV47" t="str">
            <v xml:space="preserve"> </v>
          </cell>
          <cell r="AW47" t="str">
            <v xml:space="preserve"> </v>
          </cell>
          <cell r="AX47" t="str">
            <v xml:space="preserve"> </v>
          </cell>
          <cell r="AY47" t="str">
            <v xml:space="preserve"> </v>
          </cell>
          <cell r="AZ47" t="str">
            <v xml:space="preserve"> </v>
          </cell>
          <cell r="BA47" t="str">
            <v xml:space="preserve"> </v>
          </cell>
          <cell r="BB47" t="str">
            <v xml:space="preserve"> </v>
          </cell>
          <cell r="BC47" t="str">
            <v xml:space="preserve"> </v>
          </cell>
          <cell r="BD47" t="str">
            <v xml:space="preserve"> </v>
          </cell>
          <cell r="BE47" t="str">
            <v xml:space="preserve"> </v>
          </cell>
        </row>
        <row r="48">
          <cell r="AN48" t="str">
            <v>Ethiopia</v>
          </cell>
          <cell r="AO48" t="str">
            <v>ET</v>
          </cell>
          <cell r="AP48">
            <v>1.4179055640208953</v>
          </cell>
          <cell r="AQ48">
            <v>1.403030340349275</v>
          </cell>
          <cell r="AR48">
            <v>1.3421646352949774</v>
          </cell>
          <cell r="AS48">
            <v>1.5744400397082403</v>
          </cell>
          <cell r="AT48">
            <v>2.0200792877343545</v>
          </cell>
          <cell r="AU48">
            <v>2.3980987013412198</v>
          </cell>
          <cell r="AV48">
            <v>3.2407065041625698</v>
          </cell>
          <cell r="AW48">
            <v>4.113837099266993</v>
          </cell>
          <cell r="AX48">
            <v>7.1079466761824976</v>
          </cell>
          <cell r="AY48">
            <v>11.44868888360158</v>
          </cell>
          <cell r="AZ48">
            <v>15.455902231938891</v>
          </cell>
          <cell r="BA48">
            <v>23.146708616576927</v>
          </cell>
          <cell r="BB48">
            <v>44.786396143497747</v>
          </cell>
          <cell r="BC48">
            <v>55.532555096378957</v>
          </cell>
          <cell r="BD48">
            <v>70.721343124709051</v>
          </cell>
          <cell r="BE48">
            <v>93.118528241752699</v>
          </cell>
        </row>
        <row r="49">
          <cell r="AN49" t="str">
            <v>Fiji</v>
          </cell>
          <cell r="AO49" t="str">
            <v>FJ</v>
          </cell>
          <cell r="AP49">
            <v>0</v>
          </cell>
          <cell r="AQ49">
            <v>0</v>
          </cell>
          <cell r="AR49">
            <v>0</v>
          </cell>
          <cell r="AS49">
            <v>0</v>
          </cell>
          <cell r="AT49">
            <v>0</v>
          </cell>
          <cell r="AU49">
            <v>486.33505135571539</v>
          </cell>
          <cell r="AV49">
            <v>573.53218847706887</v>
          </cell>
          <cell r="AW49">
            <v>579.03515546015149</v>
          </cell>
          <cell r="AX49">
            <v>604.85984300519362</v>
          </cell>
          <cell r="AY49">
            <v>591.1488413283613</v>
          </cell>
          <cell r="AZ49">
            <v>664.05021559392981</v>
          </cell>
          <cell r="BA49">
            <v>848.25973744242219</v>
          </cell>
          <cell r="BB49">
            <v>929.59335791372678</v>
          </cell>
          <cell r="BC49">
            <v>1036.4689749521151</v>
          </cell>
          <cell r="BD49">
            <v>1229.8597593604018</v>
          </cell>
          <cell r="BE49">
            <v>1385.2956725838396</v>
          </cell>
        </row>
        <row r="50">
          <cell r="AN50" t="str">
            <v>Gabon</v>
          </cell>
          <cell r="AO50" t="str">
            <v>GA</v>
          </cell>
          <cell r="AP50">
            <v>1123.5200386314273</v>
          </cell>
          <cell r="AQ50">
            <v>998.33498513379584</v>
          </cell>
          <cell r="AR50">
            <v>906.21714697595587</v>
          </cell>
          <cell r="AS50">
            <v>865.49069304127704</v>
          </cell>
          <cell r="AT50">
            <v>969.60809335840293</v>
          </cell>
          <cell r="AU50">
            <v>1453.899187243341</v>
          </cell>
          <cell r="AV50">
            <v>1692.6226083923248</v>
          </cell>
          <cell r="AW50">
            <v>1792.9411970107299</v>
          </cell>
          <cell r="AX50">
            <v>2527.1581028774203</v>
          </cell>
          <cell r="AY50">
            <v>1677.6581637733386</v>
          </cell>
          <cell r="AZ50">
            <v>2060.119504819505</v>
          </cell>
          <cell r="BA50">
            <v>3020.3459081103601</v>
          </cell>
          <cell r="BB50">
            <v>3025.6916474510435</v>
          </cell>
          <cell r="BC50">
            <v>2728.2669612842556</v>
          </cell>
          <cell r="BD50">
            <v>2347.8928535442255</v>
          </cell>
          <cell r="BE50">
            <v>1587.1431642208609</v>
          </cell>
        </row>
        <row r="51">
          <cell r="AN51" t="str">
            <v>Gambia</v>
          </cell>
          <cell r="AO51" t="str">
            <v>GM</v>
          </cell>
          <cell r="AP51">
            <v>6.1706546153571393</v>
          </cell>
          <cell r="AQ51">
            <v>6.8529469828688825</v>
          </cell>
          <cell r="AR51">
            <v>9.3584948858008055</v>
          </cell>
          <cell r="AS51">
            <v>15.120275854124298</v>
          </cell>
          <cell r="AT51">
            <v>26.276406394231838</v>
          </cell>
          <cell r="AU51">
            <v>27.256923793314517</v>
          </cell>
          <cell r="AV51">
            <v>31.258725128619918</v>
          </cell>
          <cell r="AW51">
            <v>36.219238231556297</v>
          </cell>
          <cell r="AX51">
            <v>36.127749097931982</v>
          </cell>
          <cell r="AY51">
            <v>40.909297110200299</v>
          </cell>
          <cell r="AZ51">
            <v>42.10739582625407</v>
          </cell>
          <cell r="BA51">
            <v>45.553123760638542</v>
          </cell>
          <cell r="BB51">
            <v>51.753677824790181</v>
          </cell>
          <cell r="BC51">
            <v>58.326596225294786</v>
          </cell>
          <cell r="BD51">
            <v>73.651129805636714</v>
          </cell>
          <cell r="BE51">
            <v>88.886640254046597</v>
          </cell>
        </row>
        <row r="52">
          <cell r="AN52" t="str">
            <v>Georgia</v>
          </cell>
          <cell r="AO52" t="str">
            <v>GE</v>
          </cell>
          <cell r="AP52">
            <v>39.811692076137881</v>
          </cell>
          <cell r="AQ52">
            <v>48.842424425496993</v>
          </cell>
          <cell r="AR52">
            <v>67.487692058756025</v>
          </cell>
          <cell r="AS52">
            <v>83.710387491281097</v>
          </cell>
          <cell r="AT52">
            <v>137.38476977620732</v>
          </cell>
          <cell r="AU52">
            <v>164.95178455847255</v>
          </cell>
          <cell r="AV52">
            <v>243.52541586073502</v>
          </cell>
          <cell r="AW52">
            <v>374.75390200881918</v>
          </cell>
          <cell r="AX52">
            <v>447.36572903225806</v>
          </cell>
          <cell r="AY52">
            <v>412.95734590246354</v>
          </cell>
          <cell r="AZ52">
            <v>502.34825573102393</v>
          </cell>
          <cell r="BA52">
            <v>687.02170683870963</v>
          </cell>
          <cell r="BB52">
            <v>768.08264758169935</v>
          </cell>
          <cell r="BC52">
            <v>763.18700000000001</v>
          </cell>
          <cell r="BD52">
            <v>873.77758035953855</v>
          </cell>
          <cell r="BE52">
            <v>1014.9720868418929</v>
          </cell>
        </row>
        <row r="53">
          <cell r="AN53" t="str">
            <v>Ghana</v>
          </cell>
          <cell r="AO53" t="str">
            <v>GH</v>
          </cell>
          <cell r="AP53">
            <v>0</v>
          </cell>
          <cell r="AQ53">
            <v>0</v>
          </cell>
          <cell r="AR53">
            <v>0</v>
          </cell>
          <cell r="AS53">
            <v>0</v>
          </cell>
          <cell r="AT53">
            <v>0</v>
          </cell>
          <cell r="AU53">
            <v>0</v>
          </cell>
          <cell r="AV53">
            <v>0</v>
          </cell>
          <cell r="AW53">
            <v>0</v>
          </cell>
          <cell r="AX53">
            <v>0</v>
          </cell>
          <cell r="AY53">
            <v>0</v>
          </cell>
          <cell r="AZ53">
            <v>0</v>
          </cell>
          <cell r="BA53">
            <v>59.398762851191051</v>
          </cell>
          <cell r="BB53">
            <v>83.415969168674877</v>
          </cell>
          <cell r="BC53">
            <v>111.98561935813942</v>
          </cell>
          <cell r="BD53">
            <v>166.75155629678085</v>
          </cell>
          <cell r="BE53">
            <v>232.83001735029205</v>
          </cell>
        </row>
        <row r="54">
          <cell r="AN54" t="str">
            <v>Grenada</v>
          </cell>
          <cell r="AO54" t="str">
            <v>GD</v>
          </cell>
          <cell r="AP54">
            <v>795.70311713360695</v>
          </cell>
          <cell r="AQ54">
            <v>776.90306728588405</v>
          </cell>
          <cell r="AR54">
            <v>804.58675523996078</v>
          </cell>
          <cell r="AS54">
            <v>897.13886964590961</v>
          </cell>
          <cell r="AT54">
            <v>836.03001217658982</v>
          </cell>
          <cell r="AU54">
            <v>1016.8549563376041</v>
          </cell>
          <cell r="AV54">
            <v>1118.7679379037179</v>
          </cell>
          <cell r="AW54">
            <v>1287.7553984129129</v>
          </cell>
          <cell r="AX54">
            <v>1502.1308197825458</v>
          </cell>
          <cell r="AY54">
            <v>1305.5175979903352</v>
          </cell>
          <cell r="AZ54">
            <v>1382.0963535447138</v>
          </cell>
          <cell r="BA54">
            <v>1370.3013266714252</v>
          </cell>
          <cell r="BB54">
            <v>1417.6253979389653</v>
          </cell>
          <cell r="BC54">
            <v>1513.8344144501411</v>
          </cell>
          <cell r="BD54">
            <v>1721.1480979691612</v>
          </cell>
          <cell r="BE54">
            <v>1979.5883180588451</v>
          </cell>
        </row>
        <row r="55">
          <cell r="AN55" t="str">
            <v>Guatemala</v>
          </cell>
          <cell r="AO55" t="str">
            <v>GT</v>
          </cell>
          <cell r="AP55">
            <v>84.613620616298888</v>
          </cell>
          <cell r="AQ55">
            <v>98.395412356584259</v>
          </cell>
          <cell r="AR55">
            <v>116.61637404282533</v>
          </cell>
          <cell r="AS55">
            <v>124.91707573102404</v>
          </cell>
          <cell r="AT55">
            <v>139.24915868460587</v>
          </cell>
          <cell r="AU55">
            <v>152.71373900544501</v>
          </cell>
          <cell r="AV55">
            <v>183.91653979754287</v>
          </cell>
          <cell r="AW55">
            <v>221.40602145093905</v>
          </cell>
          <cell r="AX55">
            <v>250.88470142790786</v>
          </cell>
          <cell r="AY55">
            <v>243.14407739814899</v>
          </cell>
          <cell r="AZ55">
            <v>275.05553895012014</v>
          </cell>
          <cell r="BA55">
            <v>332.10807557389268</v>
          </cell>
          <cell r="BB55">
            <v>356.87795690095038</v>
          </cell>
          <cell r="BC55">
            <v>387.85399450148606</v>
          </cell>
          <cell r="BD55">
            <v>409.27722803677244</v>
          </cell>
          <cell r="BE55">
            <v>449.15279826787736</v>
          </cell>
        </row>
        <row r="56">
          <cell r="AN56" t="str">
            <v>Guinea</v>
          </cell>
          <cell r="AO56" t="str">
            <v>GN</v>
          </cell>
          <cell r="AP56">
            <v>1.3147469116923498</v>
          </cell>
          <cell r="AQ56">
            <v>1.4792292539442315</v>
          </cell>
          <cell r="AR56">
            <v>1.6784550085391325</v>
          </cell>
          <cell r="AS56">
            <v>1.885867207498984</v>
          </cell>
          <cell r="AT56">
            <v>2.6756656514821722</v>
          </cell>
          <cell r="AU56">
            <v>5.5589727869897398</v>
          </cell>
          <cell r="AV56">
            <v>10.451485564637013</v>
          </cell>
          <cell r="AW56">
            <v>13.179835148558539</v>
          </cell>
          <cell r="AX56">
            <v>19.294046618752315</v>
          </cell>
          <cell r="AY56">
            <v>22.217130070466379</v>
          </cell>
          <cell r="AZ56">
            <v>30.294718185835499</v>
          </cell>
          <cell r="BA56">
            <v>48.27719833042898</v>
          </cell>
          <cell r="BB56">
            <v>75.43325238051888</v>
          </cell>
          <cell r="BC56">
            <v>77.582880047570285</v>
          </cell>
          <cell r="BD56">
            <v>91.386794758277688</v>
          </cell>
          <cell r="BE56">
            <v>114.36319315342396</v>
          </cell>
        </row>
        <row r="57">
          <cell r="AN57" t="str">
            <v>Guinea-Bissau</v>
          </cell>
          <cell r="AO57" t="str">
            <v>GW</v>
          </cell>
          <cell r="AP57">
            <v>0</v>
          </cell>
          <cell r="AQ57">
            <v>21.958643918164089</v>
          </cell>
          <cell r="AR57">
            <v>19.400415686462473</v>
          </cell>
          <cell r="AS57">
            <v>17.293771262834902</v>
          </cell>
          <cell r="AT57">
            <v>19.654090028844479</v>
          </cell>
          <cell r="AU57">
            <v>23.239799426145574</v>
          </cell>
          <cell r="AV57">
            <v>24.974530714555215</v>
          </cell>
          <cell r="AW57">
            <v>21.507294395826158</v>
          </cell>
          <cell r="AX57">
            <v>30.721795547259969</v>
          </cell>
          <cell r="AY57">
            <v>29.918546164349618</v>
          </cell>
          <cell r="AZ57">
            <v>37.849354018304751</v>
          </cell>
          <cell r="BA57">
            <v>49.517330075919993</v>
          </cell>
          <cell r="BB57">
            <v>41.865027125292791</v>
          </cell>
          <cell r="BC57">
            <v>36.069285391868547</v>
          </cell>
          <cell r="BD57">
            <v>59.064618274784671</v>
          </cell>
          <cell r="BE57">
            <v>73.344592962769255</v>
          </cell>
        </row>
        <row r="58">
          <cell r="AN58" t="str">
            <v>Guyana</v>
          </cell>
          <cell r="AO58" t="str">
            <v>GY</v>
          </cell>
          <cell r="AP58">
            <v>0</v>
          </cell>
          <cell r="AQ58">
            <v>0</v>
          </cell>
          <cell r="AR58">
            <v>0</v>
          </cell>
          <cell r="AS58">
            <v>0</v>
          </cell>
          <cell r="AT58">
            <v>0</v>
          </cell>
          <cell r="AU58">
            <v>0</v>
          </cell>
          <cell r="AV58">
            <v>288.09337487543377</v>
          </cell>
          <cell r="AW58">
            <v>411.06659214381125</v>
          </cell>
          <cell r="AX58">
            <v>443.95215807287548</v>
          </cell>
          <cell r="AY58">
            <v>538.9501890188053</v>
          </cell>
          <cell r="AZ58">
            <v>622.23181154528265</v>
          </cell>
          <cell r="BA58">
            <v>743.32072753971431</v>
          </cell>
          <cell r="BB58">
            <v>884.70361921733229</v>
          </cell>
          <cell r="BC58">
            <v>924.14253358150381</v>
          </cell>
          <cell r="BD58">
            <v>1035.7735267417961</v>
          </cell>
          <cell r="BE58">
            <v>1179.0308639790558</v>
          </cell>
        </row>
        <row r="59">
          <cell r="AN59" t="str">
            <v>Haiti</v>
          </cell>
          <cell r="AO59" t="str">
            <v>HT</v>
          </cell>
          <cell r="AP59">
            <v>0</v>
          </cell>
          <cell r="AQ59">
            <v>0</v>
          </cell>
          <cell r="AR59">
            <v>0</v>
          </cell>
          <cell r="AS59">
            <v>0</v>
          </cell>
          <cell r="AT59">
            <v>11.473642679197621</v>
          </cell>
          <cell r="AU59">
            <v>17.328608295611421</v>
          </cell>
          <cell r="AV59">
            <v>24.216163695737173</v>
          </cell>
          <cell r="AW59">
            <v>29.713947771079063</v>
          </cell>
          <cell r="AX59">
            <v>38.234068460794916</v>
          </cell>
          <cell r="AY59">
            <v>43.465021633290604</v>
          </cell>
          <cell r="AZ59">
            <v>47.495293919757124</v>
          </cell>
          <cell r="BA59">
            <v>62.291032832353572</v>
          </cell>
          <cell r="BB59">
            <v>69.780520477276681</v>
          </cell>
          <cell r="BC59">
            <v>81.238743019405334</v>
          </cell>
          <cell r="BD59">
            <v>87.891005617800047</v>
          </cell>
          <cell r="BE59">
            <v>117.40529112848859</v>
          </cell>
        </row>
        <row r="60">
          <cell r="AN60" t="str">
            <v>Honduras</v>
          </cell>
          <cell r="AO60" t="str">
            <v>HN</v>
          </cell>
          <cell r="AP60">
            <v>55.45362183093529</v>
          </cell>
          <cell r="AQ60">
            <v>66.32602301099601</v>
          </cell>
          <cell r="AR60">
            <v>74.583217373578947</v>
          </cell>
          <cell r="AS60">
            <v>87.889448778978021</v>
          </cell>
          <cell r="AT60">
            <v>107.12852848905347</v>
          </cell>
          <cell r="AU60">
            <v>106.89305816967138</v>
          </cell>
          <cell r="AV60">
            <v>125.63937432887182</v>
          </cell>
          <cell r="AW60">
            <v>154.40689898717847</v>
          </cell>
          <cell r="AX60">
            <v>188.21020511750922</v>
          </cell>
          <cell r="AY60">
            <v>178.14738418231889</v>
          </cell>
          <cell r="AZ60">
            <v>202.12940533593468</v>
          </cell>
          <cell r="BA60">
            <v>249.91605907849993</v>
          </cell>
          <cell r="BB60">
            <v>267.99877199215672</v>
          </cell>
          <cell r="BC60">
            <v>286.34785860355737</v>
          </cell>
          <cell r="BD60">
            <v>350.84074383009795</v>
          </cell>
          <cell r="BE60">
            <v>394.29309754711312</v>
          </cell>
        </row>
        <row r="61">
          <cell r="AN61" t="str">
            <v>India</v>
          </cell>
          <cell r="AO61" t="str">
            <v>IN</v>
          </cell>
          <cell r="AP61">
            <v>27.789300234706982</v>
          </cell>
          <cell r="AQ61">
            <v>26.841739061419986</v>
          </cell>
          <cell r="AR61">
            <v>30.810389203993378</v>
          </cell>
          <cell r="AS61">
            <v>36.156141274167688</v>
          </cell>
          <cell r="AT61">
            <v>44.596374908529349</v>
          </cell>
          <cell r="AU61">
            <v>52.579893047878002</v>
          </cell>
          <cell r="AV61">
            <v>68.441598098319474</v>
          </cell>
          <cell r="AW61">
            <v>89.436872022680362</v>
          </cell>
          <cell r="AX61">
            <v>97.016497656136451</v>
          </cell>
          <cell r="AY61">
            <v>110.63436088865274</v>
          </cell>
          <cell r="AZ61">
            <v>0</v>
          </cell>
          <cell r="BA61">
            <v>172.66419105344815</v>
          </cell>
          <cell r="BB61">
            <v>214.50029669553604</v>
          </cell>
          <cell r="BC61">
            <v>256.96129464899786</v>
          </cell>
          <cell r="BD61">
            <v>287.02966522107772</v>
          </cell>
          <cell r="BE61">
            <v>335.81044534160463</v>
          </cell>
        </row>
        <row r="62">
          <cell r="AN62" t="str">
            <v>Indonesia</v>
          </cell>
          <cell r="AO62" t="str">
            <v>ID</v>
          </cell>
          <cell r="AP62">
            <v>0</v>
          </cell>
          <cell r="AQ62">
            <v>0</v>
          </cell>
          <cell r="AR62">
            <v>0</v>
          </cell>
          <cell r="AS62">
            <v>0</v>
          </cell>
          <cell r="AT62">
            <v>0</v>
          </cell>
          <cell r="AU62">
            <v>0</v>
          </cell>
          <cell r="AV62">
            <v>0</v>
          </cell>
          <cell r="AW62">
            <v>141.47231778926556</v>
          </cell>
          <cell r="AX62">
            <v>226.37502333806273</v>
          </cell>
          <cell r="AY62">
            <v>207.99319375053642</v>
          </cell>
          <cell r="AZ62">
            <v>260.90955976366939</v>
          </cell>
          <cell r="BA62">
            <v>336.0070175551125</v>
          </cell>
          <cell r="BB62">
            <v>383.8536881624874</v>
          </cell>
          <cell r="BC62">
            <v>430.9487948374292</v>
          </cell>
          <cell r="BD62">
            <v>485.59345462197564</v>
          </cell>
          <cell r="BE62">
            <v>488.66581751288965</v>
          </cell>
        </row>
        <row r="63">
          <cell r="AN63" t="str">
            <v>Iran</v>
          </cell>
          <cell r="AO63" t="str">
            <v>IR</v>
          </cell>
          <cell r="AP63">
            <v>0</v>
          </cell>
          <cell r="AQ63">
            <v>0</v>
          </cell>
          <cell r="AR63">
            <v>0</v>
          </cell>
          <cell r="AS63">
            <v>0</v>
          </cell>
          <cell r="AT63">
            <v>0</v>
          </cell>
          <cell r="AU63">
            <v>0</v>
          </cell>
          <cell r="AV63">
            <v>0</v>
          </cell>
          <cell r="AW63">
            <v>115.15147090000829</v>
          </cell>
          <cell r="AX63">
            <v>138.65434693313148</v>
          </cell>
          <cell r="AY63">
            <v>139.9105193800338</v>
          </cell>
          <cell r="AZ63">
            <v>184.40306186430172</v>
          </cell>
          <cell r="BA63">
            <v>280.51770963019425</v>
          </cell>
          <cell r="BB63">
            <v>284.70751389594943</v>
          </cell>
          <cell r="BC63">
            <v>493.23701277183568</v>
          </cell>
          <cell r="BD63">
            <v>662.10571306671761</v>
          </cell>
          <cell r="BE63">
            <v>672.71294381043811</v>
          </cell>
        </row>
        <row r="64">
          <cell r="AN64" t="str">
            <v>Iraq</v>
          </cell>
          <cell r="AO64" t="str">
            <v>IQ</v>
          </cell>
          <cell r="AP64">
            <v>0</v>
          </cell>
          <cell r="AQ64">
            <v>0</v>
          </cell>
          <cell r="AR64">
            <v>0</v>
          </cell>
          <cell r="AS64">
            <v>0</v>
          </cell>
          <cell r="AT64">
            <v>396.88804401053341</v>
          </cell>
          <cell r="AU64">
            <v>729.40233803332342</v>
          </cell>
          <cell r="AV64">
            <v>1177.8675180280738</v>
          </cell>
          <cell r="AW64">
            <v>1504.9958056645351</v>
          </cell>
          <cell r="AX64">
            <v>2679.5935650607457</v>
          </cell>
          <cell r="AY64">
            <v>1391.1498492773892</v>
          </cell>
          <cell r="AZ64">
            <v>2072.4347936808281</v>
          </cell>
          <cell r="BA64">
            <v>3723.7936974480422</v>
          </cell>
          <cell r="BB64">
            <v>4315.1859906272684</v>
          </cell>
          <cell r="BC64">
            <v>4033.9820875541513</v>
          </cell>
          <cell r="BD64">
            <v>3365.443945737426</v>
          </cell>
          <cell r="BE64">
            <v>1968.6140957898888</v>
          </cell>
        </row>
        <row r="65">
          <cell r="AN65" t="str">
            <v>Jamaica</v>
          </cell>
          <cell r="AO65" t="str">
            <v>JM</v>
          </cell>
          <cell r="AP65">
            <v>80.855313858744736</v>
          </cell>
          <cell r="AQ65">
            <v>87.714372634255142</v>
          </cell>
          <cell r="AR65">
            <v>111.30088846150137</v>
          </cell>
          <cell r="AS65">
            <v>153.81806433227368</v>
          </cell>
          <cell r="AT65">
            <v>199.32901340050876</v>
          </cell>
          <cell r="AU65">
            <v>245.38028348003567</v>
          </cell>
          <cell r="AV65">
            <v>299.68784340278648</v>
          </cell>
          <cell r="AW65">
            <v>391.36264599795277</v>
          </cell>
          <cell r="AX65">
            <v>479.94297883748453</v>
          </cell>
          <cell r="AY65">
            <v>577.50999970756914</v>
          </cell>
          <cell r="AZ65">
            <v>653.74172283926293</v>
          </cell>
          <cell r="BA65">
            <v>723.57202226688673</v>
          </cell>
          <cell r="BB65">
            <v>819.46066303600992</v>
          </cell>
          <cell r="BC65">
            <v>1006.8154408766092</v>
          </cell>
          <cell r="BD65">
            <v>1131.1053675167807</v>
          </cell>
          <cell r="BE65">
            <v>1337.3638133745412</v>
          </cell>
        </row>
        <row r="66">
          <cell r="AN66" t="str">
            <v>Jordan</v>
          </cell>
          <cell r="AO66" t="str">
            <v>JO</v>
          </cell>
          <cell r="AP66">
            <v>203.33228254032329</v>
          </cell>
          <cell r="AQ66">
            <v>214.58067901265471</v>
          </cell>
          <cell r="AR66">
            <v>214.51887890809397</v>
          </cell>
          <cell r="AS66">
            <v>214.39548571053746</v>
          </cell>
          <cell r="AT66">
            <v>269.08025803910874</v>
          </cell>
          <cell r="AU66">
            <v>322.59653566407792</v>
          </cell>
          <cell r="AV66">
            <v>425.35472374521254</v>
          </cell>
          <cell r="AW66">
            <v>490.70953648934773</v>
          </cell>
          <cell r="AX66">
            <v>623.3073697552876</v>
          </cell>
          <cell r="AY66">
            <v>636.04411037724617</v>
          </cell>
          <cell r="AZ66">
            <v>673.63903087969322</v>
          </cell>
          <cell r="BA66">
            <v>669.63149386074588</v>
          </cell>
          <cell r="BB66">
            <v>746.60432153700697</v>
          </cell>
          <cell r="BC66">
            <v>810.91836240102771</v>
          </cell>
          <cell r="BD66">
            <v>916.3679553190683</v>
          </cell>
          <cell r="BE66">
            <v>969.21526170880702</v>
          </cell>
        </row>
        <row r="67">
          <cell r="AN67" t="str">
            <v>Kazakhstan</v>
          </cell>
          <cell r="AO67" t="str">
            <v>KZ</v>
          </cell>
          <cell r="AP67">
            <v>0</v>
          </cell>
          <cell r="AQ67">
            <v>0</v>
          </cell>
          <cell r="AR67">
            <v>53.44283890084278</v>
          </cell>
          <cell r="AS67">
            <v>81.897952568036345</v>
          </cell>
          <cell r="AT67">
            <v>112.04519421021203</v>
          </cell>
          <cell r="AU67">
            <v>200.27066416787082</v>
          </cell>
          <cell r="AV67">
            <v>319.53691846739281</v>
          </cell>
          <cell r="AW67">
            <v>488.37486625068976</v>
          </cell>
          <cell r="AX67">
            <v>729.83934432818683</v>
          </cell>
          <cell r="AY67">
            <v>594.79267961295</v>
          </cell>
          <cell r="AZ67">
            <v>972.28189376997238</v>
          </cell>
          <cell r="BA67">
            <v>1755.9747185412464</v>
          </cell>
          <cell r="BB67">
            <v>1932.761418164331</v>
          </cell>
          <cell r="BC67">
            <v>2258.3618695911864</v>
          </cell>
          <cell r="BD67">
            <v>2478.1953624407897</v>
          </cell>
          <cell r="BE67">
            <v>2004.3590259782677</v>
          </cell>
        </row>
        <row r="68">
          <cell r="AN68" t="str">
            <v>Kenya</v>
          </cell>
          <cell r="AO68" t="str">
            <v>KE</v>
          </cell>
          <cell r="AP68">
            <v>0</v>
          </cell>
          <cell r="AQ68">
            <v>0</v>
          </cell>
          <cell r="AR68">
            <v>0</v>
          </cell>
          <cell r="AS68">
            <v>0</v>
          </cell>
          <cell r="AT68">
            <v>0</v>
          </cell>
          <cell r="AU68">
            <v>34.582456925554965</v>
          </cell>
          <cell r="AV68">
            <v>40.066454379717179</v>
          </cell>
          <cell r="AW68">
            <v>50.501681684950725</v>
          </cell>
          <cell r="AX68">
            <v>65.554090387718375</v>
          </cell>
          <cell r="AY68">
            <v>80.378627401645502</v>
          </cell>
          <cell r="AZ68">
            <v>89.70578971511398</v>
          </cell>
          <cell r="BA68">
            <v>117.79836247643652</v>
          </cell>
          <cell r="BB68">
            <v>140.59132108461344</v>
          </cell>
          <cell r="BC68">
            <v>163.32135515480911</v>
          </cell>
          <cell r="BD68">
            <v>197.5792888748866</v>
          </cell>
          <cell r="BE68">
            <v>238.57435471339929</v>
          </cell>
        </row>
        <row r="69">
          <cell r="AN69" t="str">
            <v>Kiribati</v>
          </cell>
          <cell r="AO69" t="str">
            <v>KI</v>
          </cell>
          <cell r="AP69">
            <v>0</v>
          </cell>
          <cell r="AQ69">
            <v>0</v>
          </cell>
          <cell r="AR69">
            <v>0</v>
          </cell>
          <cell r="AS69">
            <v>0</v>
          </cell>
          <cell r="AT69">
            <v>422.11314936714456</v>
          </cell>
          <cell r="AU69">
            <v>385.66850452206876</v>
          </cell>
          <cell r="AV69">
            <v>379.3155722469765</v>
          </cell>
          <cell r="AW69">
            <v>403.61625598322098</v>
          </cell>
          <cell r="AX69">
            <v>467.30740776107274</v>
          </cell>
          <cell r="AY69">
            <v>475.71587831119245</v>
          </cell>
          <cell r="AZ69">
            <v>532.98597036589638</v>
          </cell>
          <cell r="BA69">
            <v>422.19850242699891</v>
          </cell>
          <cell r="BB69">
            <v>614.5660292834832</v>
          </cell>
          <cell r="BC69">
            <v>817.97142064771731</v>
          </cell>
          <cell r="BD69">
            <v>1156.7701732785313</v>
          </cell>
          <cell r="BE69">
            <v>915.51947921392787</v>
          </cell>
        </row>
        <row r="70">
          <cell r="AN70" t="str">
            <v>Democratic People's Republic of Korea</v>
          </cell>
          <cell r="AO70" t="str">
            <v>KP</v>
          </cell>
          <cell r="AP70" t="str">
            <v xml:space="preserve"> </v>
          </cell>
          <cell r="AQ70" t="str">
            <v xml:space="preserve"> </v>
          </cell>
          <cell r="AR70" t="str">
            <v xml:space="preserve"> </v>
          </cell>
          <cell r="AS70" t="str">
            <v xml:space="preserve"> </v>
          </cell>
          <cell r="AT70" t="str">
            <v xml:space="preserve"> </v>
          </cell>
          <cell r="AU70" t="str">
            <v xml:space="preserve"> </v>
          </cell>
          <cell r="AV70" t="str">
            <v xml:space="preserve"> </v>
          </cell>
          <cell r="AW70" t="str">
            <v xml:space="preserve"> </v>
          </cell>
          <cell r="AX70" t="str">
            <v xml:space="preserve"> </v>
          </cell>
          <cell r="AY70" t="str">
            <v xml:space="preserve"> </v>
          </cell>
          <cell r="AZ70" t="str">
            <v xml:space="preserve"> </v>
          </cell>
          <cell r="BA70" t="str">
            <v xml:space="preserve"> </v>
          </cell>
          <cell r="BB70" t="str">
            <v xml:space="preserve"> </v>
          </cell>
          <cell r="BC70" t="str">
            <v xml:space="preserve"> </v>
          </cell>
          <cell r="BD70" t="str">
            <v xml:space="preserve"> </v>
          </cell>
          <cell r="BE70" t="str">
            <v xml:space="preserve"> </v>
          </cell>
        </row>
        <row r="71">
          <cell r="AN71" t="str">
            <v>Kosovo</v>
          </cell>
          <cell r="AO71" t="str">
            <v>XK</v>
          </cell>
          <cell r="AP71">
            <v>0</v>
          </cell>
          <cell r="AQ71">
            <v>0</v>
          </cell>
          <cell r="AR71">
            <v>0</v>
          </cell>
          <cell r="AS71">
            <v>0</v>
          </cell>
          <cell r="AT71">
            <v>0</v>
          </cell>
          <cell r="AU71">
            <v>0</v>
          </cell>
          <cell r="AV71">
            <v>0</v>
          </cell>
          <cell r="AW71">
            <v>0</v>
          </cell>
          <cell r="AX71">
            <v>0</v>
          </cell>
          <cell r="AY71">
            <v>0</v>
          </cell>
          <cell r="AZ71">
            <v>620.33344071003785</v>
          </cell>
          <cell r="BA71">
            <v>738.0933037409269</v>
          </cell>
          <cell r="BB71">
            <v>752.50288610680252</v>
          </cell>
          <cell r="BC71">
            <v>775.56544981086563</v>
          </cell>
          <cell r="BD71">
            <v>814.17247118234718</v>
          </cell>
          <cell r="BE71">
            <v>925.502079032079</v>
          </cell>
        </row>
        <row r="72">
          <cell r="AN72" t="str">
            <v>Kyrgyzstan</v>
          </cell>
          <cell r="AO72" t="str">
            <v>KG</v>
          </cell>
          <cell r="AP72">
            <v>0</v>
          </cell>
          <cell r="AQ72">
            <v>0</v>
          </cell>
          <cell r="AR72">
            <v>0</v>
          </cell>
          <cell r="AS72">
            <v>0</v>
          </cell>
          <cell r="AT72">
            <v>22.207672478304307</v>
          </cell>
          <cell r="AU72">
            <v>26.728946964707703</v>
          </cell>
          <cell r="AV72">
            <v>35.335924938678517</v>
          </cell>
          <cell r="AW72">
            <v>54.881045649533064</v>
          </cell>
          <cell r="AX72">
            <v>88.609920807716179</v>
          </cell>
          <cell r="AY72">
            <v>94.058333902996296</v>
          </cell>
          <cell r="AZ72">
            <v>114.83105319480902</v>
          </cell>
          <cell r="BA72">
            <v>187.40669604323071</v>
          </cell>
          <cell r="BB72">
            <v>237.8602108003995</v>
          </cell>
          <cell r="BC72">
            <v>272.96016941744176</v>
          </cell>
          <cell r="BD72">
            <v>295.78425190643475</v>
          </cell>
          <cell r="BE72">
            <v>334.17368178079204</v>
          </cell>
        </row>
        <row r="73">
          <cell r="AN73" t="str">
            <v>Lao People's Democratic Republic</v>
          </cell>
          <cell r="AO73" t="str">
            <v>LA</v>
          </cell>
          <cell r="AP73">
            <v>14.19301733021798</v>
          </cell>
          <cell r="AQ73">
            <v>18.159872935384687</v>
          </cell>
          <cell r="AR73">
            <v>23.151547558216592</v>
          </cell>
          <cell r="AS73">
            <v>26.088212534966313</v>
          </cell>
          <cell r="AT73">
            <v>34.141154802497262</v>
          </cell>
          <cell r="AU73">
            <v>43.486029260208419</v>
          </cell>
          <cell r="AV73">
            <v>61.640424056938919</v>
          </cell>
          <cell r="AW73">
            <v>80.888020344257697</v>
          </cell>
          <cell r="AX73">
            <v>99.362106873710175</v>
          </cell>
          <cell r="AY73">
            <v>102.18328737022995</v>
          </cell>
          <cell r="AZ73">
            <v>134.29979696695983</v>
          </cell>
          <cell r="BA73">
            <v>167.43940723332975</v>
          </cell>
          <cell r="BB73">
            <v>217.38921297318902</v>
          </cell>
          <cell r="BC73">
            <v>263.28769460334246</v>
          </cell>
          <cell r="BD73">
            <v>314.14189836775364</v>
          </cell>
          <cell r="BE73">
            <v>337.94743806504442</v>
          </cell>
        </row>
        <row r="74">
          <cell r="AN74" t="str">
            <v>Lebanon</v>
          </cell>
          <cell r="AO74" t="str">
            <v>LB</v>
          </cell>
          <cell r="AP74">
            <v>615.2176483278862</v>
          </cell>
          <cell r="AQ74">
            <v>566.31545073766483</v>
          </cell>
          <cell r="AR74">
            <v>718.2464621553595</v>
          </cell>
          <cell r="AS74">
            <v>784.49279987594093</v>
          </cell>
          <cell r="AT74">
            <v>861.44732450539914</v>
          </cell>
          <cell r="AU74">
            <v>816.73599245720686</v>
          </cell>
          <cell r="AV74">
            <v>818.13892392817968</v>
          </cell>
          <cell r="AW74">
            <v>972.02097974141964</v>
          </cell>
          <cell r="AX74">
            <v>1237.0592890326966</v>
          </cell>
          <cell r="AY74">
            <v>1637.973828133591</v>
          </cell>
          <cell r="AZ74">
            <v>1589.6505087106921</v>
          </cell>
          <cell r="BA74">
            <v>1704.4508145379796</v>
          </cell>
          <cell r="BB74">
            <v>1788.5003927667458</v>
          </cell>
          <cell r="BC74">
            <v>1722.9784141777395</v>
          </cell>
          <cell r="BD74">
            <v>1926.2676643443956</v>
          </cell>
          <cell r="BE74">
            <v>1818.9389110001077</v>
          </cell>
        </row>
        <row r="75">
          <cell r="AN75" t="str">
            <v>Lesotho</v>
          </cell>
          <cell r="AO75" t="str">
            <v>LS</v>
          </cell>
          <cell r="AP75">
            <v>0</v>
          </cell>
          <cell r="AQ75">
            <v>0</v>
          </cell>
          <cell r="AR75">
            <v>0</v>
          </cell>
          <cell r="AS75">
            <v>0</v>
          </cell>
          <cell r="AT75">
            <v>0</v>
          </cell>
          <cell r="AU75">
            <v>0</v>
          </cell>
          <cell r="AV75">
            <v>0</v>
          </cell>
          <cell r="AW75">
            <v>0</v>
          </cell>
          <cell r="AX75">
            <v>0</v>
          </cell>
          <cell r="AY75">
            <v>0</v>
          </cell>
          <cell r="AZ75">
            <v>216.78035966756036</v>
          </cell>
          <cell r="BA75">
            <v>254.95683467318037</v>
          </cell>
          <cell r="BB75">
            <v>359.31327107919509</v>
          </cell>
          <cell r="BC75">
            <v>401.45889553080463</v>
          </cell>
          <cell r="BD75">
            <v>481.57364600833728</v>
          </cell>
          <cell r="BE75">
            <v>538.37150431449732</v>
          </cell>
        </row>
        <row r="76">
          <cell r="AN76" t="str">
            <v>Liberia</v>
          </cell>
          <cell r="AO76" t="str">
            <v>LR</v>
          </cell>
          <cell r="AP76">
            <v>12.270638084923602</v>
          </cell>
          <cell r="AQ76">
            <v>9.8683999001047091</v>
          </cell>
          <cell r="AR76">
            <v>10.775274636834883</v>
          </cell>
          <cell r="AS76">
            <v>9.1840598568848986</v>
          </cell>
          <cell r="AT76">
            <v>9.834273016678555</v>
          </cell>
          <cell r="AU76">
            <v>14.79884073493743</v>
          </cell>
          <cell r="AV76">
            <v>15.801403162711006</v>
          </cell>
          <cell r="AW76">
            <v>29.078557171046864</v>
          </cell>
          <cell r="AX76">
            <v>41.426488311607471</v>
          </cell>
          <cell r="AY76">
            <v>41.996769589518948</v>
          </cell>
          <cell r="AZ76">
            <v>56.286819870191543</v>
          </cell>
          <cell r="BA76">
            <v>73.726236220774226</v>
          </cell>
          <cell r="BB76">
            <v>96.703779806737344</v>
          </cell>
          <cell r="BC76">
            <v>115.31428106491137</v>
          </cell>
          <cell r="BD76">
            <v>106.10212205832416</v>
          </cell>
          <cell r="BE76">
            <v>99.341700112076111</v>
          </cell>
        </row>
        <row r="77">
          <cell r="AN77" t="str">
            <v>Libya</v>
          </cell>
          <cell r="AO77" t="str">
            <v>LY</v>
          </cell>
          <cell r="AP77">
            <v>0</v>
          </cell>
          <cell r="AQ77">
            <v>295.94529980888018</v>
          </cell>
          <cell r="AR77">
            <v>609.55073464296345</v>
          </cell>
          <cell r="AS77">
            <v>887.02604616278768</v>
          </cell>
          <cell r="AT77">
            <v>1499.7407762536507</v>
          </cell>
          <cell r="AU77">
            <v>3052.9012553412163</v>
          </cell>
          <cell r="AV77">
            <v>3972.1197551277878</v>
          </cell>
          <cell r="AW77">
            <v>5120.3828230181016</v>
          </cell>
          <cell r="AX77">
            <v>8427.6193366416228</v>
          </cell>
          <cell r="AY77">
            <v>4438.8795994741431</v>
          </cell>
          <cell r="AZ77">
            <v>5948.4843290961135</v>
          </cell>
          <cell r="BA77">
            <v>2423.8816565945499</v>
          </cell>
          <cell r="BB77">
            <v>10118.150891589217</v>
          </cell>
          <cell r="BC77">
            <v>0</v>
          </cell>
          <cell r="BD77">
            <v>0</v>
          </cell>
          <cell r="BE77">
            <v>0</v>
          </cell>
        </row>
        <row r="78">
          <cell r="AN78" t="str">
            <v>Former Yugoslav Republic of Macedonia</v>
          </cell>
          <cell r="AO78" t="str">
            <v>MK</v>
          </cell>
          <cell r="AP78">
            <v>487.80876800344402</v>
          </cell>
          <cell r="AQ78">
            <v>488.15490507831737</v>
          </cell>
          <cell r="AR78">
            <v>529.99587833247438</v>
          </cell>
          <cell r="AS78">
            <v>587.8394468561321</v>
          </cell>
          <cell r="AT78">
            <v>598.82935149269804</v>
          </cell>
          <cell r="AU78">
            <v>654.83051509703569</v>
          </cell>
          <cell r="AV78">
            <v>685.37296990759251</v>
          </cell>
          <cell r="AW78">
            <v>827.47125528575259</v>
          </cell>
          <cell r="AX78">
            <v>990.27135579463459</v>
          </cell>
          <cell r="AY78">
            <v>933.15641442893093</v>
          </cell>
          <cell r="AZ78">
            <v>994.2491323145988</v>
          </cell>
          <cell r="BA78">
            <v>1071.6172290546681</v>
          </cell>
          <cell r="BB78">
            <v>1074.3092453554325</v>
          </cell>
          <cell r="BC78">
            <v>1137.4065954342043</v>
          </cell>
          <cell r="BD78">
            <v>1268.3937049186641</v>
          </cell>
          <cell r="BE78">
            <v>1380.7468027824641</v>
          </cell>
        </row>
        <row r="79">
          <cell r="AN79" t="str">
            <v>Madagascar</v>
          </cell>
          <cell r="AO79" t="str">
            <v>MG</v>
          </cell>
          <cell r="AP79">
            <v>3.5795262033413744</v>
          </cell>
          <cell r="AQ79">
            <v>3.6775492493296205</v>
          </cell>
          <cell r="AR79">
            <v>3.2521640194935708</v>
          </cell>
          <cell r="AS79">
            <v>4.7155294016062488</v>
          </cell>
          <cell r="AT79">
            <v>7.3534716598559227</v>
          </cell>
          <cell r="AU79">
            <v>9.4679745847731578</v>
          </cell>
          <cell r="AV79">
            <v>12.254903955812491</v>
          </cell>
          <cell r="AW79">
            <v>15.830641870750865</v>
          </cell>
          <cell r="AX79">
            <v>24.378200901369137</v>
          </cell>
          <cell r="AY79">
            <v>22.335138735388838</v>
          </cell>
          <cell r="AZ79">
            <v>29.014691990786531</v>
          </cell>
          <cell r="BA79">
            <v>29.107984823731879</v>
          </cell>
          <cell r="BB79">
            <v>26.518583507189224</v>
          </cell>
          <cell r="BC79">
            <v>29.179841450422376</v>
          </cell>
          <cell r="BD79">
            <v>35.080689769277832</v>
          </cell>
          <cell r="BE79">
            <v>41.649831427532988</v>
          </cell>
        </row>
        <row r="80">
          <cell r="AN80" t="str">
            <v>Malawi</v>
          </cell>
          <cell r="AO80" t="str">
            <v>MW</v>
          </cell>
          <cell r="AP80">
            <v>0.31255737000108647</v>
          </cell>
          <cell r="AQ80">
            <v>0.49000688516956808</v>
          </cell>
          <cell r="AR80">
            <v>0.65392523600742514</v>
          </cell>
          <cell r="AS80">
            <v>0.96584117113451939</v>
          </cell>
          <cell r="AT80">
            <v>1.441916926250931</v>
          </cell>
          <cell r="AU80">
            <v>2.0625740723854999</v>
          </cell>
          <cell r="AV80">
            <v>2.8469676524294485</v>
          </cell>
          <cell r="AW80">
            <v>3.6008567839433785</v>
          </cell>
          <cell r="AX80">
            <v>4.8684568033850475</v>
          </cell>
          <cell r="AY80">
            <v>6.5188360296799059</v>
          </cell>
          <cell r="AZ80">
            <v>9.3994472969279883</v>
          </cell>
          <cell r="BA80">
            <v>12.101983750818583</v>
          </cell>
          <cell r="BB80">
            <v>14.357457406690127</v>
          </cell>
          <cell r="BC80">
            <v>24.517108179109471</v>
          </cell>
          <cell r="BD80">
            <v>42.739125410880341</v>
          </cell>
          <cell r="BE80">
            <v>60.369568410173279</v>
          </cell>
        </row>
        <row r="81">
          <cell r="AN81" t="str">
            <v>Malaysia</v>
          </cell>
          <cell r="AO81" t="str">
            <v>MY</v>
          </cell>
          <cell r="AP81">
            <v>457.64478485964224</v>
          </cell>
          <cell r="AQ81">
            <v>566.74396836107246</v>
          </cell>
          <cell r="AR81">
            <v>600.79829732130224</v>
          </cell>
          <cell r="AS81">
            <v>674.54276492369809</v>
          </cell>
          <cell r="AT81">
            <v>753.87027942081284</v>
          </cell>
          <cell r="AU81">
            <v>869.71046220773815</v>
          </cell>
          <cell r="AV81">
            <v>1026.7511607636081</v>
          </cell>
          <cell r="AW81">
            <v>1147.4466642091547</v>
          </cell>
          <cell r="AX81">
            <v>1420.9985892109235</v>
          </cell>
          <cell r="AY81">
            <v>1268.7924498276295</v>
          </cell>
          <cell r="AZ81">
            <v>1325.5470390902713</v>
          </cell>
          <cell r="BA81">
            <v>1605.2254826309838</v>
          </cell>
          <cell r="BB81">
            <v>1724.5136824395204</v>
          </cell>
          <cell r="BC81">
            <v>1756.1861664719409</v>
          </cell>
          <cell r="BD81">
            <v>1875.7657685583542</v>
          </cell>
          <cell r="BE81">
            <v>1826.4534789802674</v>
          </cell>
        </row>
        <row r="82">
          <cell r="AN82" t="str">
            <v>Maldives</v>
          </cell>
          <cell r="AO82" t="str">
            <v>MV</v>
          </cell>
          <cell r="AP82">
            <v>0</v>
          </cell>
          <cell r="AQ82">
            <v>0</v>
          </cell>
          <cell r="AR82">
            <v>0</v>
          </cell>
          <cell r="AS82">
            <v>0</v>
          </cell>
          <cell r="AT82">
            <v>0</v>
          </cell>
          <cell r="AU82">
            <v>0</v>
          </cell>
          <cell r="AV82">
            <v>0</v>
          </cell>
          <cell r="AW82">
            <v>0</v>
          </cell>
          <cell r="AX82">
            <v>0</v>
          </cell>
          <cell r="AY82">
            <v>0</v>
          </cell>
          <cell r="AZ82">
            <v>0</v>
          </cell>
          <cell r="BA82">
            <v>1284.8255079575597</v>
          </cell>
          <cell r="BB82">
            <v>1494.7854098701298</v>
          </cell>
          <cell r="BC82">
            <v>1837.167913994911</v>
          </cell>
          <cell r="BD82">
            <v>2399.7954758104738</v>
          </cell>
          <cell r="BE82">
            <v>2673.8784176477343</v>
          </cell>
        </row>
        <row r="83">
          <cell r="AN83" t="str">
            <v>Mali</v>
          </cell>
          <cell r="AO83" t="str">
            <v>ML</v>
          </cell>
          <cell r="AP83">
            <v>22.946500831077465</v>
          </cell>
          <cell r="AQ83">
            <v>27.6766351835759</v>
          </cell>
          <cell r="AR83">
            <v>33.130603434388163</v>
          </cell>
          <cell r="AS83">
            <v>33.753856635264526</v>
          </cell>
          <cell r="AT83">
            <v>36.519523090313953</v>
          </cell>
          <cell r="AU83">
            <v>42.349636445334603</v>
          </cell>
          <cell r="AV83">
            <v>48.723372352322478</v>
          </cell>
          <cell r="AW83">
            <v>51.703173848383756</v>
          </cell>
          <cell r="AX83">
            <v>55.668246955627211</v>
          </cell>
          <cell r="AY83">
            <v>65.868193440265387</v>
          </cell>
          <cell r="AZ83">
            <v>74.00713408912786</v>
          </cell>
          <cell r="BA83">
            <v>85.047129947778743</v>
          </cell>
          <cell r="BB83">
            <v>91.774313395603201</v>
          </cell>
          <cell r="BC83">
            <v>93.547120802038236</v>
          </cell>
          <cell r="BD83">
            <v>102.60941283084219</v>
          </cell>
          <cell r="BE83">
            <v>123.3189048715344</v>
          </cell>
        </row>
        <row r="84">
          <cell r="AN84" t="str">
            <v>Marshall Islands</v>
          </cell>
          <cell r="AO84" t="str">
            <v>MH</v>
          </cell>
          <cell r="AP84">
            <v>0</v>
          </cell>
          <cell r="AQ84">
            <v>0</v>
          </cell>
          <cell r="AR84">
            <v>0</v>
          </cell>
          <cell r="AS84">
            <v>0</v>
          </cell>
          <cell r="AT84">
            <v>533.26206340976307</v>
          </cell>
          <cell r="AU84">
            <v>584.01348631255405</v>
          </cell>
          <cell r="AV84">
            <v>599.9332178655095</v>
          </cell>
          <cell r="AW84">
            <v>678.56169725914424</v>
          </cell>
          <cell r="AX84">
            <v>711.04689053583058</v>
          </cell>
          <cell r="AY84">
            <v>524.15720221712536</v>
          </cell>
          <cell r="AZ84">
            <v>592.8208978540772</v>
          </cell>
          <cell r="BA84">
            <v>631.18195576871835</v>
          </cell>
          <cell r="BB84">
            <v>679.77030324896032</v>
          </cell>
          <cell r="BC84">
            <v>719.01954084821841</v>
          </cell>
          <cell r="BD84">
            <v>804.47209062724482</v>
          </cell>
          <cell r="BE84">
            <v>775.55949730158136</v>
          </cell>
        </row>
        <row r="85">
          <cell r="AN85" t="str">
            <v>Mauritania</v>
          </cell>
          <cell r="AO85" t="str">
            <v>MR</v>
          </cell>
          <cell r="AP85">
            <v>0</v>
          </cell>
          <cell r="AQ85">
            <v>0</v>
          </cell>
          <cell r="AR85">
            <v>0</v>
          </cell>
          <cell r="AS85">
            <v>52.401235832062113</v>
          </cell>
          <cell r="AT85">
            <v>64.578963350809431</v>
          </cell>
          <cell r="AU85">
            <v>70.571167207543311</v>
          </cell>
          <cell r="AV85">
            <v>103.08910829574002</v>
          </cell>
          <cell r="AW85">
            <v>114.12776039834996</v>
          </cell>
          <cell r="AX85">
            <v>131.04472342372401</v>
          </cell>
          <cell r="AY85">
            <v>128.71233874684566</v>
          </cell>
          <cell r="AZ85">
            <v>186.36142032384711</v>
          </cell>
          <cell r="BA85">
            <v>269.13836562235724</v>
          </cell>
          <cell r="BB85">
            <v>357.55881917551358</v>
          </cell>
          <cell r="BC85">
            <v>369.73242789844329</v>
          </cell>
          <cell r="BD85">
            <v>343.54689979133445</v>
          </cell>
          <cell r="BE85">
            <v>318.82164797179377</v>
          </cell>
        </row>
        <row r="86">
          <cell r="AN86" t="str">
            <v>Mauritius</v>
          </cell>
          <cell r="AO86" t="str">
            <v>MU</v>
          </cell>
          <cell r="AP86">
            <v>297.54337911469889</v>
          </cell>
          <cell r="AQ86">
            <v>302.81096802021591</v>
          </cell>
          <cell r="AR86">
            <v>354.1043258419038</v>
          </cell>
          <cell r="AS86">
            <v>445.19345352200901</v>
          </cell>
          <cell r="AT86">
            <v>522.1553282014869</v>
          </cell>
          <cell r="AU86">
            <v>583.02186184616539</v>
          </cell>
          <cell r="AV86">
            <v>673.36969787584405</v>
          </cell>
          <cell r="AW86">
            <v>785.20095681776013</v>
          </cell>
          <cell r="AX86">
            <v>1032.9854137981756</v>
          </cell>
          <cell r="AY86">
            <v>1181.7224972323074</v>
          </cell>
          <cell r="AZ86">
            <v>1271.4133349328215</v>
          </cell>
          <cell r="BA86">
            <v>1392.4676949291124</v>
          </cell>
          <cell r="BB86">
            <v>1529.3915726158987</v>
          </cell>
          <cell r="BC86">
            <v>1694.9929996591595</v>
          </cell>
          <cell r="BD86">
            <v>1776.3947280349328</v>
          </cell>
          <cell r="BE86">
            <v>1862.4083327723238</v>
          </cell>
        </row>
        <row r="87">
          <cell r="AN87" t="str">
            <v>Mexico</v>
          </cell>
          <cell r="AO87" t="str">
            <v>MX</v>
          </cell>
          <cell r="AP87">
            <v>0</v>
          </cell>
          <cell r="AQ87">
            <v>0</v>
          </cell>
          <cell r="AR87">
            <v>0</v>
          </cell>
          <cell r="AS87">
            <v>0</v>
          </cell>
          <cell r="AT87">
            <v>0</v>
          </cell>
          <cell r="AU87">
            <v>743.82037507333212</v>
          </cell>
          <cell r="AV87">
            <v>923.94225511233844</v>
          </cell>
          <cell r="AW87">
            <v>1049.9985398306915</v>
          </cell>
          <cell r="AX87">
            <v>1336.4119517049037</v>
          </cell>
          <cell r="AY87">
            <v>1250.0559714924766</v>
          </cell>
          <cell r="AZ87">
            <v>1353.464314001948</v>
          </cell>
          <cell r="BA87">
            <v>1619.8670959968038</v>
          </cell>
          <cell r="BB87">
            <v>1785.4673739656057</v>
          </cell>
          <cell r="BC87">
            <v>1870.7894659077613</v>
          </cell>
          <cell r="BD87">
            <v>1998.0905092190087</v>
          </cell>
          <cell r="BE87">
            <v>2067.7102052825098</v>
          </cell>
        </row>
        <row r="88">
          <cell r="AN88" t="str">
            <v>Micronesia</v>
          </cell>
          <cell r="AO88" t="str">
            <v>FM</v>
          </cell>
          <cell r="AP88">
            <v>348.31698311490061</v>
          </cell>
          <cell r="AQ88">
            <v>304.99585023095227</v>
          </cell>
          <cell r="AR88">
            <v>316.37409756690312</v>
          </cell>
          <cell r="AS88">
            <v>324.99688698322348</v>
          </cell>
          <cell r="AT88">
            <v>406.71262608255063</v>
          </cell>
          <cell r="AU88">
            <v>363.00066848092212</v>
          </cell>
          <cell r="AV88">
            <v>389.86373197456567</v>
          </cell>
          <cell r="AW88">
            <v>389.52980462132894</v>
          </cell>
          <cell r="AX88">
            <v>431.48414068033458</v>
          </cell>
          <cell r="AY88">
            <v>487.04481916121586</v>
          </cell>
          <cell r="AZ88">
            <v>537.41234828597908</v>
          </cell>
          <cell r="BA88">
            <v>560.58291926006109</v>
          </cell>
          <cell r="BB88">
            <v>687.18010511772604</v>
          </cell>
          <cell r="BC88">
            <v>1703.4150913193575</v>
          </cell>
          <cell r="BD88">
            <v>1131.4781877613807</v>
          </cell>
          <cell r="BE88">
            <v>932.65538670726687</v>
          </cell>
        </row>
        <row r="89">
          <cell r="AN89" t="str">
            <v>Moldova</v>
          </cell>
          <cell r="AO89" t="str">
            <v>MD</v>
          </cell>
          <cell r="AP89">
            <v>0</v>
          </cell>
          <cell r="AQ89">
            <v>0</v>
          </cell>
          <cell r="AR89">
            <v>0</v>
          </cell>
          <cell r="AS89">
            <v>0</v>
          </cell>
          <cell r="AT89">
            <v>65.803753470155627</v>
          </cell>
          <cell r="AU89">
            <v>90.545300592152799</v>
          </cell>
          <cell r="AV89">
            <v>128.41657593741397</v>
          </cell>
          <cell r="AW89">
            <v>181.4633765177206</v>
          </cell>
          <cell r="AX89">
            <v>227.66503738822465</v>
          </cell>
          <cell r="AY89">
            <v>211.73796240412565</v>
          </cell>
          <cell r="AZ89">
            <v>270.46076144461961</v>
          </cell>
          <cell r="BA89">
            <v>323.1377508226156</v>
          </cell>
          <cell r="BB89">
            <v>391.25617084780276</v>
          </cell>
          <cell r="BC89">
            <v>445.11566878343694</v>
          </cell>
          <cell r="BD89">
            <v>521.24052123539639</v>
          </cell>
          <cell r="BE89">
            <v>623.76651750593965</v>
          </cell>
        </row>
        <row r="90">
          <cell r="AN90" t="str">
            <v>Mongolia</v>
          </cell>
          <cell r="AO90" t="str">
            <v>MN</v>
          </cell>
          <cell r="AP90">
            <v>13.546366555770415</v>
          </cell>
          <cell r="AQ90">
            <v>17.636093679745564</v>
          </cell>
          <cell r="AR90">
            <v>20.666523389720091</v>
          </cell>
          <cell r="AS90">
            <v>26.148791278126552</v>
          </cell>
          <cell r="AT90">
            <v>39.357996481140901</v>
          </cell>
          <cell r="AU90">
            <v>54.875657860884424</v>
          </cell>
          <cell r="AV90">
            <v>111.6857091366264</v>
          </cell>
          <cell r="AW90">
            <v>181.61390281170057</v>
          </cell>
          <cell r="AX90">
            <v>289.12257729922902</v>
          </cell>
          <cell r="AY90">
            <v>242.48942082360645</v>
          </cell>
          <cell r="AZ90">
            <v>393.71076216983391</v>
          </cell>
          <cell r="BA90">
            <v>644.39117825136623</v>
          </cell>
          <cell r="BB90">
            <v>790.96412903583439</v>
          </cell>
          <cell r="BC90">
            <v>966.27854625149917</v>
          </cell>
          <cell r="BD90">
            <v>1042.6547100170458</v>
          </cell>
          <cell r="BE90">
            <v>1041.6796434652827</v>
          </cell>
        </row>
        <row r="91">
          <cell r="AN91" t="str">
            <v>Montenegro</v>
          </cell>
          <cell r="AO91" t="str">
            <v>ME</v>
          </cell>
          <cell r="AP91">
            <v>0</v>
          </cell>
          <cell r="AQ91">
            <v>0</v>
          </cell>
          <cell r="AR91">
            <v>0</v>
          </cell>
          <cell r="AS91">
            <v>0</v>
          </cell>
          <cell r="AT91">
            <v>731.11610736394869</v>
          </cell>
          <cell r="AU91">
            <v>825.55183415518809</v>
          </cell>
          <cell r="AV91">
            <v>1192.2286305434739</v>
          </cell>
          <cell r="AW91">
            <v>1928.6712141262431</v>
          </cell>
          <cell r="AX91">
            <v>2437.3574312485716</v>
          </cell>
          <cell r="AY91">
            <v>2088.8322238287933</v>
          </cell>
          <cell r="AZ91">
            <v>2173.0890660415739</v>
          </cell>
          <cell r="BA91">
            <v>2136.7401298866757</v>
          </cell>
          <cell r="BB91">
            <v>2155.9309459701162</v>
          </cell>
          <cell r="BC91">
            <v>2421.1623967534169</v>
          </cell>
          <cell r="BD91">
            <v>2647.5415223299724</v>
          </cell>
          <cell r="BE91">
            <v>2619.9050339221967</v>
          </cell>
        </row>
        <row r="92">
          <cell r="AN92" t="str">
            <v>Montserrat</v>
          </cell>
          <cell r="AO92" t="str">
            <v>MS</v>
          </cell>
          <cell r="AP92" t="str">
            <v xml:space="preserve"> </v>
          </cell>
          <cell r="AQ92" t="str">
            <v xml:space="preserve"> </v>
          </cell>
          <cell r="AR92" t="str">
            <v xml:space="preserve"> </v>
          </cell>
          <cell r="AS92" t="str">
            <v xml:space="preserve"> </v>
          </cell>
          <cell r="AT92" t="str">
            <v xml:space="preserve"> </v>
          </cell>
          <cell r="AU92" t="str">
            <v xml:space="preserve"> </v>
          </cell>
          <cell r="AV92" t="str">
            <v xml:space="preserve"> </v>
          </cell>
          <cell r="AW92" t="str">
            <v xml:space="preserve"> </v>
          </cell>
          <cell r="AX92" t="str">
            <v xml:space="preserve"> </v>
          </cell>
          <cell r="AY92" t="str">
            <v xml:space="preserve"> </v>
          </cell>
          <cell r="AZ92" t="str">
            <v xml:space="preserve"> </v>
          </cell>
          <cell r="BA92" t="str">
            <v xml:space="preserve"> </v>
          </cell>
          <cell r="BB92" t="str">
            <v xml:space="preserve"> </v>
          </cell>
          <cell r="BC92" t="str">
            <v xml:space="preserve"> </v>
          </cell>
          <cell r="BD92" t="str">
            <v xml:space="preserve"> </v>
          </cell>
          <cell r="BE92" t="str">
            <v xml:space="preserve"> </v>
          </cell>
        </row>
        <row r="93">
          <cell r="AN93" t="str">
            <v>Morocco</v>
          </cell>
          <cell r="AO93" t="str">
            <v>MA</v>
          </cell>
          <cell r="AP93">
            <v>0</v>
          </cell>
          <cell r="AQ93">
            <v>280.01606307650593</v>
          </cell>
          <cell r="AR93">
            <v>287.54021385203652</v>
          </cell>
          <cell r="AS93">
            <v>300.81515538650279</v>
          </cell>
          <cell r="AT93">
            <v>327.1400925171024</v>
          </cell>
          <cell r="AU93">
            <v>361.58152699102618</v>
          </cell>
          <cell r="AV93">
            <v>425.3571794815478</v>
          </cell>
          <cell r="AW93">
            <v>509.67416096282437</v>
          </cell>
          <cell r="AX93">
            <v>633.48812905588227</v>
          </cell>
          <cell r="AY93">
            <v>583.55951818163089</v>
          </cell>
          <cell r="AZ93">
            <v>639.2603308848951</v>
          </cell>
          <cell r="BA93">
            <v>666.71037532293838</v>
          </cell>
          <cell r="BB93">
            <v>704.80420953645569</v>
          </cell>
          <cell r="BC93">
            <v>723.52662718849615</v>
          </cell>
          <cell r="BD93">
            <v>720.03691564114797</v>
          </cell>
          <cell r="BE93">
            <v>726.24326516876749</v>
          </cell>
        </row>
        <row r="94">
          <cell r="AN94" t="str">
            <v>Mozambique</v>
          </cell>
          <cell r="AO94" t="str">
            <v>MZ</v>
          </cell>
          <cell r="AP94">
            <v>0</v>
          </cell>
          <cell r="AQ94">
            <v>0</v>
          </cell>
          <cell r="AR94">
            <v>7.8909777802717267</v>
          </cell>
          <cell r="AS94">
            <v>9.834468147091096</v>
          </cell>
          <cell r="AT94">
            <v>11.701504073435814</v>
          </cell>
          <cell r="AU94">
            <v>15.275402065758035</v>
          </cell>
          <cell r="AV94">
            <v>20.158118178460267</v>
          </cell>
          <cell r="AW94">
            <v>26.035825141322803</v>
          </cell>
          <cell r="AX94">
            <v>31.606982780664111</v>
          </cell>
          <cell r="AY94">
            <v>37.886339647194454</v>
          </cell>
          <cell r="AZ94">
            <v>52.228961532165457</v>
          </cell>
          <cell r="BA94">
            <v>64.478529716803052</v>
          </cell>
          <cell r="BB94">
            <v>82.909637940466126</v>
          </cell>
          <cell r="BC94">
            <v>111.76071722074578</v>
          </cell>
          <cell r="BD94">
            <v>128.85084804409993</v>
          </cell>
          <cell r="BE94">
            <v>134.82824504400838</v>
          </cell>
        </row>
        <row r="95">
          <cell r="AN95" t="str">
            <v>Myanmar</v>
          </cell>
          <cell r="AO95" t="str">
            <v>MM</v>
          </cell>
          <cell r="AP95">
            <v>0</v>
          </cell>
          <cell r="AQ95">
            <v>0</v>
          </cell>
          <cell r="AR95">
            <v>0</v>
          </cell>
          <cell r="AS95">
            <v>0</v>
          </cell>
          <cell r="AT95">
            <v>0</v>
          </cell>
          <cell r="AU95">
            <v>0</v>
          </cell>
          <cell r="AV95">
            <v>0</v>
          </cell>
          <cell r="AW95">
            <v>35.55727960452608</v>
          </cell>
          <cell r="AX95">
            <v>45.855692506300358</v>
          </cell>
          <cell r="AY95">
            <v>47.619983016299571</v>
          </cell>
          <cell r="AZ95">
            <v>62.257628016454937</v>
          </cell>
          <cell r="BA95">
            <v>78.161183728034032</v>
          </cell>
          <cell r="BB95">
            <v>170.35912918070846</v>
          </cell>
          <cell r="BC95">
            <v>199.90578899987085</v>
          </cell>
          <cell r="BD95">
            <v>264.64687888583398</v>
          </cell>
          <cell r="BE95">
            <v>258.26734391441181</v>
          </cell>
        </row>
        <row r="96">
          <cell r="AN96" t="str">
            <v>Namibia</v>
          </cell>
          <cell r="AO96" t="str">
            <v>NA</v>
          </cell>
          <cell r="AP96">
            <v>121.03139701472733</v>
          </cell>
          <cell r="AQ96">
            <v>142.48389911853354</v>
          </cell>
          <cell r="AR96">
            <v>179.00253467247865</v>
          </cell>
          <cell r="AS96">
            <v>167.58110896611436</v>
          </cell>
          <cell r="AT96">
            <v>206.9758339521448</v>
          </cell>
          <cell r="AU96">
            <v>243.65363773966683</v>
          </cell>
          <cell r="AV96">
            <v>350.2743757704061</v>
          </cell>
          <cell r="AW96">
            <v>465.53979297230899</v>
          </cell>
          <cell r="AX96">
            <v>578.41219488457659</v>
          </cell>
          <cell r="AY96">
            <v>621.60412346048736</v>
          </cell>
          <cell r="AZ96">
            <v>620.77809743370278</v>
          </cell>
          <cell r="BA96">
            <v>804.8548370863067</v>
          </cell>
          <cell r="BB96">
            <v>1088.4510710117875</v>
          </cell>
          <cell r="BC96">
            <v>1261.5598501200077</v>
          </cell>
          <cell r="BD96">
            <v>1739.0368187661536</v>
          </cell>
          <cell r="BE96">
            <v>1778.6028448676409</v>
          </cell>
        </row>
        <row r="97">
          <cell r="AN97" t="str">
            <v>Nauru</v>
          </cell>
          <cell r="AO97" t="str">
            <v>NR</v>
          </cell>
          <cell r="AP97" t="str">
            <v xml:space="preserve"> </v>
          </cell>
          <cell r="AQ97" t="str">
            <v xml:space="preserve"> </v>
          </cell>
          <cell r="AR97" t="str">
            <v xml:space="preserve"> </v>
          </cell>
          <cell r="AS97" t="str">
            <v xml:space="preserve"> </v>
          </cell>
          <cell r="AT97" t="str">
            <v xml:space="preserve"> </v>
          </cell>
          <cell r="AU97" t="str">
            <v xml:space="preserve"> </v>
          </cell>
          <cell r="AV97" t="str">
            <v xml:space="preserve"> </v>
          </cell>
          <cell r="AW97" t="str">
            <v xml:space="preserve"> </v>
          </cell>
          <cell r="AX97" t="str">
            <v xml:space="preserve"> </v>
          </cell>
          <cell r="AY97" t="str">
            <v xml:space="preserve"> </v>
          </cell>
          <cell r="AZ97" t="str">
            <v xml:space="preserve"> </v>
          </cell>
          <cell r="BA97" t="str">
            <v xml:space="preserve"> </v>
          </cell>
          <cell r="BB97" t="str">
            <v xml:space="preserve"> </v>
          </cell>
          <cell r="BC97" t="str">
            <v xml:space="preserve"> </v>
          </cell>
          <cell r="BD97" t="str">
            <v xml:space="preserve"> </v>
          </cell>
          <cell r="BE97" t="str">
            <v xml:space="preserve"> </v>
          </cell>
        </row>
        <row r="98">
          <cell r="AN98" t="str">
            <v>Nepal</v>
          </cell>
          <cell r="AO98" t="str">
            <v>NP</v>
          </cell>
          <cell r="AP98">
            <v>0</v>
          </cell>
          <cell r="AQ98">
            <v>0</v>
          </cell>
          <cell r="AR98">
            <v>0</v>
          </cell>
          <cell r="AS98">
            <v>8.6764629003452143</v>
          </cell>
          <cell r="AT98">
            <v>9.6086069475475337</v>
          </cell>
          <cell r="AU98">
            <v>11.462528254851437</v>
          </cell>
          <cell r="AV98">
            <v>12.499165228060487</v>
          </cell>
          <cell r="AW98">
            <v>16.203632853550509</v>
          </cell>
          <cell r="AX98">
            <v>20.621657344526575</v>
          </cell>
          <cell r="AY98">
            <v>30.996922251112828</v>
          </cell>
          <cell r="AZ98">
            <v>45.293264360832723</v>
          </cell>
          <cell r="BA98">
            <v>55.490732530549202</v>
          </cell>
          <cell r="BB98">
            <v>72.434198935440151</v>
          </cell>
          <cell r="BC98">
            <v>92.528007015108997</v>
          </cell>
          <cell r="BD98">
            <v>120.5773497814039</v>
          </cell>
          <cell r="BE98">
            <v>141.35722962944041</v>
          </cell>
        </row>
        <row r="99">
          <cell r="AN99" t="str">
            <v>Nicaragua</v>
          </cell>
          <cell r="AO99" t="str">
            <v>NI</v>
          </cell>
          <cell r="AP99">
            <v>0</v>
          </cell>
          <cell r="AQ99">
            <v>0</v>
          </cell>
          <cell r="AR99">
            <v>21.537848930358752</v>
          </cell>
          <cell r="AS99">
            <v>26.410155987192226</v>
          </cell>
          <cell r="AT99">
            <v>34.353708182924734</v>
          </cell>
          <cell r="AU99">
            <v>44.777770383215156</v>
          </cell>
          <cell r="AV99">
            <v>53.727691863672796</v>
          </cell>
          <cell r="AW99">
            <v>72.200970082790874</v>
          </cell>
          <cell r="AX99">
            <v>94.468504654387715</v>
          </cell>
          <cell r="AY99">
            <v>101.04840786710717</v>
          </cell>
          <cell r="AZ99">
            <v>122.40851442288169</v>
          </cell>
          <cell r="BA99">
            <v>167.13315724316524</v>
          </cell>
          <cell r="BB99">
            <v>207.1980829686982</v>
          </cell>
          <cell r="BC99">
            <v>243.40645355411186</v>
          </cell>
          <cell r="BD99">
            <v>294.94713781865869</v>
          </cell>
          <cell r="BE99">
            <v>0</v>
          </cell>
        </row>
        <row r="100">
          <cell r="AN100" t="str">
            <v>Niger</v>
          </cell>
          <cell r="AO100" t="str">
            <v>NE</v>
          </cell>
          <cell r="AP100">
            <v>10.324722854533345</v>
          </cell>
          <cell r="AQ100">
            <v>12.458036152978904</v>
          </cell>
          <cell r="AR100">
            <v>14.963955683441638</v>
          </cell>
          <cell r="AS100">
            <v>13.992393261525164</v>
          </cell>
          <cell r="AT100">
            <v>15.050048122146915</v>
          </cell>
          <cell r="AU100">
            <v>16.894907606585743</v>
          </cell>
          <cell r="AV100">
            <v>21.596790560812629</v>
          </cell>
          <cell r="AW100">
            <v>27.142943297325164</v>
          </cell>
          <cell r="AX100">
            <v>40.198424397635357</v>
          </cell>
          <cell r="AY100">
            <v>33.779383255744484</v>
          </cell>
          <cell r="AZ100">
            <v>35.373483782427627</v>
          </cell>
          <cell r="BA100">
            <v>39.555973347453758</v>
          </cell>
          <cell r="BB100">
            <v>50.508544660915064</v>
          </cell>
          <cell r="BC100">
            <v>57.122328475730328</v>
          </cell>
          <cell r="BD100">
            <v>62.791907069790668</v>
          </cell>
          <cell r="BE100">
            <v>66.730976508226249</v>
          </cell>
        </row>
        <row r="101">
          <cell r="AN101" t="str">
            <v>Nigeria</v>
          </cell>
          <cell r="AO101" t="str">
            <v>NG</v>
          </cell>
          <cell r="AP101">
            <v>0</v>
          </cell>
          <cell r="AQ101">
            <v>0</v>
          </cell>
          <cell r="AR101">
            <v>23.752993622048781</v>
          </cell>
          <cell r="AS101">
            <v>33.794877620481834</v>
          </cell>
          <cell r="AT101">
            <v>57.349779534656939</v>
          </cell>
          <cell r="AU101">
            <v>91.454647504865392</v>
          </cell>
          <cell r="AV101">
            <v>121.11421670567847</v>
          </cell>
          <cell r="AW101">
            <v>118.35309259529821</v>
          </cell>
          <cell r="AX101">
            <v>173.61490029856853</v>
          </cell>
          <cell r="AY101">
            <v>97.84476453736103</v>
          </cell>
          <cell r="AZ101">
            <v>165.11079828274822</v>
          </cell>
          <cell r="BA101">
            <v>288.62685465326012</v>
          </cell>
          <cell r="BB101">
            <v>283.40879655284778</v>
          </cell>
          <cell r="BC101">
            <v>250.9946141433164</v>
          </cell>
          <cell r="BD101">
            <v>271.09553663742838</v>
          </cell>
          <cell r="BE101">
            <v>213.20297441225645</v>
          </cell>
        </row>
        <row r="102">
          <cell r="AN102" t="str">
            <v>Niue</v>
          </cell>
          <cell r="AO102" t="str">
            <v>NU</v>
          </cell>
          <cell r="AP102" t="str">
            <v xml:space="preserve"> </v>
          </cell>
          <cell r="AQ102" t="str">
            <v xml:space="preserve"> </v>
          </cell>
          <cell r="AR102" t="str">
            <v xml:space="preserve"> </v>
          </cell>
          <cell r="AS102" t="str">
            <v xml:space="preserve"> </v>
          </cell>
          <cell r="AT102" t="str">
            <v xml:space="preserve"> </v>
          </cell>
          <cell r="AU102" t="str">
            <v xml:space="preserve"> </v>
          </cell>
          <cell r="AV102" t="str">
            <v xml:space="preserve"> </v>
          </cell>
          <cell r="AW102" t="str">
            <v xml:space="preserve"> </v>
          </cell>
          <cell r="AX102" t="str">
            <v xml:space="preserve"> </v>
          </cell>
          <cell r="AY102" t="str">
            <v xml:space="preserve"> </v>
          </cell>
          <cell r="AZ102" t="str">
            <v xml:space="preserve"> </v>
          </cell>
          <cell r="BA102" t="str">
            <v xml:space="preserve"> </v>
          </cell>
          <cell r="BB102" t="str">
            <v xml:space="preserve"> </v>
          </cell>
          <cell r="BC102" t="str">
            <v xml:space="preserve"> </v>
          </cell>
          <cell r="BD102" t="str">
            <v xml:space="preserve"> </v>
          </cell>
          <cell r="BE102" t="str">
            <v xml:space="preserve"> </v>
          </cell>
        </row>
        <row r="103">
          <cell r="AN103" t="str">
            <v>Pakistan</v>
          </cell>
          <cell r="AO103" t="str">
            <v>PK</v>
          </cell>
          <cell r="AP103">
            <v>0</v>
          </cell>
          <cell r="AQ103">
            <v>11.714416118531339</v>
          </cell>
          <cell r="AR103">
            <v>13.272777095641153</v>
          </cell>
          <cell r="AS103">
            <v>15.660383629216501</v>
          </cell>
          <cell r="AT103">
            <v>18.23449343846643</v>
          </cell>
          <cell r="AU103">
            <v>21.414530576562161</v>
          </cell>
          <cell r="AV103">
            <v>27.826982505944706</v>
          </cell>
          <cell r="AW103">
            <v>35.01471750907583</v>
          </cell>
          <cell r="AX103">
            <v>43.446029491116185</v>
          </cell>
          <cell r="AY103">
            <v>64.97710018187415</v>
          </cell>
          <cell r="AZ103">
            <v>78.481841013748451</v>
          </cell>
          <cell r="BA103">
            <v>99.15019598354651</v>
          </cell>
          <cell r="BB103">
            <v>116.41825808448291</v>
          </cell>
          <cell r="BC103">
            <v>142.60827376880508</v>
          </cell>
          <cell r="BD103">
            <v>183.75209792025069</v>
          </cell>
          <cell r="BE103">
            <v>204.95370255967148</v>
          </cell>
        </row>
        <row r="104">
          <cell r="AN104" t="str">
            <v>Palau</v>
          </cell>
          <cell r="AO104" t="str">
            <v>PW</v>
          </cell>
          <cell r="AP104">
            <v>0</v>
          </cell>
          <cell r="AQ104">
            <v>0</v>
          </cell>
          <cell r="AR104">
            <v>881.62401501992429</v>
          </cell>
          <cell r="AS104">
            <v>1006.6735624365482</v>
          </cell>
          <cell r="AT104">
            <v>1127.4800701878407</v>
          </cell>
          <cell r="AU104">
            <v>1323.980894705114</v>
          </cell>
          <cell r="AV104">
            <v>1699.4036613032181</v>
          </cell>
          <cell r="AW104">
            <v>1390.0951874130046</v>
          </cell>
          <cell r="AX104">
            <v>1561.4014084437415</v>
          </cell>
          <cell r="AY104">
            <v>1422.3751410874054</v>
          </cell>
          <cell r="AZ104">
            <v>1409.5373277967758</v>
          </cell>
          <cell r="BA104">
            <v>1667.2021704937131</v>
          </cell>
          <cell r="BB104">
            <v>1937.1383317275267</v>
          </cell>
          <cell r="BC104">
            <v>2198.9190788718929</v>
          </cell>
          <cell r="BD104">
            <v>2376.359820802124</v>
          </cell>
          <cell r="BE104">
            <v>2376.9259676813226</v>
          </cell>
        </row>
        <row r="105">
          <cell r="AN105" t="str">
            <v>Panama</v>
          </cell>
          <cell r="AO105" t="str">
            <v>PA</v>
          </cell>
          <cell r="AP105">
            <v>421.5942725371055</v>
          </cell>
          <cell r="AQ105">
            <v>388.645326836013</v>
          </cell>
          <cell r="AR105">
            <v>407.34800659836503</v>
          </cell>
          <cell r="AS105">
            <v>404.36683489271695</v>
          </cell>
          <cell r="AT105">
            <v>426.49415131971125</v>
          </cell>
          <cell r="AU105">
            <v>459.91422248845129</v>
          </cell>
          <cell r="AV105">
            <v>601.64812251522369</v>
          </cell>
          <cell r="AW105">
            <v>758.11923885729573</v>
          </cell>
          <cell r="AX105">
            <v>937.04985427731901</v>
          </cell>
          <cell r="AY105">
            <v>973.64825186449627</v>
          </cell>
          <cell r="AZ105">
            <v>1125.1412993773095</v>
          </cell>
          <cell r="BA105">
            <v>1288.0000987113051</v>
          </cell>
          <cell r="BB105">
            <v>1563.0127412642348</v>
          </cell>
          <cell r="BC105">
            <v>1736.9031791899986</v>
          </cell>
          <cell r="BD105">
            <v>1801.2791667285692</v>
          </cell>
          <cell r="BE105">
            <v>1865.9872434306842</v>
          </cell>
        </row>
        <row r="106">
          <cell r="AN106" t="str">
            <v>Papua New Guinea</v>
          </cell>
          <cell r="AO106" t="str">
            <v>PG</v>
          </cell>
          <cell r="AP106">
            <v>76.325136902298581</v>
          </cell>
          <cell r="AQ106">
            <v>79.713310632747351</v>
          </cell>
          <cell r="AR106">
            <v>89.586642173502767</v>
          </cell>
          <cell r="AS106">
            <v>107.21486182030651</v>
          </cell>
          <cell r="AT106">
            <v>125.5667032323371</v>
          </cell>
          <cell r="AU106">
            <v>153.50497205809484</v>
          </cell>
          <cell r="AV106">
            <v>218.99594483817683</v>
          </cell>
          <cell r="AW106">
            <v>253.60490135520604</v>
          </cell>
          <cell r="AX106">
            <v>255.8965210476741</v>
          </cell>
          <cell r="AY106">
            <v>214.20243292248216</v>
          </cell>
          <cell r="AZ106">
            <v>299.69044864698554</v>
          </cell>
          <cell r="BA106">
            <v>374.17585799991969</v>
          </cell>
          <cell r="BB106">
            <v>366.52653766009638</v>
          </cell>
          <cell r="BC106">
            <v>385.76506009260009</v>
          </cell>
          <cell r="BD106">
            <v>479.87685050578375</v>
          </cell>
          <cell r="BE106">
            <v>443.19299113301116</v>
          </cell>
        </row>
        <row r="107">
          <cell r="AN107" t="str">
            <v>Paraguay</v>
          </cell>
          <cell r="AO107" t="str">
            <v>PY</v>
          </cell>
          <cell r="AP107" t="str">
            <v xml:space="preserve"> </v>
          </cell>
          <cell r="AQ107" t="str">
            <v xml:space="preserve"> </v>
          </cell>
          <cell r="AR107" t="str">
            <v xml:space="preserve"> </v>
          </cell>
          <cell r="AS107" t="str">
            <v xml:space="preserve"> </v>
          </cell>
          <cell r="AT107" t="str">
            <v xml:space="preserve"> </v>
          </cell>
          <cell r="AU107" t="str">
            <v xml:space="preserve"> </v>
          </cell>
          <cell r="AV107" t="str">
            <v xml:space="preserve"> </v>
          </cell>
          <cell r="AW107" t="str">
            <v xml:space="preserve"> </v>
          </cell>
          <cell r="AX107" t="str">
            <v xml:space="preserve"> </v>
          </cell>
          <cell r="AY107" t="str">
            <v xml:space="preserve"> </v>
          </cell>
          <cell r="AZ107" t="str">
            <v xml:space="preserve"> </v>
          </cell>
          <cell r="BA107">
            <v>475.52439844208163</v>
          </cell>
          <cell r="BB107">
            <v>544.91004259298825</v>
          </cell>
          <cell r="BC107">
            <v>567.71159016601348</v>
          </cell>
          <cell r="BD107">
            <v>680.31729894649197</v>
          </cell>
          <cell r="BE107">
            <v>729.51648449139111</v>
          </cell>
        </row>
        <row r="108">
          <cell r="AN108" t="str">
            <v>Peru</v>
          </cell>
          <cell r="AO108" t="str">
            <v>PE</v>
          </cell>
          <cell r="AP108">
            <v>0</v>
          </cell>
          <cell r="AQ108">
            <v>0</v>
          </cell>
          <cell r="AR108">
            <v>0</v>
          </cell>
          <cell r="AS108">
            <v>0</v>
          </cell>
          <cell r="AT108">
            <v>0</v>
          </cell>
          <cell r="AU108">
            <v>0</v>
          </cell>
          <cell r="AV108">
            <v>0</v>
          </cell>
          <cell r="AW108">
            <v>0</v>
          </cell>
          <cell r="AX108">
            <v>658.35382075540872</v>
          </cell>
          <cell r="AY108">
            <v>613.14760705366109</v>
          </cell>
          <cell r="AZ108">
            <v>788.29434337160592</v>
          </cell>
          <cell r="BA108">
            <v>970.26912153764567</v>
          </cell>
          <cell r="BB108">
            <v>1090.6981772186753</v>
          </cell>
          <cell r="BC108">
            <v>1176.4731606810715</v>
          </cell>
          <cell r="BD108">
            <v>1271.3458181183737</v>
          </cell>
          <cell r="BE108">
            <v>1279.3911194403001</v>
          </cell>
        </row>
        <row r="109">
          <cell r="AN109" t="str">
            <v>Philippines</v>
          </cell>
          <cell r="AO109" t="str">
            <v>PH</v>
          </cell>
          <cell r="AP109">
            <v>0</v>
          </cell>
          <cell r="AQ109">
            <v>0</v>
          </cell>
          <cell r="AR109">
            <v>0</v>
          </cell>
          <cell r="AS109">
            <v>0</v>
          </cell>
          <cell r="AT109">
            <v>0</v>
          </cell>
          <cell r="AU109">
            <v>0</v>
          </cell>
          <cell r="AV109">
            <v>0</v>
          </cell>
          <cell r="AW109">
            <v>0</v>
          </cell>
          <cell r="AX109">
            <v>290.99929665356518</v>
          </cell>
          <cell r="AY109">
            <v>287.75041767927627</v>
          </cell>
          <cell r="AZ109">
            <v>319.59875266605144</v>
          </cell>
          <cell r="BA109">
            <v>369.43491688632224</v>
          </cell>
          <cell r="BB109">
            <v>417.0615755628238</v>
          </cell>
          <cell r="BC109">
            <v>465.01192742374997</v>
          </cell>
          <cell r="BD109">
            <v>532.24442804476848</v>
          </cell>
          <cell r="BE109">
            <v>574.50848599486346</v>
          </cell>
        </row>
        <row r="110">
          <cell r="AN110" t="str">
            <v>Rwanda</v>
          </cell>
          <cell r="AO110" t="str">
            <v>RW</v>
          </cell>
          <cell r="AP110">
            <v>0</v>
          </cell>
          <cell r="AQ110">
            <v>5.2041190548281593</v>
          </cell>
          <cell r="AR110">
            <v>5.6615022401641006</v>
          </cell>
          <cell r="AS110">
            <v>8.1944824238572984</v>
          </cell>
          <cell r="AT110">
            <v>10.972739234544711</v>
          </cell>
          <cell r="AU110">
            <v>14.394923337932001</v>
          </cell>
          <cell r="AV110">
            <v>17.71313457331604</v>
          </cell>
          <cell r="AW110">
            <v>21.601859230717608</v>
          </cell>
          <cell r="AX110">
            <v>29.914750289163692</v>
          </cell>
          <cell r="AY110">
            <v>44.823550124951815</v>
          </cell>
          <cell r="AZ110">
            <v>42.428515146422676</v>
          </cell>
          <cell r="BA110">
            <v>53.498936893826595</v>
          </cell>
          <cell r="BB110">
            <v>69.367727329309247</v>
          </cell>
          <cell r="BC110">
            <v>88.12720613573191</v>
          </cell>
          <cell r="BD110">
            <v>104.32335500769169</v>
          </cell>
          <cell r="BE110">
            <v>119.83382284770532</v>
          </cell>
        </row>
        <row r="111">
          <cell r="AN111" t="str">
            <v>Samoa</v>
          </cell>
          <cell r="AO111" t="str">
            <v>WS</v>
          </cell>
          <cell r="AP111">
            <v>284.91274537540806</v>
          </cell>
          <cell r="AQ111">
            <v>296.88486341318935</v>
          </cell>
          <cell r="AR111">
            <v>300.98623914102228</v>
          </cell>
          <cell r="AS111">
            <v>356.10334337112045</v>
          </cell>
          <cell r="AT111">
            <v>407.8126379760713</v>
          </cell>
          <cell r="AU111">
            <v>481.5824142300574</v>
          </cell>
          <cell r="AV111">
            <v>563.29479662495726</v>
          </cell>
          <cell r="AW111">
            <v>729.18281162568712</v>
          </cell>
          <cell r="AX111">
            <v>759.75745071542997</v>
          </cell>
          <cell r="AY111">
            <v>796.93439072424871</v>
          </cell>
          <cell r="AZ111">
            <v>765.79180419430202</v>
          </cell>
          <cell r="BA111">
            <v>891.96061066261689</v>
          </cell>
          <cell r="BB111">
            <v>904.74294745076475</v>
          </cell>
          <cell r="BC111">
            <v>971.03502099529771</v>
          </cell>
          <cell r="BD111">
            <v>1034.1303967965052</v>
          </cell>
          <cell r="BE111">
            <v>1107.0803049148685</v>
          </cell>
        </row>
        <row r="112">
          <cell r="AN112" t="str">
            <v>Sao Tome and Principe</v>
          </cell>
          <cell r="AO112" t="str">
            <v>ST</v>
          </cell>
          <cell r="AP112">
            <v>0</v>
          </cell>
          <cell r="AQ112">
            <v>5.005329561791247</v>
          </cell>
          <cell r="AR112">
            <v>7.0310442200581136</v>
          </cell>
          <cell r="AS112">
            <v>9.9833460086808827</v>
          </cell>
          <cell r="AT112">
            <v>13.79040983358448</v>
          </cell>
          <cell r="AU112">
            <v>69.690896549508452</v>
          </cell>
          <cell r="AV112">
            <v>33.327457910725045</v>
          </cell>
          <cell r="AW112">
            <v>87.44864280415203</v>
          </cell>
          <cell r="AX112">
            <v>65.479402802657674</v>
          </cell>
          <cell r="AY112">
            <v>83.47873311750277</v>
          </cell>
          <cell r="AZ112">
            <v>119.05428909003524</v>
          </cell>
          <cell r="BA112">
            <v>156.15603663310964</v>
          </cell>
          <cell r="BB112">
            <v>159.319580346549</v>
          </cell>
          <cell r="BC112">
            <v>221.39414087519046</v>
          </cell>
          <cell r="BD112">
            <v>211.97347176183951</v>
          </cell>
          <cell r="BE112">
            <v>268.56062039447107</v>
          </cell>
        </row>
        <row r="113">
          <cell r="AN113" t="str">
            <v>Senegal</v>
          </cell>
          <cell r="AO113" t="str">
            <v>SN</v>
          </cell>
          <cell r="AP113">
            <v>72.698046125212613</v>
          </cell>
          <cell r="AQ113">
            <v>77.982164738911067</v>
          </cell>
          <cell r="AR113">
            <v>86.587189066007525</v>
          </cell>
          <cell r="AS113">
            <v>91.863371702156968</v>
          </cell>
          <cell r="AT113">
            <v>98.318787682740989</v>
          </cell>
          <cell r="AU113">
            <v>109.72011914037051</v>
          </cell>
          <cell r="AV113">
            <v>121.54913369773179</v>
          </cell>
          <cell r="AW113">
            <v>147.37006770591154</v>
          </cell>
          <cell r="AX113">
            <v>155.03774874001931</v>
          </cell>
          <cell r="AY113">
            <v>144.33341221203199</v>
          </cell>
          <cell r="AZ113">
            <v>157.135944012761</v>
          </cell>
          <cell r="BA113">
            <v>176.74419953221246</v>
          </cell>
          <cell r="BB113">
            <v>187.03350155540409</v>
          </cell>
          <cell r="BC113">
            <v>194.07032744300412</v>
          </cell>
          <cell r="BD113">
            <v>193.91156069137654</v>
          </cell>
          <cell r="BE113">
            <v>197.55007874076733</v>
          </cell>
        </row>
        <row r="114">
          <cell r="AN114" t="str">
            <v>Serbia</v>
          </cell>
          <cell r="AO114" t="str">
            <v>RS</v>
          </cell>
          <cell r="AP114">
            <v>0</v>
          </cell>
          <cell r="AQ114">
            <v>0</v>
          </cell>
          <cell r="AR114">
            <v>0</v>
          </cell>
          <cell r="AS114">
            <v>239.48017542998943</v>
          </cell>
          <cell r="AT114">
            <v>326.80364556179109</v>
          </cell>
          <cell r="AU114">
            <v>457.77801017609875</v>
          </cell>
          <cell r="AV114">
            <v>614.21417246469673</v>
          </cell>
          <cell r="AW114">
            <v>771.54948311194664</v>
          </cell>
          <cell r="AX114">
            <v>977.95284768269585</v>
          </cell>
          <cell r="AY114">
            <v>1061.4984770121655</v>
          </cell>
          <cell r="AZ114">
            <v>1206.7037469711042</v>
          </cell>
          <cell r="BA114">
            <v>1422.2676537879838</v>
          </cell>
          <cell r="BB114">
            <v>1644.8680436394832</v>
          </cell>
          <cell r="BC114">
            <v>1813.3713632021297</v>
          </cell>
          <cell r="BD114">
            <v>1970.8673682182198</v>
          </cell>
          <cell r="BE114">
            <v>1999.8466698696884</v>
          </cell>
        </row>
        <row r="115">
          <cell r="AN115" t="str">
            <v>Seychelles</v>
          </cell>
          <cell r="AO115" t="str">
            <v>SC</v>
          </cell>
          <cell r="AP115">
            <v>0</v>
          </cell>
          <cell r="AQ115">
            <v>0</v>
          </cell>
          <cell r="AR115">
            <v>0</v>
          </cell>
          <cell r="AS115">
            <v>0</v>
          </cell>
          <cell r="AT115">
            <v>0</v>
          </cell>
          <cell r="AU115">
            <v>0</v>
          </cell>
          <cell r="AV115">
            <v>0</v>
          </cell>
          <cell r="AW115">
            <v>980.78161325603003</v>
          </cell>
          <cell r="AX115">
            <v>1689.5941660149963</v>
          </cell>
          <cell r="AY115">
            <v>2837.8272469014182</v>
          </cell>
          <cell r="AZ115">
            <v>2793.5272496379635</v>
          </cell>
          <cell r="BA115">
            <v>3434.1839548953008</v>
          </cell>
          <cell r="BB115">
            <v>4281.37357394426</v>
          </cell>
          <cell r="BC115">
            <v>4452.2844311776671</v>
          </cell>
          <cell r="BD115">
            <v>4778.5711227136899</v>
          </cell>
          <cell r="BE115">
            <v>4861.9787291664434</v>
          </cell>
        </row>
        <row r="116">
          <cell r="AN116" t="str">
            <v>Sierra Leone</v>
          </cell>
          <cell r="AO116" t="str">
            <v>SL</v>
          </cell>
          <cell r="AP116">
            <v>2.0089175984823076</v>
          </cell>
          <cell r="AQ116">
            <v>2.128117384837398</v>
          </cell>
          <cell r="AR116">
            <v>2.2443448600988942</v>
          </cell>
          <cell r="AS116">
            <v>2.936315474669053</v>
          </cell>
          <cell r="AT116">
            <v>4.0392456709429485</v>
          </cell>
          <cell r="AU116">
            <v>5.3368857176233693</v>
          </cell>
          <cell r="AV116">
            <v>7.0504148158254862</v>
          </cell>
          <cell r="AW116">
            <v>7.8435978952082621</v>
          </cell>
          <cell r="AX116">
            <v>9.5000095030762139</v>
          </cell>
          <cell r="AY116">
            <v>11.183541739960001</v>
          </cell>
          <cell r="AZ116">
            <v>17.40104621349122</v>
          </cell>
          <cell r="BA116">
            <v>28.614383489128048</v>
          </cell>
          <cell r="BB116">
            <v>40.232848332341383</v>
          </cell>
          <cell r="BC116">
            <v>51.155353500010619</v>
          </cell>
          <cell r="BD116">
            <v>49.713478530368427</v>
          </cell>
          <cell r="BE116">
            <v>59.378928772527388</v>
          </cell>
        </row>
        <row r="117">
          <cell r="AN117" t="str">
            <v>Solomon Islands</v>
          </cell>
          <cell r="AO117" t="str">
            <v>SB</v>
          </cell>
          <cell r="AP117">
            <v>33.845651137032881</v>
          </cell>
          <cell r="AQ117">
            <v>29.314638046681278</v>
          </cell>
          <cell r="AR117">
            <v>35.770243278760837</v>
          </cell>
          <cell r="AS117">
            <v>52.034410332856574</v>
          </cell>
          <cell r="AT117">
            <v>76.431473368184953</v>
          </cell>
          <cell r="AU117">
            <v>99.910634431829067</v>
          </cell>
          <cell r="AV117">
            <v>130.1828241750481</v>
          </cell>
          <cell r="AW117">
            <v>178.56892315494787</v>
          </cell>
          <cell r="AX117">
            <v>239.01834216426121</v>
          </cell>
          <cell r="AY117">
            <v>269.13088519393347</v>
          </cell>
          <cell r="AZ117">
            <v>331.72734648250247</v>
          </cell>
          <cell r="BA117">
            <v>449.73193857090439</v>
          </cell>
          <cell r="BB117">
            <v>539.47749609722746</v>
          </cell>
          <cell r="BC117">
            <v>600.69516106993092</v>
          </cell>
          <cell r="BD117">
            <v>622.52537549695569</v>
          </cell>
          <cell r="BE117">
            <v>677.29843280304749</v>
          </cell>
        </row>
        <row r="118">
          <cell r="AN118" t="str">
            <v>Somalia</v>
          </cell>
          <cell r="AO118" t="str">
            <v>SO</v>
          </cell>
          <cell r="AP118" t="str">
            <v xml:space="preserve"> </v>
          </cell>
          <cell r="AQ118" t="str">
            <v xml:space="preserve"> </v>
          </cell>
          <cell r="AR118" t="str">
            <v xml:space="preserve"> </v>
          </cell>
          <cell r="AS118" t="str">
            <v xml:space="preserve"> </v>
          </cell>
          <cell r="AT118" t="str">
            <v xml:space="preserve"> </v>
          </cell>
          <cell r="AU118" t="str">
            <v xml:space="preserve"> </v>
          </cell>
          <cell r="AV118" t="str">
            <v xml:space="preserve"> </v>
          </cell>
          <cell r="AW118" t="str">
            <v xml:space="preserve"> </v>
          </cell>
          <cell r="AX118" t="str">
            <v xml:space="preserve"> </v>
          </cell>
          <cell r="AY118" t="str">
            <v xml:space="preserve"> </v>
          </cell>
          <cell r="AZ118" t="str">
            <v xml:space="preserve"> </v>
          </cell>
          <cell r="BA118" t="str">
            <v xml:space="preserve"> </v>
          </cell>
          <cell r="BB118" t="str">
            <v xml:space="preserve"> </v>
          </cell>
          <cell r="BC118">
            <v>4.7610932590140038</v>
          </cell>
          <cell r="BD118">
            <v>5.6201028470390861</v>
          </cell>
          <cell r="BE118">
            <v>7.218799883147474</v>
          </cell>
        </row>
        <row r="119">
          <cell r="AN119" t="str">
            <v>South Africa</v>
          </cell>
          <cell r="AO119" t="str">
            <v>ZA</v>
          </cell>
          <cell r="AP119">
            <v>144.11581450157669</v>
          </cell>
          <cell r="AQ119">
            <v>164.49208628873473</v>
          </cell>
          <cell r="AR119">
            <v>205.7191123926311</v>
          </cell>
          <cell r="AS119">
            <v>235.83044501550754</v>
          </cell>
          <cell r="AT119">
            <v>301.15196947017341</v>
          </cell>
          <cell r="AU119">
            <v>367.55793764462908</v>
          </cell>
          <cell r="AV119">
            <v>460.01683352401562</v>
          </cell>
          <cell r="AW119">
            <v>620.03236876363633</v>
          </cell>
          <cell r="AX119">
            <v>669.73765963215385</v>
          </cell>
          <cell r="AY119">
            <v>704.72349376457021</v>
          </cell>
          <cell r="AZ119">
            <v>837.87338324010852</v>
          </cell>
          <cell r="BA119">
            <v>956.96225567100623</v>
          </cell>
          <cell r="BB119">
            <v>1057.6059198428497</v>
          </cell>
          <cell r="BC119">
            <v>1196.7340510002632</v>
          </cell>
          <cell r="BD119">
            <v>1359.0069841234317</v>
          </cell>
          <cell r="BE119">
            <v>0</v>
          </cell>
        </row>
        <row r="120">
          <cell r="AN120" t="str">
            <v>South Sudan</v>
          </cell>
          <cell r="AO120" t="str">
            <v>SS</v>
          </cell>
          <cell r="AP120">
            <v>0</v>
          </cell>
          <cell r="AQ120">
            <v>0</v>
          </cell>
          <cell r="AR120">
            <v>0</v>
          </cell>
          <cell r="AS120">
            <v>0</v>
          </cell>
          <cell r="AT120">
            <v>0</v>
          </cell>
          <cell r="AU120">
            <v>0</v>
          </cell>
          <cell r="AV120">
            <v>0</v>
          </cell>
          <cell r="AW120">
            <v>0</v>
          </cell>
          <cell r="AX120">
            <v>0</v>
          </cell>
          <cell r="AY120">
            <v>0</v>
          </cell>
          <cell r="AZ120">
            <v>0</v>
          </cell>
          <cell r="BA120">
            <v>0</v>
          </cell>
          <cell r="BB120">
            <v>181.75977611182873</v>
          </cell>
          <cell r="BC120">
            <v>29.20304070949739</v>
          </cell>
          <cell r="BD120">
            <v>159.5680116618106</v>
          </cell>
          <cell r="BE120">
            <v>179.21199479622183</v>
          </cell>
        </row>
        <row r="121">
          <cell r="AN121" t="str">
            <v>Sri Lanka</v>
          </cell>
          <cell r="AO121" t="str">
            <v>LK</v>
          </cell>
          <cell r="AP121">
            <v>21.160566507638702</v>
          </cell>
          <cell r="AQ121">
            <v>26.579030020747993</v>
          </cell>
          <cell r="AR121">
            <v>31.951303073023919</v>
          </cell>
          <cell r="AS121">
            <v>35.205493842687211</v>
          </cell>
          <cell r="AT121">
            <v>42.399858690451424</v>
          </cell>
          <cell r="AU121">
            <v>57.392857482062666</v>
          </cell>
          <cell r="AV121">
            <v>79.704221055327864</v>
          </cell>
          <cell r="AW121">
            <v>106.47641320927394</v>
          </cell>
          <cell r="AX121">
            <v>142.87924140889135</v>
          </cell>
          <cell r="AY121">
            <v>159.06621459334937</v>
          </cell>
          <cell r="AZ121">
            <v>197.68921785377006</v>
          </cell>
          <cell r="BA121">
            <v>243.37251724137931</v>
          </cell>
          <cell r="BB121">
            <v>269.97182487148103</v>
          </cell>
          <cell r="BC121">
            <v>323.41947029390332</v>
          </cell>
          <cell r="BD121">
            <v>383.20758210967216</v>
          </cell>
          <cell r="BE121">
            <v>504.1826221024516</v>
          </cell>
        </row>
        <row r="122">
          <cell r="AN122" t="str">
            <v>Saint Helena</v>
          </cell>
          <cell r="AO122" t="str">
            <v>SH</v>
          </cell>
          <cell r="AP122" t="str">
            <v xml:space="preserve"> </v>
          </cell>
          <cell r="AQ122" t="str">
            <v xml:space="preserve"> </v>
          </cell>
          <cell r="AR122" t="str">
            <v xml:space="preserve"> </v>
          </cell>
          <cell r="AS122" t="str">
            <v xml:space="preserve"> </v>
          </cell>
          <cell r="AT122" t="str">
            <v xml:space="preserve"> </v>
          </cell>
          <cell r="AU122" t="str">
            <v xml:space="preserve"> </v>
          </cell>
          <cell r="AV122" t="str">
            <v xml:space="preserve"> </v>
          </cell>
          <cell r="AW122" t="str">
            <v xml:space="preserve"> </v>
          </cell>
          <cell r="AX122" t="str">
            <v xml:space="preserve"> </v>
          </cell>
          <cell r="AY122" t="str">
            <v xml:space="preserve"> </v>
          </cell>
          <cell r="AZ122" t="str">
            <v xml:space="preserve"> </v>
          </cell>
          <cell r="BA122" t="str">
            <v xml:space="preserve"> </v>
          </cell>
          <cell r="BB122" t="str">
            <v xml:space="preserve"> </v>
          </cell>
          <cell r="BC122" t="str">
            <v xml:space="preserve"> </v>
          </cell>
          <cell r="BD122" t="str">
            <v xml:space="preserve"> </v>
          </cell>
          <cell r="BE122" t="str">
            <v xml:space="preserve"> </v>
          </cell>
        </row>
        <row r="123">
          <cell r="AN123" t="str">
            <v>Saint Lucia</v>
          </cell>
          <cell r="AO123" t="str">
            <v>LC</v>
          </cell>
          <cell r="AP123">
            <v>0</v>
          </cell>
          <cell r="AQ123">
            <v>0</v>
          </cell>
          <cell r="AR123">
            <v>0</v>
          </cell>
          <cell r="AS123">
            <v>801.88539692991992</v>
          </cell>
          <cell r="AT123">
            <v>894.57155518301897</v>
          </cell>
          <cell r="AU123">
            <v>1025.7376540796756</v>
          </cell>
          <cell r="AV123">
            <v>1168.0219482851392</v>
          </cell>
          <cell r="AW123">
            <v>1363.2316663478553</v>
          </cell>
          <cell r="AX123">
            <v>1438.4650005909468</v>
          </cell>
          <cell r="AY123">
            <v>1350.182772976576</v>
          </cell>
          <cell r="AZ123">
            <v>1491.3298209526017</v>
          </cell>
          <cell r="BA123">
            <v>1626.3817427171064</v>
          </cell>
          <cell r="BB123">
            <v>1816.593069465496</v>
          </cell>
          <cell r="BC123">
            <v>1992.0468541500625</v>
          </cell>
          <cell r="BD123">
            <v>2185.1092897104086</v>
          </cell>
          <cell r="BE123">
            <v>2308.70502183899</v>
          </cell>
        </row>
        <row r="124">
          <cell r="AN124" t="str">
            <v>Saint Vincent and the Grenadines</v>
          </cell>
          <cell r="AO124" t="str">
            <v>VC</v>
          </cell>
          <cell r="AP124">
            <v>645.95947858162333</v>
          </cell>
          <cell r="AQ124">
            <v>903.44334074156393</v>
          </cell>
          <cell r="AR124">
            <v>820.87481441754676</v>
          </cell>
          <cell r="AS124">
            <v>838.23504965389941</v>
          </cell>
          <cell r="AT124">
            <v>904.46241610552795</v>
          </cell>
          <cell r="AU124">
            <v>935.80344110939461</v>
          </cell>
          <cell r="AV124">
            <v>1174.7705491841664</v>
          </cell>
          <cell r="AW124">
            <v>1426.2464341063946</v>
          </cell>
          <cell r="AX124">
            <v>1578.2291311317729</v>
          </cell>
          <cell r="AY124">
            <v>1471.6962829395989</v>
          </cell>
          <cell r="AZ124">
            <v>1612.649554041074</v>
          </cell>
          <cell r="BA124">
            <v>1461.0166588928216</v>
          </cell>
          <cell r="BB124">
            <v>1485.5377872091321</v>
          </cell>
          <cell r="BC124">
            <v>1659.7042682034394</v>
          </cell>
          <cell r="BD124">
            <v>1726.5889353219272</v>
          </cell>
          <cell r="BE124">
            <v>1751.9660673336075</v>
          </cell>
        </row>
        <row r="125">
          <cell r="AN125" t="str">
            <v>Sudan</v>
          </cell>
          <cell r="AO125" t="str">
            <v>SD</v>
          </cell>
          <cell r="AP125">
            <v>0</v>
          </cell>
          <cell r="AQ125">
            <v>0</v>
          </cell>
          <cell r="AR125">
            <v>0</v>
          </cell>
          <cell r="AS125">
            <v>0</v>
          </cell>
          <cell r="AT125">
            <v>0</v>
          </cell>
          <cell r="AU125">
            <v>0</v>
          </cell>
          <cell r="AV125">
            <v>0</v>
          </cell>
          <cell r="AW125">
            <v>0</v>
          </cell>
          <cell r="AX125">
            <v>0</v>
          </cell>
          <cell r="AY125">
            <v>0</v>
          </cell>
          <cell r="AZ125">
            <v>44.89003675715</v>
          </cell>
          <cell r="BA125">
            <v>59.115107283996728</v>
          </cell>
          <cell r="BB125">
            <v>49.653928714800969</v>
          </cell>
          <cell r="BC125">
            <v>98.210505244543555</v>
          </cell>
          <cell r="BD125">
            <v>177.81861874555702</v>
          </cell>
          <cell r="BE125">
            <v>225.19386108441921</v>
          </cell>
        </row>
        <row r="126">
          <cell r="AN126" t="str">
            <v>Suriname</v>
          </cell>
          <cell r="AO126" t="str">
            <v>SR</v>
          </cell>
          <cell r="AP126">
            <v>32.42389807150871</v>
          </cell>
          <cell r="AQ126">
            <v>89.797731150835176</v>
          </cell>
          <cell r="AR126">
            <v>117.84688883414347</v>
          </cell>
          <cell r="AS126">
            <v>246.97842082845278</v>
          </cell>
          <cell r="AT126">
            <v>327.25135161963414</v>
          </cell>
          <cell r="AU126">
            <v>457.33221891747809</v>
          </cell>
          <cell r="AV126">
            <v>595.85083927052369</v>
          </cell>
          <cell r="AW126">
            <v>775.04507234576863</v>
          </cell>
          <cell r="AX126">
            <v>812.38566936103803</v>
          </cell>
          <cell r="AY126">
            <v>859.89348756000072</v>
          </cell>
          <cell r="AZ126">
            <v>1071.5520867586765</v>
          </cell>
          <cell r="BA126">
            <v>1817.9002031644748</v>
          </cell>
          <cell r="BB126">
            <v>2191.9605121798177</v>
          </cell>
          <cell r="BC126">
            <v>2085.4742525896709</v>
          </cell>
          <cell r="BD126">
            <v>2219.2837380093733</v>
          </cell>
          <cell r="BE126">
            <v>2403.5728677097945</v>
          </cell>
        </row>
        <row r="127">
          <cell r="AN127" t="str">
            <v>Swaziland</v>
          </cell>
          <cell r="AO127" t="str">
            <v>SZ</v>
          </cell>
          <cell r="AP127">
            <v>73.794906761202412</v>
          </cell>
          <cell r="AQ127">
            <v>87.315009427482025</v>
          </cell>
          <cell r="AR127">
            <v>103.38669423551941</v>
          </cell>
          <cell r="AS127">
            <v>125.93858553309202</v>
          </cell>
          <cell r="AT127">
            <v>165.48983382539475</v>
          </cell>
          <cell r="AU127">
            <v>194.63592989430069</v>
          </cell>
          <cell r="AV127">
            <v>293.55183719257411</v>
          </cell>
          <cell r="AW127">
            <v>320.25309934524091</v>
          </cell>
          <cell r="AX127">
            <v>389.11951536676685</v>
          </cell>
          <cell r="AY127">
            <v>405.09775975607175</v>
          </cell>
          <cell r="AZ127">
            <v>326.1258603990712</v>
          </cell>
          <cell r="BA127">
            <v>370.8373287911607</v>
          </cell>
          <cell r="BB127">
            <v>642.35075551332443</v>
          </cell>
          <cell r="BC127">
            <v>700.92757256247955</v>
          </cell>
          <cell r="BD127">
            <v>798.12399766195119</v>
          </cell>
          <cell r="BE127">
            <v>844.67105126492504</v>
          </cell>
        </row>
        <row r="128">
          <cell r="AN128" t="str">
            <v>Syria</v>
          </cell>
          <cell r="AO128" t="str">
            <v>SY</v>
          </cell>
          <cell r="AP128">
            <v>0</v>
          </cell>
          <cell r="AQ128">
            <v>379.02402656567563</v>
          </cell>
          <cell r="AR128">
            <v>352.33887620252483</v>
          </cell>
          <cell r="AS128">
            <v>373.09163012497197</v>
          </cell>
          <cell r="AT128">
            <v>385.78457685274446</v>
          </cell>
          <cell r="AU128">
            <v>377.25909558831285</v>
          </cell>
          <cell r="AV128">
            <v>451.29890821437425</v>
          </cell>
          <cell r="AW128">
            <v>468.91915266722447</v>
          </cell>
          <cell r="AX128">
            <v>519.87995774557044</v>
          </cell>
          <cell r="AY128">
            <v>547.98627397509313</v>
          </cell>
          <cell r="AZ128">
            <v>606.570870534493</v>
          </cell>
          <cell r="BA128">
            <v>0</v>
          </cell>
          <cell r="BB128">
            <v>0</v>
          </cell>
          <cell r="BC128">
            <v>0</v>
          </cell>
          <cell r="BD128">
            <v>0</v>
          </cell>
          <cell r="BE128">
            <v>0</v>
          </cell>
        </row>
        <row r="129">
          <cell r="AN129" t="str">
            <v>Tajikistan</v>
          </cell>
          <cell r="AO129" t="str">
            <v>TJ</v>
          </cell>
          <cell r="AP129">
            <v>0.71741727613551998</v>
          </cell>
          <cell r="AQ129">
            <v>1.3866196710196179</v>
          </cell>
          <cell r="AR129">
            <v>2.3994848680643357</v>
          </cell>
          <cell r="AS129">
            <v>4.455830519561184</v>
          </cell>
          <cell r="AT129">
            <v>6.7040231594938717</v>
          </cell>
          <cell r="AU129">
            <v>9.430501659134519</v>
          </cell>
          <cell r="AV129">
            <v>13.990512373515422</v>
          </cell>
          <cell r="AW129">
            <v>26.162076859676876</v>
          </cell>
          <cell r="AX129">
            <v>45.025866461789001</v>
          </cell>
          <cell r="AY129">
            <v>56.657685192161082</v>
          </cell>
          <cell r="AZ129">
            <v>77.947563883621697</v>
          </cell>
          <cell r="BA129">
            <v>113.83710505275815</v>
          </cell>
          <cell r="BB129">
            <v>147.90253133746805</v>
          </cell>
          <cell r="BC129">
            <v>172.4585436025713</v>
          </cell>
          <cell r="BD129">
            <v>0</v>
          </cell>
          <cell r="BE129">
            <v>0</v>
          </cell>
        </row>
        <row r="130">
          <cell r="AN130" t="str">
            <v>Tanzania</v>
          </cell>
          <cell r="AO130" t="str">
            <v>TZ</v>
          </cell>
          <cell r="AP130">
            <v>3.1952479694419007</v>
          </cell>
          <cell r="AQ130">
            <v>3.9652421351595932</v>
          </cell>
          <cell r="AR130">
            <v>4.6296653463620032</v>
          </cell>
          <cell r="AS130">
            <v>5.6922696830757982</v>
          </cell>
          <cell r="AT130">
            <v>7.1084315015661179</v>
          </cell>
          <cell r="AU130">
            <v>8.8928034692237823</v>
          </cell>
          <cell r="AV130">
            <v>12.03296452354264</v>
          </cell>
          <cell r="AW130">
            <v>15.936923676730462</v>
          </cell>
          <cell r="AX130">
            <v>23.740895500601987</v>
          </cell>
          <cell r="AY130">
            <v>29.679558974159882</v>
          </cell>
          <cell r="AZ130">
            <v>35.125025708486405</v>
          </cell>
          <cell r="BA130">
            <v>45.395516317937378</v>
          </cell>
          <cell r="BB130">
            <v>61.304968785830255</v>
          </cell>
          <cell r="BC130">
            <v>74.812685292129146</v>
          </cell>
          <cell r="BD130">
            <v>91.866781153409235</v>
          </cell>
          <cell r="BE130">
            <v>102.14153567346017</v>
          </cell>
        </row>
        <row r="131">
          <cell r="AN131" t="str">
            <v>Thailand</v>
          </cell>
          <cell r="AO131" t="str">
            <v>TH</v>
          </cell>
          <cell r="AP131">
            <v>0</v>
          </cell>
          <cell r="AQ131">
            <v>0</v>
          </cell>
          <cell r="AR131">
            <v>0</v>
          </cell>
          <cell r="AS131">
            <v>0</v>
          </cell>
          <cell r="AT131">
            <v>0</v>
          </cell>
          <cell r="AU131">
            <v>0</v>
          </cell>
          <cell r="AV131">
            <v>0</v>
          </cell>
          <cell r="AW131">
            <v>0</v>
          </cell>
          <cell r="AX131">
            <v>756.46549143025788</v>
          </cell>
          <cell r="AY131">
            <v>725.39376722243719</v>
          </cell>
          <cell r="AZ131">
            <v>875.61699732868351</v>
          </cell>
          <cell r="BA131">
            <v>971.41546635553641</v>
          </cell>
          <cell r="BB131">
            <v>1082.8444095385385</v>
          </cell>
          <cell r="BC131">
            <v>1200.5858308545412</v>
          </cell>
          <cell r="BD131">
            <v>1157.0834111992306</v>
          </cell>
          <cell r="BE131">
            <v>1289.5046009764396</v>
          </cell>
        </row>
        <row r="132">
          <cell r="AN132" t="str">
            <v>Timor-Leste</v>
          </cell>
          <cell r="AO132" t="str">
            <v>TL</v>
          </cell>
          <cell r="AP132">
            <v>0</v>
          </cell>
          <cell r="AQ132">
            <v>19.358248419382633</v>
          </cell>
          <cell r="AR132">
            <v>22.65445197954158</v>
          </cell>
          <cell r="AS132">
            <v>35.365778017842494</v>
          </cell>
          <cell r="AT132">
            <v>46.576025054730721</v>
          </cell>
          <cell r="AU132">
            <v>212.99062664396132</v>
          </cell>
          <cell r="AV132">
            <v>337.7701782626898</v>
          </cell>
          <cell r="AW132">
            <v>688.46748950442884</v>
          </cell>
          <cell r="AX132">
            <v>2218.8922865013774</v>
          </cell>
          <cell r="AY132">
            <v>1293.7567253743289</v>
          </cell>
          <cell r="AZ132">
            <v>2210.4851436249933</v>
          </cell>
          <cell r="BA132">
            <v>4034.0645996590438</v>
          </cell>
          <cell r="BB132">
            <v>5065.6917260278706</v>
          </cell>
          <cell r="BC132">
            <v>3943.937050708987</v>
          </cell>
          <cell r="BD132">
            <v>2623.3899493244635</v>
          </cell>
          <cell r="BE132">
            <v>1169.1594606507615</v>
          </cell>
        </row>
        <row r="133">
          <cell r="AN133" t="str">
            <v>Togo</v>
          </cell>
          <cell r="AO133" t="str">
            <v>TG</v>
          </cell>
          <cell r="AP133">
            <v>0</v>
          </cell>
          <cell r="AQ133">
            <v>0</v>
          </cell>
          <cell r="AR133">
            <v>0</v>
          </cell>
          <cell r="AS133">
            <v>32.283352286353775</v>
          </cell>
          <cell r="AT133">
            <v>33.551091895021102</v>
          </cell>
          <cell r="AU133">
            <v>35.832390518976055</v>
          </cell>
          <cell r="AV133">
            <v>39.102122840279343</v>
          </cell>
          <cell r="AW133">
            <v>40.346323639386164</v>
          </cell>
          <cell r="AX133">
            <v>48.696476595460155</v>
          </cell>
          <cell r="AY133">
            <v>55.286099219773824</v>
          </cell>
          <cell r="AZ133">
            <v>62.326844085578358</v>
          </cell>
          <cell r="BA133">
            <v>69.261241807128371</v>
          </cell>
          <cell r="BB133">
            <v>82.391477038645192</v>
          </cell>
          <cell r="BC133">
            <v>89.925600614969753</v>
          </cell>
          <cell r="BD133">
            <v>91.696493388011888</v>
          </cell>
          <cell r="BE133">
            <v>105.31255386081494</v>
          </cell>
        </row>
        <row r="134">
          <cell r="AN134" t="str">
            <v>Tokelau</v>
          </cell>
          <cell r="AO134" t="str">
            <v>TK</v>
          </cell>
          <cell r="AP134" t="str">
            <v xml:space="preserve"> </v>
          </cell>
          <cell r="AQ134" t="str">
            <v xml:space="preserve"> </v>
          </cell>
          <cell r="AR134" t="str">
            <v xml:space="preserve"> </v>
          </cell>
          <cell r="AS134" t="str">
            <v xml:space="preserve"> </v>
          </cell>
          <cell r="AT134" t="str">
            <v xml:space="preserve"> </v>
          </cell>
          <cell r="AU134" t="str">
            <v xml:space="preserve"> </v>
          </cell>
          <cell r="AV134" t="str">
            <v xml:space="preserve"> </v>
          </cell>
          <cell r="AW134" t="str">
            <v xml:space="preserve"> </v>
          </cell>
          <cell r="AX134" t="str">
            <v xml:space="preserve"> </v>
          </cell>
          <cell r="AY134" t="str">
            <v xml:space="preserve"> </v>
          </cell>
          <cell r="AZ134" t="str">
            <v xml:space="preserve"> </v>
          </cell>
          <cell r="BA134" t="str">
            <v xml:space="preserve"> </v>
          </cell>
          <cell r="BB134" t="str">
            <v xml:space="preserve"> </v>
          </cell>
          <cell r="BC134" t="str">
            <v xml:space="preserve"> </v>
          </cell>
          <cell r="BD134" t="str">
            <v xml:space="preserve"> </v>
          </cell>
          <cell r="BE134" t="str">
            <v xml:space="preserve"> </v>
          </cell>
        </row>
        <row r="135">
          <cell r="AN135" t="str">
            <v>Tonga</v>
          </cell>
          <cell r="AO135" t="str">
            <v>TO</v>
          </cell>
          <cell r="AP135">
            <v>0</v>
          </cell>
          <cell r="AQ135">
            <v>0</v>
          </cell>
          <cell r="AR135">
            <v>261.47683698983707</v>
          </cell>
          <cell r="AS135">
            <v>288.94275771878665</v>
          </cell>
          <cell r="AT135">
            <v>334.78186383283867</v>
          </cell>
          <cell r="AU135">
            <v>410.30690284142082</v>
          </cell>
          <cell r="AV135">
            <v>562.27433311370942</v>
          </cell>
          <cell r="AW135">
            <v>612.31330597809631</v>
          </cell>
          <cell r="AX135">
            <v>681.07657404980341</v>
          </cell>
          <cell r="AY135">
            <v>602.36524410254435</v>
          </cell>
          <cell r="AZ135">
            <v>660.1454212239646</v>
          </cell>
          <cell r="BA135">
            <v>683.87102709008684</v>
          </cell>
          <cell r="BB135">
            <v>660.85747291593225</v>
          </cell>
          <cell r="BC135">
            <v>703.0123648982227</v>
          </cell>
          <cell r="BD135">
            <v>745.59926698304059</v>
          </cell>
          <cell r="BE135">
            <v>846.81037691324138</v>
          </cell>
        </row>
        <row r="136">
          <cell r="AN136" t="str">
            <v>Tunisia</v>
          </cell>
          <cell r="AO136" t="str">
            <v>TN</v>
          </cell>
          <cell r="AP136">
            <v>191.46629952974459</v>
          </cell>
          <cell r="AQ136">
            <v>210.7258746205305</v>
          </cell>
          <cell r="AR136">
            <v>224.93949267289017</v>
          </cell>
          <cell r="AS136">
            <v>238.23441373050514</v>
          </cell>
          <cell r="AT136">
            <v>268.91628075424444</v>
          </cell>
          <cell r="AU136">
            <v>293.80462979295584</v>
          </cell>
          <cell r="AV136">
            <v>328.20899956611015</v>
          </cell>
          <cell r="AW136">
            <v>372.99663461767221</v>
          </cell>
          <cell r="AX136">
            <v>474.53291687709515</v>
          </cell>
          <cell r="AY136">
            <v>500.46640424093368</v>
          </cell>
          <cell r="AZ136">
            <v>561.61264730006235</v>
          </cell>
          <cell r="BA136">
            <v>621.29426406269704</v>
          </cell>
          <cell r="BB136">
            <v>663.66116694290668</v>
          </cell>
          <cell r="BC136">
            <v>756.46357357235763</v>
          </cell>
          <cell r="BD136">
            <v>864.11094115278047</v>
          </cell>
          <cell r="BE136">
            <v>885.821585995889</v>
          </cell>
        </row>
        <row r="137">
          <cell r="AN137" t="str">
            <v>Turkey</v>
          </cell>
          <cell r="AO137" t="str">
            <v>TR</v>
          </cell>
          <cell r="AP137">
            <v>0</v>
          </cell>
          <cell r="AQ137">
            <v>0</v>
          </cell>
          <cell r="AR137">
            <v>141.82375422558482</v>
          </cell>
          <cell r="AS137">
            <v>221.48352460815224</v>
          </cell>
          <cell r="AT137">
            <v>290.97092205085511</v>
          </cell>
          <cell r="AU137">
            <v>366.69887997959927</v>
          </cell>
          <cell r="AV137">
            <v>463.65911451010896</v>
          </cell>
          <cell r="AW137">
            <v>518.15673796222006</v>
          </cell>
          <cell r="AX137">
            <v>634.38063944945395</v>
          </cell>
          <cell r="AY137">
            <v>680.37447736471893</v>
          </cell>
          <cell r="AZ137">
            <v>852.86657818692504</v>
          </cell>
          <cell r="BA137">
            <v>1097.2528974775796</v>
          </cell>
          <cell r="BB137">
            <v>1266.2531179651962</v>
          </cell>
          <cell r="BC137">
            <v>1558.7829169288752</v>
          </cell>
          <cell r="BD137">
            <v>1798.3885578603877</v>
          </cell>
          <cell r="BE137">
            <v>2055.7937124269238</v>
          </cell>
        </row>
        <row r="138">
          <cell r="AN138" t="str">
            <v>Turkmenistan</v>
          </cell>
          <cell r="AO138" t="str">
            <v>TM</v>
          </cell>
          <cell r="AP138" t="str">
            <v xml:space="preserve"> </v>
          </cell>
          <cell r="AQ138" t="str">
            <v xml:space="preserve"> </v>
          </cell>
          <cell r="AR138" t="str">
            <v xml:space="preserve"> </v>
          </cell>
          <cell r="AS138" t="str">
            <v xml:space="preserve"> </v>
          </cell>
          <cell r="AT138" t="str">
            <v xml:space="preserve"> </v>
          </cell>
          <cell r="AU138" t="str">
            <v xml:space="preserve"> </v>
          </cell>
          <cell r="AV138" t="str">
            <v xml:space="preserve"> </v>
          </cell>
          <cell r="AW138" t="str">
            <v xml:space="preserve"> </v>
          </cell>
          <cell r="AX138" t="str">
            <v xml:space="preserve"> </v>
          </cell>
          <cell r="AY138" t="str">
            <v xml:space="preserve"> </v>
          </cell>
          <cell r="AZ138" t="str">
            <v xml:space="preserve"> </v>
          </cell>
          <cell r="BA138" t="str">
            <v xml:space="preserve"> </v>
          </cell>
          <cell r="BB138" t="str">
            <v xml:space="preserve"> </v>
          </cell>
          <cell r="BC138" t="str">
            <v xml:space="preserve"> </v>
          </cell>
          <cell r="BD138" t="str">
            <v xml:space="preserve"> </v>
          </cell>
          <cell r="BE138" t="str">
            <v xml:space="preserve"> </v>
          </cell>
        </row>
        <row r="139">
          <cell r="AN139" t="str">
            <v>Tuvalu</v>
          </cell>
          <cell r="AO139" t="str">
            <v>TV</v>
          </cell>
          <cell r="AP139">
            <v>0</v>
          </cell>
          <cell r="AQ139">
            <v>0</v>
          </cell>
          <cell r="AR139">
            <v>0</v>
          </cell>
          <cell r="AS139">
            <v>0</v>
          </cell>
          <cell r="AT139">
            <v>0</v>
          </cell>
          <cell r="AU139">
            <v>0</v>
          </cell>
          <cell r="AV139">
            <v>1050.8093252441552</v>
          </cell>
          <cell r="AW139">
            <v>1064.3899736405349</v>
          </cell>
          <cell r="AX139">
            <v>1382.6673007736945</v>
          </cell>
          <cell r="AY139">
            <v>1365.5370031606167</v>
          </cell>
          <cell r="AZ139">
            <v>1295.7483629284968</v>
          </cell>
          <cell r="BA139">
            <v>1226.3610745201354</v>
          </cell>
          <cell r="BB139">
            <v>1468.2591226107227</v>
          </cell>
          <cell r="BC139">
            <v>2235.15817635641</v>
          </cell>
          <cell r="BD139">
            <v>2127.7022469746976</v>
          </cell>
          <cell r="BE139">
            <v>1876.5735869466414</v>
          </cell>
        </row>
        <row r="140">
          <cell r="AN140" t="str">
            <v>Uganda</v>
          </cell>
          <cell r="AO140" t="str">
            <v>UG</v>
          </cell>
          <cell r="AP140">
            <v>4.5504660831271364</v>
          </cell>
          <cell r="AQ140">
            <v>4.6483169349518798</v>
          </cell>
          <cell r="AR140">
            <v>5.136046102721326</v>
          </cell>
          <cell r="AS140">
            <v>6.045536431795596</v>
          </cell>
          <cell r="AT140">
            <v>7.2962787479130116</v>
          </cell>
          <cell r="AU140">
            <v>8.5230186617544739</v>
          </cell>
          <cell r="AV140">
            <v>10.401648754941599</v>
          </cell>
          <cell r="AW140">
            <v>12.804046081384712</v>
          </cell>
          <cell r="AX140">
            <v>16.880927792334841</v>
          </cell>
          <cell r="AY140">
            <v>22.886279511758474</v>
          </cell>
          <cell r="AZ140">
            <v>27.247012506187136</v>
          </cell>
          <cell r="BA140">
            <v>44.181193958519216</v>
          </cell>
          <cell r="BB140">
            <v>50.500274686865787</v>
          </cell>
          <cell r="BC140">
            <v>55.51721525581776</v>
          </cell>
          <cell r="BD140">
            <v>66.336837667676164</v>
          </cell>
          <cell r="BE140">
            <v>77.746666759663185</v>
          </cell>
        </row>
        <row r="141">
          <cell r="AN141" t="str">
            <v>Ukraine</v>
          </cell>
          <cell r="AO141" t="str">
            <v>UA</v>
          </cell>
          <cell r="AP141">
            <v>0</v>
          </cell>
          <cell r="AQ141">
            <v>0</v>
          </cell>
          <cell r="AR141">
            <v>0</v>
          </cell>
          <cell r="AS141">
            <v>13.364227369363322</v>
          </cell>
          <cell r="AT141">
            <v>20.723341590167664</v>
          </cell>
          <cell r="AU141">
            <v>37.333611377949119</v>
          </cell>
          <cell r="AV141">
            <v>54.995917734877182</v>
          </cell>
          <cell r="AW141">
            <v>87.145442884065247</v>
          </cell>
          <cell r="AX141">
            <v>157.3040204763696</v>
          </cell>
          <cell r="AY141">
            <v>163.79593028078335</v>
          </cell>
          <cell r="AZ141">
            <v>226.61487631538216</v>
          </cell>
          <cell r="BA141">
            <v>309.58877068925153</v>
          </cell>
          <cell r="BB141">
            <v>375.96076373063585</v>
          </cell>
          <cell r="BC141">
            <v>397.92378066635013</v>
          </cell>
          <cell r="BD141">
            <v>466.91983496976616</v>
          </cell>
          <cell r="BE141">
            <v>802.63890017433437</v>
          </cell>
        </row>
        <row r="142">
          <cell r="AN142" t="str">
            <v>Uruguay</v>
          </cell>
          <cell r="AO142" t="str">
            <v>UY</v>
          </cell>
          <cell r="AP142">
            <v>0</v>
          </cell>
          <cell r="AQ142">
            <v>0</v>
          </cell>
          <cell r="AR142">
            <v>0</v>
          </cell>
          <cell r="AS142">
            <v>0</v>
          </cell>
          <cell r="AT142">
            <v>0</v>
          </cell>
          <cell r="AU142">
            <v>0</v>
          </cell>
          <cell r="AV142">
            <v>685.93545805322833</v>
          </cell>
          <cell r="AW142">
            <v>853.33788488388768</v>
          </cell>
          <cell r="AX142">
            <v>1059.6827180418907</v>
          </cell>
          <cell r="AY142">
            <v>1415.7551947733332</v>
          </cell>
          <cell r="AZ142">
            <v>1712.3425805658167</v>
          </cell>
          <cell r="BA142">
            <v>2137.6379606831711</v>
          </cell>
          <cell r="BB142">
            <v>2607.6779979963358</v>
          </cell>
          <cell r="BC142">
            <v>3288.1167102160944</v>
          </cell>
          <cell r="BD142">
            <v>3764.2554704630379</v>
          </cell>
          <cell r="BE142">
            <v>4437.4621605617513</v>
          </cell>
        </row>
        <row r="143">
          <cell r="AN143" t="str">
            <v>Uzbekistan</v>
          </cell>
          <cell r="AO143" t="str">
            <v>UZ</v>
          </cell>
          <cell r="AP143">
            <v>0</v>
          </cell>
          <cell r="AQ143">
            <v>0</v>
          </cell>
          <cell r="AR143">
            <v>0</v>
          </cell>
          <cell r="AS143">
            <v>6.9757245738266915</v>
          </cell>
          <cell r="AT143">
            <v>9.6824783534092287</v>
          </cell>
          <cell r="AU143">
            <v>14.603870642412199</v>
          </cell>
          <cell r="AV143">
            <v>23.345988810132795</v>
          </cell>
          <cell r="AW143">
            <v>39.217467396159002</v>
          </cell>
          <cell r="AX143">
            <v>67.685036150138444</v>
          </cell>
          <cell r="AY143">
            <v>101.4424608353681</v>
          </cell>
          <cell r="AZ143">
            <v>141.14136424110018</v>
          </cell>
          <cell r="BA143">
            <v>198.83038126205716</v>
          </cell>
          <cell r="BB143">
            <v>286.85296962165614</v>
          </cell>
          <cell r="BC143">
            <v>386.42084901729976</v>
          </cell>
          <cell r="BD143">
            <v>507.1293855522357</v>
          </cell>
          <cell r="BE143">
            <v>638.01126755253381</v>
          </cell>
        </row>
        <row r="144">
          <cell r="AN144" t="str">
            <v>Vanuatu</v>
          </cell>
          <cell r="AO144" t="str">
            <v>VU</v>
          </cell>
          <cell r="AP144">
            <v>231.23067074455724</v>
          </cell>
          <cell r="AQ144">
            <v>222.62509086586721</v>
          </cell>
          <cell r="AR144">
            <v>212.09768715584977</v>
          </cell>
          <cell r="AS144">
            <v>220.71070148368548</v>
          </cell>
          <cell r="AT144">
            <v>255.73039981777478</v>
          </cell>
          <cell r="AU144">
            <v>274.41164990208722</v>
          </cell>
          <cell r="AV144">
            <v>295.97765055862538</v>
          </cell>
          <cell r="AW144">
            <v>366.72251581019577</v>
          </cell>
          <cell r="AX144">
            <v>442.0355756190645</v>
          </cell>
          <cell r="AY144">
            <v>428.70559312780296</v>
          </cell>
          <cell r="AZ144">
            <v>429.22006644237075</v>
          </cell>
          <cell r="BA144">
            <v>452.50486209591065</v>
          </cell>
          <cell r="BB144">
            <v>469.63150332343372</v>
          </cell>
          <cell r="BC144">
            <v>503.49060250768343</v>
          </cell>
          <cell r="BD144">
            <v>528.82715317751592</v>
          </cell>
          <cell r="BE144">
            <v>578.24291183395496</v>
          </cell>
        </row>
        <row r="145">
          <cell r="AN145" t="str">
            <v>Venezuela</v>
          </cell>
          <cell r="AO145" t="str">
            <v>VE</v>
          </cell>
          <cell r="AP145" t="str">
            <v xml:space="preserve"> </v>
          </cell>
          <cell r="AQ145" t="str">
            <v xml:space="preserve"> </v>
          </cell>
          <cell r="AR145" t="str">
            <v xml:space="preserve"> </v>
          </cell>
          <cell r="AS145" t="str">
            <v xml:space="preserve"> </v>
          </cell>
          <cell r="AT145" t="str">
            <v xml:space="preserve"> </v>
          </cell>
          <cell r="AU145" t="str">
            <v xml:space="preserve"> </v>
          </cell>
          <cell r="AV145" t="str">
            <v xml:space="preserve"> </v>
          </cell>
          <cell r="AW145" t="str">
            <v xml:space="preserve"> </v>
          </cell>
          <cell r="AX145" t="str">
            <v xml:space="preserve"> </v>
          </cell>
          <cell r="AY145" t="str">
            <v xml:space="preserve"> </v>
          </cell>
          <cell r="AZ145" t="str">
            <v xml:space="preserve"> </v>
          </cell>
          <cell r="BA145" t="str">
            <v xml:space="preserve"> </v>
          </cell>
          <cell r="BB145" t="str">
            <v xml:space="preserve"> </v>
          </cell>
          <cell r="BC145" t="str">
            <v xml:space="preserve"> </v>
          </cell>
          <cell r="BD145" t="str">
            <v xml:space="preserve"> </v>
          </cell>
          <cell r="BE145" t="str">
            <v xml:space="preserve"> </v>
          </cell>
        </row>
        <row r="146">
          <cell r="AN146" t="str">
            <v>Viet Nam</v>
          </cell>
          <cell r="AO146" t="str">
            <v>VN</v>
          </cell>
          <cell r="AP146">
            <v>0</v>
          </cell>
          <cell r="AQ146">
            <v>0</v>
          </cell>
          <cell r="AR146">
            <v>0</v>
          </cell>
          <cell r="AS146">
            <v>0</v>
          </cell>
          <cell r="AT146">
            <v>0</v>
          </cell>
          <cell r="AU146">
            <v>49.097473277170991</v>
          </cell>
          <cell r="AV146">
            <v>63.776482489749277</v>
          </cell>
          <cell r="AW146">
            <v>79.377617269364805</v>
          </cell>
          <cell r="AX146">
            <v>129.81975722138614</v>
          </cell>
          <cell r="AY146">
            <v>147.80677969195003</v>
          </cell>
          <cell r="AZ146">
            <v>207.51603586690823</v>
          </cell>
          <cell r="BA146">
            <v>306.03638938177994</v>
          </cell>
          <cell r="BB146">
            <v>342.96220325146493</v>
          </cell>
          <cell r="BC146">
            <v>401.210364418251</v>
          </cell>
          <cell r="BD146">
            <v>431.63076252439959</v>
          </cell>
          <cell r="BE146">
            <v>489.41263371833747</v>
          </cell>
        </row>
        <row r="147">
          <cell r="AN147" t="str">
            <v>Wallis and Futuna</v>
          </cell>
          <cell r="AO147" t="str">
            <v>WF</v>
          </cell>
          <cell r="AP147" t="str">
            <v xml:space="preserve"> </v>
          </cell>
          <cell r="AQ147" t="str">
            <v xml:space="preserve"> </v>
          </cell>
          <cell r="AR147" t="str">
            <v xml:space="preserve"> </v>
          </cell>
          <cell r="AS147" t="str">
            <v xml:space="preserve"> </v>
          </cell>
          <cell r="AT147" t="str">
            <v xml:space="preserve"> </v>
          </cell>
          <cell r="AU147" t="str">
            <v xml:space="preserve"> </v>
          </cell>
          <cell r="AV147" t="str">
            <v xml:space="preserve"> </v>
          </cell>
          <cell r="AW147" t="str">
            <v xml:space="preserve"> </v>
          </cell>
          <cell r="AX147" t="str">
            <v xml:space="preserve"> </v>
          </cell>
          <cell r="AY147" t="str">
            <v xml:space="preserve"> </v>
          </cell>
          <cell r="AZ147" t="str">
            <v xml:space="preserve"> </v>
          </cell>
          <cell r="BA147" t="str">
            <v xml:space="preserve"> </v>
          </cell>
          <cell r="BB147" t="str">
            <v xml:space="preserve"> </v>
          </cell>
          <cell r="BC147" t="str">
            <v xml:space="preserve"> </v>
          </cell>
          <cell r="BD147" t="str">
            <v xml:space="preserve"> </v>
          </cell>
          <cell r="BE147" t="str">
            <v xml:space="preserve"> </v>
          </cell>
        </row>
        <row r="148">
          <cell r="AN148" t="str">
            <v>West Bank and Gaza Strip</v>
          </cell>
          <cell r="AO148" t="str">
            <v>PS</v>
          </cell>
          <cell r="AP148" t="str">
            <v xml:space="preserve"> </v>
          </cell>
          <cell r="AQ148" t="str">
            <v xml:space="preserve"> </v>
          </cell>
          <cell r="AR148" t="str">
            <v xml:space="preserve"> </v>
          </cell>
          <cell r="AS148" t="str">
            <v xml:space="preserve"> </v>
          </cell>
          <cell r="AT148" t="str">
            <v xml:space="preserve"> </v>
          </cell>
          <cell r="AU148" t="str">
            <v xml:space="preserve"> </v>
          </cell>
          <cell r="AV148" t="str">
            <v xml:space="preserve"> </v>
          </cell>
          <cell r="AW148" t="str">
            <v xml:space="preserve"> </v>
          </cell>
          <cell r="AX148" t="str">
            <v xml:space="preserve"> </v>
          </cell>
          <cell r="AY148" t="str">
            <v xml:space="preserve"> </v>
          </cell>
          <cell r="AZ148" t="str">
            <v xml:space="preserve"> </v>
          </cell>
          <cell r="BA148" t="str">
            <v xml:space="preserve"> </v>
          </cell>
          <cell r="BB148" t="str">
            <v xml:space="preserve"> </v>
          </cell>
          <cell r="BC148" t="str">
            <v xml:space="preserve"> </v>
          </cell>
          <cell r="BD148" t="str">
            <v xml:space="preserve"> </v>
          </cell>
          <cell r="BE148" t="str">
            <v xml:space="preserve"> </v>
          </cell>
        </row>
        <row r="149">
          <cell r="AN149" t="str">
            <v>Yemen</v>
          </cell>
          <cell r="AO149" t="str">
            <v>YE</v>
          </cell>
          <cell r="AP149">
            <v>29.823423778547642</v>
          </cell>
          <cell r="AQ149">
            <v>27.906127002330326</v>
          </cell>
          <cell r="AR149">
            <v>30.195414742891327</v>
          </cell>
          <cell r="AS149">
            <v>38.60228701075517</v>
          </cell>
          <cell r="AT149">
            <v>51.723800208901721</v>
          </cell>
          <cell r="AU149">
            <v>82.309839266300656</v>
          </cell>
          <cell r="AV149">
            <v>117.80630356492894</v>
          </cell>
          <cell r="AW149">
            <v>125.39976769530341</v>
          </cell>
          <cell r="AX149">
            <v>203.43816110569904</v>
          </cell>
          <cell r="AY149">
            <v>115.62909252080823</v>
          </cell>
          <cell r="AZ149">
            <v>187.58855983698581</v>
          </cell>
          <cell r="BA149">
            <v>215.41595770710506</v>
          </cell>
          <cell r="BB149">
            <v>237.3403125873019</v>
          </cell>
          <cell r="BC149">
            <v>278.87701542856712</v>
          </cell>
          <cell r="BD149">
            <v>321.60342809110011</v>
          </cell>
          <cell r="BE149">
            <v>425.48329316979914</v>
          </cell>
        </row>
        <row r="150">
          <cell r="AN150" t="str">
            <v>Zambia</v>
          </cell>
          <cell r="AO150" t="str">
            <v>ZM</v>
          </cell>
          <cell r="AP150">
            <v>4.3615378777066782</v>
          </cell>
          <cell r="AQ150">
            <v>5.2806952423406051</v>
          </cell>
          <cell r="AR150">
            <v>7.11495660636223</v>
          </cell>
          <cell r="AS150">
            <v>10.303381610410241</v>
          </cell>
          <cell r="AT150">
            <v>15.472366807123169</v>
          </cell>
          <cell r="AU150">
            <v>20.912158156598704</v>
          </cell>
          <cell r="AV150">
            <v>27.345001738611366</v>
          </cell>
          <cell r="AW150">
            <v>38.708635236878528</v>
          </cell>
          <cell r="AX150">
            <v>49.965720227995881</v>
          </cell>
          <cell r="AY150">
            <v>51.749687788361491</v>
          </cell>
          <cell r="AZ150">
            <v>76.700393421445284</v>
          </cell>
          <cell r="BA150">
            <v>116.90396330648768</v>
          </cell>
          <cell r="BB150">
            <v>138.72044574068582</v>
          </cell>
          <cell r="BC150">
            <v>161.97804590578497</v>
          </cell>
          <cell r="BD150">
            <v>204.26046122348069</v>
          </cell>
          <cell r="BE150">
            <v>231.19341915918966</v>
          </cell>
        </row>
        <row r="151">
          <cell r="AN151" t="str">
            <v>Zimbabwe</v>
          </cell>
          <cell r="AO151" t="str">
            <v>ZW</v>
          </cell>
          <cell r="AP151">
            <v>0</v>
          </cell>
          <cell r="AQ151">
            <v>0</v>
          </cell>
          <cell r="AR151">
            <v>0</v>
          </cell>
          <cell r="AS151">
            <v>0</v>
          </cell>
          <cell r="AT151">
            <v>0</v>
          </cell>
          <cell r="AU151">
            <v>50.30346458184956</v>
          </cell>
          <cell r="AV151">
            <v>26.349628729741632</v>
          </cell>
          <cell r="AW151">
            <v>10.070297299103842</v>
          </cell>
          <cell r="AX151">
            <v>6.6918121131523041</v>
          </cell>
          <cell r="AY151">
            <v>58.831547632365549</v>
          </cell>
          <cell r="AZ151">
            <v>141.12153787253263</v>
          </cell>
          <cell r="BA151">
            <v>190.34332192298567</v>
          </cell>
          <cell r="BB151">
            <v>229.38498334491891</v>
          </cell>
          <cell r="BC151">
            <v>248.2959892539815</v>
          </cell>
          <cell r="BD151">
            <v>247.69041865987961</v>
          </cell>
          <cell r="BE151">
            <v>237.04716306835621</v>
          </cell>
        </row>
        <row r="153">
          <cell r="AN153" t="str">
            <v>30 CBLB</v>
          </cell>
          <cell r="AP153">
            <v>838.87409475598827</v>
          </cell>
          <cell r="AQ153">
            <v>1191.5376434133307</v>
          </cell>
          <cell r="AR153">
            <v>1213.9764374447693</v>
          </cell>
          <cell r="AS153">
            <v>1320.0842184047565</v>
          </cell>
          <cell r="AT153">
            <v>1603.6926055232573</v>
          </cell>
          <cell r="AU153">
            <v>1980.4220730113148</v>
          </cell>
          <cell r="AV153">
            <v>2673.8347156519412</v>
          </cell>
          <cell r="AW153">
            <v>2719.772259102373</v>
          </cell>
          <cell r="AX153">
            <v>3785.5746713425506</v>
          </cell>
          <cell r="AY153">
            <v>2780.0051988177843</v>
          </cell>
          <cell r="AZ153">
            <v>4170.869865105481</v>
          </cell>
          <cell r="BA153">
            <v>4565.088760907136</v>
          </cell>
          <cell r="BB153">
            <v>5164.2229782945242</v>
          </cell>
          <cell r="BC153">
            <v>6136.7688296183942</v>
          </cell>
          <cell r="BD153">
            <v>5916.5877164766207</v>
          </cell>
          <cell r="BE153">
            <v>5456.193779887878</v>
          </cell>
        </row>
        <row r="154">
          <cell r="AN154" t="str">
            <v>LDCs</v>
          </cell>
          <cell r="AP154">
            <v>631.20769715547851</v>
          </cell>
          <cell r="AQ154">
            <v>737.74515188509429</v>
          </cell>
          <cell r="AR154">
            <v>878.32104821926748</v>
          </cell>
          <cell r="AS154">
            <v>1077.49219801855</v>
          </cell>
          <cell r="AT154">
            <v>1693.7344975380452</v>
          </cell>
          <cell r="AU154">
            <v>2095.4760996965119</v>
          </cell>
          <cell r="AV154">
            <v>3903.1676227794615</v>
          </cell>
          <cell r="AW154">
            <v>4895.6732166993788</v>
          </cell>
          <cell r="AX154">
            <v>7699.6747037021041</v>
          </cell>
          <cell r="AY154">
            <v>6422.4109137516398</v>
          </cell>
          <cell r="AZ154">
            <v>8669.4622197189183</v>
          </cell>
          <cell r="BA154">
            <v>11712.899840742137</v>
          </cell>
          <cell r="BB154">
            <v>14356.464191960622</v>
          </cell>
          <cell r="BC154">
            <v>14431.537006123017</v>
          </cell>
          <cell r="BD154">
            <v>13876.416363036835</v>
          </cell>
          <cell r="BE154">
            <v>12211.921766355834</v>
          </cell>
        </row>
        <row r="155">
          <cell r="AN155" t="str">
            <v>SIDS</v>
          </cell>
          <cell r="AP155">
            <v>5483.6643800415623</v>
          </cell>
          <cell r="AQ155">
            <v>6328.8460628033035</v>
          </cell>
          <cell r="AR155">
            <v>7057.5735596731538</v>
          </cell>
          <cell r="AS155">
            <v>9100.9271414910363</v>
          </cell>
          <cell r="AT155">
            <v>11189.633091735122</v>
          </cell>
          <cell r="AU155">
            <v>13265.689135848061</v>
          </cell>
          <cell r="AV155">
            <v>16987.569603509593</v>
          </cell>
          <cell r="AW155">
            <v>21057.40547129601</v>
          </cell>
          <cell r="AX155">
            <v>25374.318371052002</v>
          </cell>
          <cell r="AY155">
            <v>24824.190481549223</v>
          </cell>
          <cell r="AZ155">
            <v>27343.384914691389</v>
          </cell>
          <cell r="BA155">
            <v>32986.928291330849</v>
          </cell>
          <cell r="BB155">
            <v>36785.534971588917</v>
          </cell>
          <cell r="BC155">
            <v>39422.705410243558</v>
          </cell>
          <cell r="BD155">
            <v>40718.656131022326</v>
          </cell>
          <cell r="BE155">
            <v>40810.121408103732</v>
          </cell>
        </row>
        <row r="156">
          <cell r="AN156" t="str">
            <v>LLDCs</v>
          </cell>
          <cell r="AP156">
            <v>937.83965471711292</v>
          </cell>
          <cell r="AQ156">
            <v>1185.7046900847683</v>
          </cell>
          <cell r="AR156">
            <v>1423.3056081321674</v>
          </cell>
          <cell r="AS156">
            <v>2112.334409847123</v>
          </cell>
          <cell r="AT156">
            <v>3031.7223539735105</v>
          </cell>
          <cell r="AU156">
            <v>3942.9024046317272</v>
          </cell>
          <cell r="AV156">
            <v>6224.2759926624303</v>
          </cell>
          <cell r="AW156">
            <v>7951.732482652068</v>
          </cell>
          <cell r="AX156">
            <v>12591.969220699559</v>
          </cell>
          <cell r="AY156">
            <v>10641.085263416871</v>
          </cell>
          <cell r="AZ156">
            <v>13977.218169829392</v>
          </cell>
          <cell r="BA156">
            <v>19449.609271920188</v>
          </cell>
          <cell r="BB156">
            <v>23006.886670194941</v>
          </cell>
          <cell r="BC156">
            <v>24529.436758109074</v>
          </cell>
          <cell r="BD156">
            <v>25431.387079934444</v>
          </cell>
          <cell r="BE156">
            <v>23721.690021293918</v>
          </cell>
        </row>
        <row r="158">
          <cell r="AN158" t="str">
            <v>HIC</v>
          </cell>
          <cell r="AP158">
            <v>1573.986811538191</v>
          </cell>
          <cell r="AQ158">
            <v>1749.4649139151384</v>
          </cell>
          <cell r="AR158">
            <v>1895.960957682272</v>
          </cell>
          <cell r="AS158">
            <v>2036.5379590818304</v>
          </cell>
          <cell r="AT158">
            <v>2395.0416913255176</v>
          </cell>
          <cell r="AU158">
            <v>2791.3784779956854</v>
          </cell>
          <cell r="AV158">
            <v>4219.6566752954959</v>
          </cell>
          <cell r="AW158">
            <v>6221.6028611753109</v>
          </cell>
          <cell r="AX158">
            <v>7197.2094322843013</v>
          </cell>
          <cell r="AY158">
            <v>7877.8734950337548</v>
          </cell>
          <cell r="AZ158">
            <v>8825.247831735076</v>
          </cell>
          <cell r="BA158">
            <v>10068.210176834538</v>
          </cell>
          <cell r="BB158">
            <v>11786.337538506674</v>
          </cell>
          <cell r="BC158">
            <v>12341.533052914016</v>
          </cell>
          <cell r="BD158">
            <v>13606.118933454134</v>
          </cell>
          <cell r="BE158">
            <v>14919.467048030547</v>
          </cell>
        </row>
        <row r="159">
          <cell r="AN159" t="str">
            <v>UMIC</v>
          </cell>
          <cell r="AP159">
            <v>8072.3239545613833</v>
          </cell>
          <cell r="AQ159">
            <v>8855.4788771641688</v>
          </cell>
          <cell r="AR159">
            <v>10046.370949120612</v>
          </cell>
          <cell r="AS159">
            <v>13481.32341369114</v>
          </cell>
          <cell r="AT159">
            <v>17410.684084159631</v>
          </cell>
          <cell r="AU159">
            <v>23639.105506464493</v>
          </cell>
          <cell r="AV159">
            <v>35173.261347593689</v>
          </cell>
          <cell r="AW159">
            <v>42324.276053724694</v>
          </cell>
          <cell r="AX159">
            <v>59725.325596178285</v>
          </cell>
          <cell r="AY159">
            <v>49088.188761293422</v>
          </cell>
          <cell r="AZ159">
            <v>58544.537761677318</v>
          </cell>
          <cell r="BA159">
            <v>70129.15330800091</v>
          </cell>
          <cell r="BB159">
            <v>84660.988790077579</v>
          </cell>
          <cell r="BC159">
            <v>78612.845689771493</v>
          </cell>
          <cell r="BD159">
            <v>83494.464675079726</v>
          </cell>
          <cell r="BE159">
            <v>77256.824878727784</v>
          </cell>
        </row>
        <row r="160">
          <cell r="AN160" t="str">
            <v>LMIC</v>
          </cell>
          <cell r="AP160">
            <v>1870.357645677529</v>
          </cell>
          <cell r="AQ160">
            <v>3251.7402988681915</v>
          </cell>
          <cell r="AR160">
            <v>3869.422004846127</v>
          </cell>
          <cell r="AS160">
            <v>4322.8159685289356</v>
          </cell>
          <cell r="AT160">
            <v>5718.0980536592415</v>
          </cell>
          <cell r="AU160">
            <v>6965.4362372819769</v>
          </cell>
          <cell r="AV160">
            <v>8891.6283041100924</v>
          </cell>
          <cell r="AW160">
            <v>10742.627191941361</v>
          </cell>
          <cell r="AX160">
            <v>15274.166248168989</v>
          </cell>
          <cell r="AY160">
            <v>13316.684179173219</v>
          </cell>
          <cell r="AZ160">
            <v>17296.265481086546</v>
          </cell>
          <cell r="BA160">
            <v>21724.394778269987</v>
          </cell>
          <cell r="BB160">
            <v>25247.280478546556</v>
          </cell>
          <cell r="BC160">
            <v>27310.062004421718</v>
          </cell>
          <cell r="BD160">
            <v>27538.634994701162</v>
          </cell>
          <cell r="BE160">
            <v>26774.258271050378</v>
          </cell>
        </row>
        <row r="161">
          <cell r="AN161" t="str">
            <v>LIC</v>
          </cell>
          <cell r="AP161">
            <v>220.85548108416612</v>
          </cell>
          <cell r="AQ161">
            <v>319.26610109832251</v>
          </cell>
          <cell r="AR161">
            <v>374.42878588282127</v>
          </cell>
          <cell r="AS161">
            <v>440.9282008106382</v>
          </cell>
          <cell r="AT161">
            <v>509.86282057012733</v>
          </cell>
          <cell r="AU161">
            <v>649.5331850544087</v>
          </cell>
          <cell r="AV161">
            <v>741.80825333542941</v>
          </cell>
          <cell r="AW161">
            <v>878.67629414267049</v>
          </cell>
          <cell r="AX161">
            <v>1069.3640829594581</v>
          </cell>
          <cell r="AY161">
            <v>1128.44857985724</v>
          </cell>
          <cell r="AZ161">
            <v>1456.2289698094376</v>
          </cell>
          <cell r="BA161">
            <v>1816.3224577330614</v>
          </cell>
          <cell r="BB161">
            <v>2351.5253293004944</v>
          </cell>
          <cell r="BC161">
            <v>2345.1366104372933</v>
          </cell>
          <cell r="BD161">
            <v>2655.5046099275073</v>
          </cell>
          <cell r="BE161">
            <v>2888.9737694115138</v>
          </cell>
        </row>
        <row r="163">
          <cell r="AN163" t="str">
            <v>Non CBLB</v>
          </cell>
          <cell r="AP163">
            <v>10898.649798105282</v>
          </cell>
          <cell r="AQ163">
            <v>12984.412547632492</v>
          </cell>
          <cell r="AR163">
            <v>14972.206260087063</v>
          </cell>
          <cell r="AS163">
            <v>18961.521323707788</v>
          </cell>
          <cell r="AT163">
            <v>24429.994044191262</v>
          </cell>
          <cell r="AU163">
            <v>32065.031333785253</v>
          </cell>
          <cell r="AV163">
            <v>46352.519864682756</v>
          </cell>
          <cell r="AW163">
            <v>57447.410141881643</v>
          </cell>
          <cell r="AX163">
            <v>79480.490688248479</v>
          </cell>
          <cell r="AY163">
            <v>68631.18981653986</v>
          </cell>
          <cell r="AZ163">
            <v>81951.410179202852</v>
          </cell>
          <cell r="BA163">
            <v>99172.991959931402</v>
          </cell>
          <cell r="BB163">
            <v>118881.90915813675</v>
          </cell>
          <cell r="BC163">
            <v>114472.8085279261</v>
          </cell>
          <cell r="BD163">
            <v>121378.13549668594</v>
          </cell>
          <cell r="BE163">
            <v>116383.33018733237</v>
          </cell>
        </row>
        <row r="165">
          <cell r="AN165" t="str">
            <v>LDCs (Exc. CBLB)</v>
          </cell>
          <cell r="AP165">
            <v>481.49592201820553</v>
          </cell>
          <cell r="AQ165">
            <v>540.77664263626184</v>
          </cell>
          <cell r="AR165">
            <v>647.45331062528589</v>
          </cell>
          <cell r="AS165">
            <v>794.25071792005019</v>
          </cell>
          <cell r="AT165">
            <v>1339.6230714397552</v>
          </cell>
          <cell r="AU165">
            <v>1642.2327069529269</v>
          </cell>
          <cell r="AV165">
            <v>3308.3841075808955</v>
          </cell>
          <cell r="AW165">
            <v>4172.4054118577578</v>
          </cell>
          <cell r="AX165">
            <v>6739.9360270268226</v>
          </cell>
          <cell r="AY165">
            <v>5583.3728832913603</v>
          </cell>
          <cell r="AZ165">
            <v>7289.268197535469</v>
          </cell>
          <cell r="BA165">
            <v>10004.039299937656</v>
          </cell>
          <cell r="BB165">
            <v>12155.685622041499</v>
          </cell>
          <cell r="BC165">
            <v>12169.322547998619</v>
          </cell>
          <cell r="BD165">
            <v>11129.469757444249</v>
          </cell>
          <cell r="BE165">
            <v>9083.2858411802317</v>
          </cell>
        </row>
        <row r="166">
          <cell r="AN166" t="str">
            <v>SIDS (Exc. CBLB)</v>
          </cell>
          <cell r="AP166">
            <v>5059.0222600243633</v>
          </cell>
          <cell r="AQ166">
            <v>5922.1782580214403</v>
          </cell>
          <cell r="AR166">
            <v>6632.2124042462856</v>
          </cell>
          <cell r="AS166">
            <v>8651.4216214246717</v>
          </cell>
          <cell r="AT166">
            <v>10626.226029712194</v>
          </cell>
          <cell r="AU166">
            <v>12708.615087587286</v>
          </cell>
          <cell r="AV166">
            <v>16329.519232286561</v>
          </cell>
          <cell r="AW166">
            <v>20363.049523152567</v>
          </cell>
          <cell r="AX166">
            <v>24617.981845315939</v>
          </cell>
          <cell r="AY166">
            <v>24049.559661667889</v>
          </cell>
          <cell r="AZ166">
            <v>26420.937469820365</v>
          </cell>
          <cell r="BA166">
            <v>31940.361151162597</v>
          </cell>
          <cell r="BB166">
            <v>35620.182781208532</v>
          </cell>
          <cell r="BC166">
            <v>37216.217230420327</v>
          </cell>
          <cell r="BD166">
            <v>38960.345468862579</v>
          </cell>
          <cell r="BE166">
            <v>39243.5231461722</v>
          </cell>
        </row>
        <row r="167">
          <cell r="AN167" t="str">
            <v>LLDCs (Exc. CBLB)</v>
          </cell>
          <cell r="AP167">
            <v>856.55470337238125</v>
          </cell>
          <cell r="AQ167">
            <v>1079.6596269727218</v>
          </cell>
          <cell r="AR167">
            <v>1298.3608440054263</v>
          </cell>
          <cell r="AS167">
            <v>1978.4306063187844</v>
          </cell>
          <cell r="AT167">
            <v>2846.4891716106458</v>
          </cell>
          <cell r="AU167">
            <v>3684.9769480193772</v>
          </cell>
          <cell r="AV167">
            <v>5852.3913702036252</v>
          </cell>
          <cell r="AW167">
            <v>7504.7034411976774</v>
          </cell>
          <cell r="AX167">
            <v>11971.873678858798</v>
          </cell>
          <cell r="AY167">
            <v>10165.460934284114</v>
          </cell>
          <cell r="AZ167">
            <v>13079.176940337524</v>
          </cell>
          <cell r="BA167">
            <v>18317.361941910818</v>
          </cell>
          <cell r="BB167">
            <v>21488.999501293452</v>
          </cell>
          <cell r="BC167">
            <v>23081.418823942258</v>
          </cell>
          <cell r="BD167">
            <v>23645.713868282353</v>
          </cell>
          <cell r="BE167">
            <v>21688.720230281742</v>
          </cell>
        </row>
        <row r="169">
          <cell r="AN169" t="str">
            <v>HIC (Exc. CBLB)</v>
          </cell>
          <cell r="AP169">
            <v>1573.986811538191</v>
          </cell>
          <cell r="AQ169">
            <v>1749.4649139151384</v>
          </cell>
          <cell r="AR169">
            <v>1895.960957682272</v>
          </cell>
          <cell r="AS169">
            <v>2036.5379590818304</v>
          </cell>
          <cell r="AT169">
            <v>2395.0416913255176</v>
          </cell>
          <cell r="AU169">
            <v>2791.3784779956854</v>
          </cell>
          <cell r="AV169">
            <v>4219.6566752954959</v>
          </cell>
          <cell r="AW169">
            <v>6221.6028611753109</v>
          </cell>
          <cell r="AX169">
            <v>7197.2094322843013</v>
          </cell>
          <cell r="AY169">
            <v>7877.8734950337548</v>
          </cell>
          <cell r="AZ169">
            <v>8825.247831735076</v>
          </cell>
          <cell r="BA169">
            <v>10068.210176834538</v>
          </cell>
          <cell r="BB169">
            <v>11786.337538506674</v>
          </cell>
          <cell r="BC169">
            <v>12341.533052914016</v>
          </cell>
          <cell r="BD169">
            <v>13606.118933454134</v>
          </cell>
          <cell r="BE169">
            <v>14919.467048030547</v>
          </cell>
        </row>
        <row r="170">
          <cell r="AN170" t="str">
            <v>UMIC (Exc. CBLB)</v>
          </cell>
          <cell r="AP170">
            <v>8072.3239545613833</v>
          </cell>
          <cell r="AQ170">
            <v>8855.4788771641688</v>
          </cell>
          <cell r="AR170">
            <v>10046.370949120612</v>
          </cell>
          <cell r="AS170">
            <v>13481.32341369114</v>
          </cell>
          <cell r="AT170">
            <v>17410.684084159631</v>
          </cell>
          <cell r="AU170">
            <v>23639.105506464493</v>
          </cell>
          <cell r="AV170">
            <v>35173.261347593689</v>
          </cell>
          <cell r="AW170">
            <v>42324.276053724694</v>
          </cell>
          <cell r="AX170">
            <v>59725.325596178285</v>
          </cell>
          <cell r="AY170">
            <v>49088.188761293422</v>
          </cell>
          <cell r="AZ170">
            <v>58544.537761677318</v>
          </cell>
          <cell r="BA170">
            <v>70129.15330800091</v>
          </cell>
          <cell r="BB170">
            <v>84660.988790077579</v>
          </cell>
          <cell r="BC170">
            <v>78612.845689771493</v>
          </cell>
          <cell r="BD170">
            <v>83494.464675079726</v>
          </cell>
          <cell r="BE170">
            <v>77256.824878727784</v>
          </cell>
        </row>
        <row r="171">
          <cell r="AN171" t="str">
            <v>LMIC (Exc. CBLB)</v>
          </cell>
          <cell r="AP171">
            <v>1147.0103644025587</v>
          </cell>
          <cell r="AQ171">
            <v>2223.9843424590217</v>
          </cell>
          <cell r="AR171">
            <v>2849.0029336460848</v>
          </cell>
          <cell r="AS171">
            <v>3237.0675616015142</v>
          </cell>
          <cell r="AT171">
            <v>4401.3207072182477</v>
          </cell>
          <cell r="AU171">
            <v>5335.0355595913488</v>
          </cell>
          <cell r="AV171">
            <v>6667.4257983531761</v>
          </cell>
          <cell r="AW171">
            <v>8582.0143347484282</v>
          </cell>
          <cell r="AX171">
            <v>12194.926372168029</v>
          </cell>
          <cell r="AY171">
            <v>11208.338230506541</v>
          </cell>
          <cell r="AZ171">
            <v>13979.630288481381</v>
          </cell>
          <cell r="BA171">
            <v>18221.774695196556</v>
          </cell>
          <cell r="BB171">
            <v>21498.80811204917</v>
          </cell>
          <cell r="BC171">
            <v>22494.983170818021</v>
          </cell>
          <cell r="BD171">
            <v>23183.737729748649</v>
          </cell>
          <cell r="BE171">
            <v>23026.458338610202</v>
          </cell>
        </row>
        <row r="172">
          <cell r="AN172" t="str">
            <v>LIC (Exc. CBLB)</v>
          </cell>
          <cell r="AP172">
            <v>105.32866760314754</v>
          </cell>
          <cell r="AQ172">
            <v>155.48441409416088</v>
          </cell>
          <cell r="AR172">
            <v>180.87141963809322</v>
          </cell>
          <cell r="AS172">
            <v>206.59238933330374</v>
          </cell>
          <cell r="AT172">
            <v>222.9475614878624</v>
          </cell>
          <cell r="AU172">
            <v>299.51178973372345</v>
          </cell>
          <cell r="AV172">
            <v>292.17604344040365</v>
          </cell>
          <cell r="AW172">
            <v>319.51689223323206</v>
          </cell>
          <cell r="AX172">
            <v>363.02928761787064</v>
          </cell>
          <cell r="AY172">
            <v>456.78932970613062</v>
          </cell>
          <cell r="AZ172">
            <v>601.99429730912789</v>
          </cell>
          <cell r="BA172">
            <v>753.85377989934818</v>
          </cell>
          <cell r="BB172">
            <v>935.7747175033544</v>
          </cell>
          <cell r="BC172">
            <v>1023.446614422595</v>
          </cell>
          <cell r="BD172">
            <v>1093.814158403397</v>
          </cell>
          <cell r="BE172">
            <v>1180.5799219638166</v>
          </cell>
        </row>
        <row r="174">
          <cell r="AN174" t="str">
            <v>LMIC CBLB</v>
          </cell>
          <cell r="AP174">
            <v>723.34728127496976</v>
          </cell>
          <cell r="AQ174">
            <v>1027.7559564091689</v>
          </cell>
          <cell r="AR174">
            <v>1020.4190712000413</v>
          </cell>
          <cell r="AS174">
            <v>1085.7484069274217</v>
          </cell>
          <cell r="AT174">
            <v>1316.7773464409925</v>
          </cell>
          <cell r="AU174">
            <v>1630.4006776906292</v>
          </cell>
          <cell r="AV174">
            <v>2224.2025057569149</v>
          </cell>
          <cell r="AW174">
            <v>2160.6128571929339</v>
          </cell>
          <cell r="AX174">
            <v>3079.2398760009632</v>
          </cell>
          <cell r="AY174">
            <v>2108.3459486666748</v>
          </cell>
          <cell r="AZ174">
            <v>3316.6351926051721</v>
          </cell>
          <cell r="BA174">
            <v>3502.6200830734215</v>
          </cell>
          <cell r="BB174">
            <v>3748.4723664973853</v>
          </cell>
          <cell r="BC174">
            <v>4815.0788336036958</v>
          </cell>
          <cell r="BD174">
            <v>4354.8972649525103</v>
          </cell>
          <cell r="BE174">
            <v>3747.7999324401808</v>
          </cell>
        </row>
        <row r="175">
          <cell r="AN175" t="str">
            <v>LIC CBLB</v>
          </cell>
          <cell r="AP175">
            <v>115.52681348101859</v>
          </cell>
          <cell r="AQ175">
            <v>163.78168700416157</v>
          </cell>
          <cell r="AR175">
            <v>193.55736624472809</v>
          </cell>
          <cell r="AS175">
            <v>234.33581147733446</v>
          </cell>
          <cell r="AT175">
            <v>286.91525908226492</v>
          </cell>
          <cell r="AU175">
            <v>350.02139532068537</v>
          </cell>
          <cell r="AV175">
            <v>449.63220989502588</v>
          </cell>
          <cell r="AW175">
            <v>559.15940190943866</v>
          </cell>
          <cell r="AX175">
            <v>706.33479534158744</v>
          </cell>
          <cell r="AY175">
            <v>671.65925015110963</v>
          </cell>
          <cell r="AZ175">
            <v>854.23467250030956</v>
          </cell>
          <cell r="BA175">
            <v>1062.4686778337132</v>
          </cell>
          <cell r="BB175">
            <v>1415.7506117971404</v>
          </cell>
          <cell r="BC175">
            <v>1321.6899960146975</v>
          </cell>
          <cell r="BD175">
            <v>1561.6904515241106</v>
          </cell>
          <cell r="BE175">
            <v>1708.3938474476975</v>
          </cell>
        </row>
        <row r="176">
          <cell r="AN176" t="str">
            <v>LDCs CBLB</v>
          </cell>
          <cell r="AP176">
            <v>149.71177513727289</v>
          </cell>
          <cell r="AQ176">
            <v>196.9685092488325</v>
          </cell>
          <cell r="AR176">
            <v>230.86773759398164</v>
          </cell>
          <cell r="AS176">
            <v>283.24148009849989</v>
          </cell>
          <cell r="AT176">
            <v>354.11142609828983</v>
          </cell>
          <cell r="AU176">
            <v>453.24339274358476</v>
          </cell>
          <cell r="AV176">
            <v>594.78351519856619</v>
          </cell>
          <cell r="AW176">
            <v>723.26780484162055</v>
          </cell>
          <cell r="AX176">
            <v>959.73867667528236</v>
          </cell>
          <cell r="AY176">
            <v>839.0380304602794</v>
          </cell>
          <cell r="AZ176">
            <v>1380.1940221834509</v>
          </cell>
          <cell r="BA176">
            <v>1708.8605408044825</v>
          </cell>
          <cell r="BB176">
            <v>2200.7785699191245</v>
          </cell>
          <cell r="BC176">
            <v>2262.2144581243979</v>
          </cell>
          <cell r="BD176">
            <v>2746.9466055925859</v>
          </cell>
          <cell r="BE176">
            <v>3128.6359251756026</v>
          </cell>
        </row>
        <row r="177">
          <cell r="AN177" t="str">
            <v>SIDS CBLB</v>
          </cell>
          <cell r="AP177">
            <v>424.6421200171992</v>
          </cell>
          <cell r="AQ177">
            <v>406.66780478186377</v>
          </cell>
          <cell r="AR177">
            <v>425.36115542686832</v>
          </cell>
          <cell r="AS177">
            <v>449.50552006636491</v>
          </cell>
          <cell r="AT177">
            <v>563.40706202292984</v>
          </cell>
          <cell r="AU177">
            <v>557.07404826077391</v>
          </cell>
          <cell r="AV177">
            <v>658.05037122303486</v>
          </cell>
          <cell r="AW177">
            <v>694.35594814344017</v>
          </cell>
          <cell r="AX177">
            <v>756.33652573606355</v>
          </cell>
          <cell r="AY177">
            <v>774.63081988133831</v>
          </cell>
          <cell r="AZ177">
            <v>922.44744487102639</v>
          </cell>
          <cell r="BA177">
            <v>1046.5671401682544</v>
          </cell>
          <cell r="BB177">
            <v>1165.3521903803919</v>
          </cell>
          <cell r="BC177">
            <v>2206.4881798232313</v>
          </cell>
          <cell r="BD177">
            <v>1758.3106621597492</v>
          </cell>
          <cell r="BE177">
            <v>1566.5982619315359</v>
          </cell>
        </row>
        <row r="178">
          <cell r="AN178" t="str">
            <v>LLDCs CBLB</v>
          </cell>
          <cell r="AP178">
            <v>81.284951344731397</v>
          </cell>
          <cell r="AQ178">
            <v>106.04506311204649</v>
          </cell>
          <cell r="AR178">
            <v>124.94476412674092</v>
          </cell>
          <cell r="AS178">
            <v>133.90380352833802</v>
          </cell>
          <cell r="AT178">
            <v>185.23318236286437</v>
          </cell>
          <cell r="AU178">
            <v>257.92545661235067</v>
          </cell>
          <cell r="AV178">
            <v>371.88462245880527</v>
          </cell>
          <cell r="AW178">
            <v>447.02904145439044</v>
          </cell>
          <cell r="AX178">
            <v>620.09554184075944</v>
          </cell>
          <cell r="AY178">
            <v>475.62432913275626</v>
          </cell>
          <cell r="AZ178">
            <v>898.0412294918691</v>
          </cell>
          <cell r="BA178">
            <v>1132.2473300093643</v>
          </cell>
          <cell r="BB178">
            <v>1517.8871689014925</v>
          </cell>
          <cell r="BC178">
            <v>1448.0179341668199</v>
          </cell>
          <cell r="BD178">
            <v>1785.6732116520952</v>
          </cell>
          <cell r="BE178">
            <v>2032.9697910121802</v>
          </cell>
        </row>
        <row r="181">
          <cell r="AN181" t="str">
            <v>CBLB (Exc. LMIC CBLB)</v>
          </cell>
          <cell r="AP181">
            <v>115.52681348101859</v>
          </cell>
          <cell r="AQ181">
            <v>163.78168700416157</v>
          </cell>
          <cell r="AR181">
            <v>193.55736624472809</v>
          </cell>
          <cell r="AS181">
            <v>234.33581147733446</v>
          </cell>
          <cell r="AT181">
            <v>286.91525908226492</v>
          </cell>
          <cell r="AU181">
            <v>350.02139532068537</v>
          </cell>
          <cell r="AV181">
            <v>449.63220989502588</v>
          </cell>
          <cell r="AW181">
            <v>559.15940190943866</v>
          </cell>
          <cell r="AX181">
            <v>706.33479534158744</v>
          </cell>
          <cell r="AY181">
            <v>671.65925015110963</v>
          </cell>
          <cell r="AZ181">
            <v>854.23467250030956</v>
          </cell>
          <cell r="BA181">
            <v>1062.4686778337132</v>
          </cell>
          <cell r="BB181">
            <v>1415.7506117971404</v>
          </cell>
          <cell r="BC181">
            <v>1321.6899960146975</v>
          </cell>
          <cell r="BD181">
            <v>1561.6904515241106</v>
          </cell>
          <cell r="BE181">
            <v>1708.3938474476975</v>
          </cell>
        </row>
        <row r="182">
          <cell r="AN182" t="str">
            <v>CBLB (Exc. SIDS CBLB)</v>
          </cell>
          <cell r="AP182">
            <v>414.23197473878906</v>
          </cell>
          <cell r="AQ182">
            <v>784.86983863146668</v>
          </cell>
          <cell r="AR182">
            <v>788.615282017901</v>
          </cell>
          <cell r="AS182">
            <v>870.57869833839118</v>
          </cell>
          <cell r="AT182">
            <v>1040.2855435003275</v>
          </cell>
          <cell r="AU182">
            <v>1423.3480247505408</v>
          </cell>
          <cell r="AV182">
            <v>2015.7843444289065</v>
          </cell>
          <cell r="AW182">
            <v>2025.4163109589326</v>
          </cell>
          <cell r="AX182">
            <v>3029.2381456064868</v>
          </cell>
          <cell r="AY182">
            <v>2005.3743789364464</v>
          </cell>
          <cell r="AZ182">
            <v>3248.4224202344549</v>
          </cell>
          <cell r="BA182">
            <v>3518.5216207388803</v>
          </cell>
          <cell r="BB182">
            <v>3998.8707879141321</v>
          </cell>
          <cell r="BC182">
            <v>3930.2806497951633</v>
          </cell>
          <cell r="BD182">
            <v>4158.2770543168726</v>
          </cell>
          <cell r="BE182">
            <v>3889.5955179563425</v>
          </cell>
        </row>
      </sheetData>
      <sheetData sheetId="59"/>
      <sheetData sheetId="60"/>
      <sheetData sheetId="61"/>
      <sheetData sheetId="62"/>
      <sheetData sheetId="63"/>
      <sheetData sheetId="64"/>
      <sheetData sheetId="65"/>
      <sheetData sheetId="66"/>
      <sheetData sheetId="67">
        <row r="1">
          <cell r="A1" t="str">
            <v>30 CBLB</v>
          </cell>
          <cell r="C1" t="str">
            <v>HIC</v>
          </cell>
          <cell r="K1" t="str">
            <v>Non CBLB</v>
          </cell>
          <cell r="O1" t="str">
            <v>USD</v>
          </cell>
          <cell r="S1" t="str">
            <v>All</v>
          </cell>
          <cell r="W1" t="str">
            <v>Also</v>
          </cell>
          <cell r="Y1" t="str">
            <v>CBLB</v>
          </cell>
          <cell r="AA1" t="str">
            <v>30 CBLB</v>
          </cell>
          <cell r="AC1">
            <v>1</v>
          </cell>
          <cell r="AG1" t="str">
            <v>Top</v>
          </cell>
        </row>
        <row r="2">
          <cell r="A2" t="str">
            <v>South Sudan</v>
          </cell>
          <cell r="C2" t="str">
            <v>Antigua and Barbuda</v>
          </cell>
          <cell r="K2" t="str">
            <v>Albania</v>
          </cell>
          <cell r="O2" t="str">
            <v>Per Capita</v>
          </cell>
          <cell r="S2" t="str">
            <v>International</v>
          </cell>
          <cell r="W2" t="str">
            <v>Not</v>
          </cell>
          <cell r="Y2" t="str">
            <v>Non CBLB</v>
          </cell>
          <cell r="AA2" t="str">
            <v>Non CBLB</v>
          </cell>
          <cell r="AC2">
            <v>2</v>
          </cell>
          <cell r="AG2" t="str">
            <v>Bottom</v>
          </cell>
        </row>
        <row r="3">
          <cell r="A3" t="str">
            <v>Central African Republic</v>
          </cell>
          <cell r="C3" t="str">
            <v>Chile</v>
          </cell>
          <cell r="K3" t="str">
            <v>Algeria</v>
          </cell>
          <cell r="AC3">
            <v>3</v>
          </cell>
        </row>
        <row r="4">
          <cell r="A4" t="str">
            <v>Somalia</v>
          </cell>
          <cell r="C4" t="str">
            <v>Nauru</v>
          </cell>
          <cell r="K4" t="str">
            <v>Angola</v>
          </cell>
          <cell r="AA4" t="str">
            <v>LDCs</v>
          </cell>
          <cell r="AC4">
            <v>4</v>
          </cell>
        </row>
        <row r="5">
          <cell r="A5" t="str">
            <v>Democratic Republic of the Congo</v>
          </cell>
          <cell r="C5" t="str">
            <v>Seychelles</v>
          </cell>
          <cell r="K5" t="str">
            <v>Antigua and Barbuda</v>
          </cell>
          <cell r="AA5" t="str">
            <v>SIDS</v>
          </cell>
          <cell r="AC5">
            <v>5</v>
          </cell>
        </row>
        <row r="6">
          <cell r="A6" t="str">
            <v>Eritrea</v>
          </cell>
          <cell r="C6" t="str">
            <v>Uruguay</v>
          </cell>
          <cell r="K6" t="str">
            <v>Argentina</v>
          </cell>
          <cell r="AA6" t="str">
            <v>LLDCs</v>
          </cell>
          <cell r="AC6">
            <v>6</v>
          </cell>
        </row>
        <row r="7">
          <cell r="A7" t="str">
            <v>Guinea-Bissau</v>
          </cell>
          <cell r="K7" t="str">
            <v>Armenia</v>
          </cell>
          <cell r="AC7">
            <v>7</v>
          </cell>
        </row>
        <row r="8">
          <cell r="A8" t="str">
            <v>Burundi</v>
          </cell>
          <cell r="C8" t="str">
            <v>UMIC</v>
          </cell>
          <cell r="K8" t="str">
            <v>Azerbaijan</v>
          </cell>
          <cell r="AA8" t="str">
            <v>HIC</v>
          </cell>
          <cell r="AC8">
            <v>8</v>
          </cell>
        </row>
        <row r="9">
          <cell r="A9" t="str">
            <v>Niger</v>
          </cell>
          <cell r="C9" t="str">
            <v>Albania</v>
          </cell>
          <cell r="K9" t="str">
            <v>Bangladesh</v>
          </cell>
          <cell r="AA9" t="str">
            <v>UMIC</v>
          </cell>
          <cell r="AC9">
            <v>9</v>
          </cell>
        </row>
        <row r="10">
          <cell r="A10" t="str">
            <v>Chad</v>
          </cell>
          <cell r="C10" t="str">
            <v>Algeria</v>
          </cell>
          <cell r="K10" t="str">
            <v>Belarus</v>
          </cell>
          <cell r="AA10" t="str">
            <v>LMIC</v>
          </cell>
          <cell r="AC10">
            <v>10</v>
          </cell>
        </row>
        <row r="11">
          <cell r="A11" t="str">
            <v>Haiti</v>
          </cell>
          <cell r="C11" t="str">
            <v>Angola</v>
          </cell>
          <cell r="K11" t="str">
            <v>Belize</v>
          </cell>
          <cell r="AA11" t="str">
            <v>LIC</v>
          </cell>
        </row>
        <row r="12">
          <cell r="A12" t="str">
            <v>Yemen</v>
          </cell>
          <cell r="C12" t="str">
            <v>Argentina</v>
          </cell>
          <cell r="K12" t="str">
            <v>Bhutan</v>
          </cell>
        </row>
        <row r="13">
          <cell r="A13" t="str">
            <v>Madagascar</v>
          </cell>
          <cell r="C13" t="str">
            <v>Azerbaijan</v>
          </cell>
          <cell r="K13" t="str">
            <v>Bolivia</v>
          </cell>
          <cell r="AA13" t="str">
            <v>LDCs (Exc. CBLB)</v>
          </cell>
        </row>
        <row r="14">
          <cell r="A14" t="str">
            <v>Liberia</v>
          </cell>
          <cell r="C14" t="str">
            <v>Belarus</v>
          </cell>
          <cell r="K14" t="str">
            <v>Bosnia and Herzegovina</v>
          </cell>
          <cell r="AA14" t="str">
            <v>SIDS (Exc. CBLB)</v>
          </cell>
        </row>
        <row r="15">
          <cell r="A15" t="str">
            <v>Mali</v>
          </cell>
          <cell r="C15" t="str">
            <v>Belize</v>
          </cell>
          <cell r="K15" t="str">
            <v>Botswana</v>
          </cell>
          <cell r="AA15" t="str">
            <v>LLDCs (Exc. CBLB)</v>
          </cell>
        </row>
        <row r="16">
          <cell r="A16" t="str">
            <v>Afghanistan</v>
          </cell>
          <cell r="C16" t="str">
            <v>Bosnia and Herzegovina</v>
          </cell>
          <cell r="K16" t="str">
            <v>Brazil</v>
          </cell>
        </row>
        <row r="17">
          <cell r="A17" t="str">
            <v>Lesotho</v>
          </cell>
          <cell r="C17" t="str">
            <v>Botswana</v>
          </cell>
          <cell r="K17" t="str">
            <v>Burkina Faso</v>
          </cell>
          <cell r="AA17" t="str">
            <v>HIC (Exc. CBLB)</v>
          </cell>
        </row>
        <row r="18">
          <cell r="A18" t="str">
            <v>Mozambique</v>
          </cell>
          <cell r="C18" t="str">
            <v>Brazil</v>
          </cell>
          <cell r="K18" t="str">
            <v>Cambodia</v>
          </cell>
          <cell r="AA18" t="str">
            <v>UMIC (Exc. CBLB)</v>
          </cell>
        </row>
        <row r="19">
          <cell r="A19" t="str">
            <v>Togo</v>
          </cell>
          <cell r="C19" t="str">
            <v>China (People's Republic of)</v>
          </cell>
          <cell r="K19" t="str">
            <v>Cameroon</v>
          </cell>
          <cell r="AA19" t="str">
            <v>LMIC (Exc. CBLB)</v>
          </cell>
        </row>
        <row r="20">
          <cell r="A20" t="str">
            <v>Micronesia</v>
          </cell>
          <cell r="C20" t="str">
            <v>Colombia</v>
          </cell>
          <cell r="K20" t="str">
            <v>Cabo Verde</v>
          </cell>
          <cell r="AA20" t="str">
            <v>LIC (Exc. CBLB)</v>
          </cell>
        </row>
        <row r="21">
          <cell r="A21" t="str">
            <v>Guinea</v>
          </cell>
          <cell r="C21" t="str">
            <v>Costa Rica</v>
          </cell>
          <cell r="K21" t="str">
            <v>Chile</v>
          </cell>
        </row>
        <row r="22">
          <cell r="A22" t="str">
            <v>Gambia</v>
          </cell>
          <cell r="C22" t="str">
            <v>Cuba</v>
          </cell>
          <cell r="K22" t="str">
            <v>China (People's Republic of)</v>
          </cell>
          <cell r="AA22" t="str">
            <v>LMIC CBLB</v>
          </cell>
        </row>
        <row r="23">
          <cell r="A23" t="str">
            <v>Malawi</v>
          </cell>
          <cell r="C23" t="str">
            <v>Dominica</v>
          </cell>
          <cell r="K23" t="str">
            <v>Colombia</v>
          </cell>
          <cell r="AA23" t="str">
            <v>LIC CBLB</v>
          </cell>
        </row>
        <row r="24">
          <cell r="A24" t="str">
            <v>Syria</v>
          </cell>
          <cell r="C24" t="str">
            <v>Dominican Republic</v>
          </cell>
          <cell r="K24" t="str">
            <v>Comoros</v>
          </cell>
          <cell r="AA24" t="str">
            <v>LDCs CBLB</v>
          </cell>
        </row>
        <row r="25">
          <cell r="A25" t="str">
            <v>Benin</v>
          </cell>
          <cell r="C25" t="str">
            <v>Ecuador</v>
          </cell>
          <cell r="K25" t="str">
            <v>Cook Islands</v>
          </cell>
          <cell r="AA25" t="str">
            <v>SIDS CBLB</v>
          </cell>
        </row>
        <row r="26">
          <cell r="A26" t="str">
            <v>Papua New Guinea</v>
          </cell>
          <cell r="C26" t="str">
            <v>Equatorial Guinea</v>
          </cell>
          <cell r="K26" t="str">
            <v>Costa Rica</v>
          </cell>
          <cell r="AA26" t="str">
            <v>LLDCs CBLB</v>
          </cell>
        </row>
        <row r="27">
          <cell r="A27" t="str">
            <v>Sudan</v>
          </cell>
          <cell r="C27" t="str">
            <v>Fiji</v>
          </cell>
          <cell r="K27" t="str">
            <v>Côte d'Ivoire</v>
          </cell>
        </row>
        <row r="28">
          <cell r="A28" t="str">
            <v>Uganda</v>
          </cell>
          <cell r="C28" t="str">
            <v>Gabon</v>
          </cell>
          <cell r="K28" t="str">
            <v>Cuba</v>
          </cell>
        </row>
        <row r="29">
          <cell r="A29" t="str">
            <v>Congo</v>
          </cell>
          <cell r="C29" t="str">
            <v>Georgia</v>
          </cell>
          <cell r="K29" t="str">
            <v>Djibouti</v>
          </cell>
          <cell r="AA29" t="str">
            <v>CBLB (Exc. LMIC CBLB)</v>
          </cell>
        </row>
        <row r="30">
          <cell r="A30" t="str">
            <v>Nigeria</v>
          </cell>
          <cell r="C30" t="str">
            <v>Grenada</v>
          </cell>
          <cell r="K30" t="str">
            <v>Dominica</v>
          </cell>
          <cell r="AA30" t="str">
            <v>CBLB (Exc. SIDS CBLB)</v>
          </cell>
        </row>
        <row r="31">
          <cell r="A31" t="str">
            <v>Zambia</v>
          </cell>
          <cell r="C31" t="str">
            <v>Guyana</v>
          </cell>
          <cell r="K31" t="str">
            <v>Dominican Republic</v>
          </cell>
        </row>
        <row r="32">
          <cell r="C32" t="str">
            <v>Iran</v>
          </cell>
          <cell r="K32" t="str">
            <v>Ecuador</v>
          </cell>
        </row>
        <row r="33">
          <cell r="A33" t="str">
            <v>Non CBLB</v>
          </cell>
          <cell r="C33" t="str">
            <v>Iraq</v>
          </cell>
          <cell r="K33" t="str">
            <v>Egypt</v>
          </cell>
        </row>
        <row r="34">
          <cell r="A34" t="str">
            <v>Albania</v>
          </cell>
          <cell r="C34" t="str">
            <v>Jamaica</v>
          </cell>
          <cell r="K34" t="str">
            <v>El Salvador</v>
          </cell>
        </row>
        <row r="35">
          <cell r="A35" t="str">
            <v>Algeria</v>
          </cell>
          <cell r="C35" t="str">
            <v>Jordan</v>
          </cell>
          <cell r="K35" t="str">
            <v>Equatorial Guinea</v>
          </cell>
        </row>
        <row r="36">
          <cell r="A36" t="str">
            <v>Angola</v>
          </cell>
          <cell r="C36" t="str">
            <v>Kazakhstan</v>
          </cell>
          <cell r="K36" t="str">
            <v>Ethiopia</v>
          </cell>
        </row>
        <row r="37">
          <cell r="A37" t="str">
            <v>Antigua and Barbuda</v>
          </cell>
          <cell r="C37" t="str">
            <v>Lebanon</v>
          </cell>
          <cell r="K37" t="str">
            <v>Fiji</v>
          </cell>
        </row>
        <row r="38">
          <cell r="A38" t="str">
            <v>Argentina</v>
          </cell>
          <cell r="C38" t="str">
            <v>Libya</v>
          </cell>
          <cell r="K38" t="str">
            <v>Gabon</v>
          </cell>
        </row>
        <row r="39">
          <cell r="A39" t="str">
            <v>Armenia</v>
          </cell>
          <cell r="C39" t="str">
            <v>Former Yugoslav Republic of Macedonia</v>
          </cell>
          <cell r="K39" t="str">
            <v>Georgia</v>
          </cell>
        </row>
        <row r="40">
          <cell r="A40" t="str">
            <v>Azerbaijan</v>
          </cell>
          <cell r="C40" t="str">
            <v>Malaysia</v>
          </cell>
          <cell r="K40" t="str">
            <v>Ghana</v>
          </cell>
        </row>
        <row r="41">
          <cell r="A41" t="str">
            <v>Bangladesh</v>
          </cell>
          <cell r="C41" t="str">
            <v>Maldives</v>
          </cell>
          <cell r="K41" t="str">
            <v>Grenada</v>
          </cell>
        </row>
        <row r="42">
          <cell r="A42" t="str">
            <v>Belarus</v>
          </cell>
          <cell r="C42" t="str">
            <v>Marshall Islands</v>
          </cell>
          <cell r="K42" t="str">
            <v>Guatemala</v>
          </cell>
        </row>
        <row r="43">
          <cell r="A43" t="str">
            <v>Belize</v>
          </cell>
          <cell r="C43" t="str">
            <v>Mauritius</v>
          </cell>
          <cell r="K43" t="str">
            <v>Guyana</v>
          </cell>
        </row>
        <row r="44">
          <cell r="A44" t="str">
            <v>Bhutan</v>
          </cell>
          <cell r="C44" t="str">
            <v>Mexico</v>
          </cell>
          <cell r="K44" t="str">
            <v>Honduras</v>
          </cell>
        </row>
        <row r="45">
          <cell r="A45" t="str">
            <v>Bolivia</v>
          </cell>
          <cell r="C45" t="str">
            <v>Montenegro</v>
          </cell>
          <cell r="K45" t="str">
            <v>India</v>
          </cell>
        </row>
        <row r="46">
          <cell r="A46" t="str">
            <v>Bosnia and Herzegovina</v>
          </cell>
          <cell r="C46" t="str">
            <v>Namibia</v>
          </cell>
          <cell r="K46" t="str">
            <v>Indonesia</v>
          </cell>
        </row>
        <row r="47">
          <cell r="A47" t="str">
            <v>Botswana</v>
          </cell>
          <cell r="C47" t="str">
            <v>Palau</v>
          </cell>
          <cell r="K47" t="str">
            <v>Iran</v>
          </cell>
        </row>
        <row r="48">
          <cell r="A48" t="str">
            <v>Brazil</v>
          </cell>
          <cell r="C48" t="str">
            <v>Panama</v>
          </cell>
          <cell r="K48" t="str">
            <v>Iraq</v>
          </cell>
        </row>
        <row r="49">
          <cell r="A49" t="str">
            <v>Burkina Faso</v>
          </cell>
          <cell r="C49" t="str">
            <v>Paraguay</v>
          </cell>
          <cell r="K49" t="str">
            <v>Jamaica</v>
          </cell>
        </row>
        <row r="50">
          <cell r="A50" t="str">
            <v>Cambodia</v>
          </cell>
          <cell r="C50" t="str">
            <v>Peru</v>
          </cell>
          <cell r="K50" t="str">
            <v>Jordan</v>
          </cell>
        </row>
        <row r="51">
          <cell r="A51" t="str">
            <v>Cameroon</v>
          </cell>
          <cell r="C51" t="str">
            <v>Serbia</v>
          </cell>
          <cell r="K51" t="str">
            <v>Kazakhstan</v>
          </cell>
        </row>
        <row r="52">
          <cell r="A52" t="str">
            <v>Cabo Verde</v>
          </cell>
          <cell r="C52" t="str">
            <v>South Africa</v>
          </cell>
          <cell r="K52" t="str">
            <v>Kenya</v>
          </cell>
        </row>
        <row r="53">
          <cell r="A53" t="str">
            <v>Chile</v>
          </cell>
          <cell r="C53" t="str">
            <v>Saint Lucia</v>
          </cell>
          <cell r="K53" t="str">
            <v>Kiribati</v>
          </cell>
        </row>
        <row r="54">
          <cell r="A54" t="str">
            <v>China (People's Republic of)</v>
          </cell>
          <cell r="C54" t="str">
            <v>Saint Vincent and the Grenadines</v>
          </cell>
          <cell r="K54" t="str">
            <v>Democratic People's Republic of Korea</v>
          </cell>
        </row>
        <row r="55">
          <cell r="A55" t="str">
            <v>Colombia</v>
          </cell>
          <cell r="C55" t="str">
            <v>Suriname</v>
          </cell>
          <cell r="K55" t="str">
            <v>Kosovo</v>
          </cell>
        </row>
        <row r="56">
          <cell r="A56" t="str">
            <v>Comoros</v>
          </cell>
          <cell r="C56" t="str">
            <v>Thailand</v>
          </cell>
          <cell r="K56" t="str">
            <v>Kyrgyzstan</v>
          </cell>
        </row>
        <row r="57">
          <cell r="A57" t="str">
            <v>Cook Islands</v>
          </cell>
          <cell r="C57" t="str">
            <v>Turkey</v>
          </cell>
          <cell r="K57" t="str">
            <v>Lao People's Democratic Republic</v>
          </cell>
        </row>
        <row r="58">
          <cell r="A58" t="str">
            <v>Costa Rica</v>
          </cell>
          <cell r="C58" t="str">
            <v>Turkmenistan</v>
          </cell>
          <cell r="K58" t="str">
            <v>Lebanon</v>
          </cell>
        </row>
        <row r="59">
          <cell r="A59" t="str">
            <v>Côte d'Ivoire</v>
          </cell>
          <cell r="C59" t="str">
            <v>Tuvalu</v>
          </cell>
          <cell r="K59" t="str">
            <v>Libya</v>
          </cell>
        </row>
        <row r="60">
          <cell r="A60" t="str">
            <v>Cuba</v>
          </cell>
          <cell r="C60" t="str">
            <v>Venezuela</v>
          </cell>
          <cell r="K60" t="str">
            <v>Former Yugoslav Republic of Macedonia</v>
          </cell>
        </row>
        <row r="61">
          <cell r="A61" t="str">
            <v>Djibouti</v>
          </cell>
          <cell r="K61" t="str">
            <v>Malaysia</v>
          </cell>
        </row>
        <row r="62">
          <cell r="A62" t="str">
            <v>Dominica</v>
          </cell>
          <cell r="C62" t="str">
            <v>LMIC</v>
          </cell>
          <cell r="K62" t="str">
            <v>Maldives</v>
          </cell>
        </row>
        <row r="63">
          <cell r="A63" t="str">
            <v>Dominican Republic</v>
          </cell>
          <cell r="C63" t="str">
            <v>Armenia</v>
          </cell>
          <cell r="K63" t="str">
            <v>Marshall Islands</v>
          </cell>
        </row>
        <row r="64">
          <cell r="A64" t="str">
            <v>Ecuador</v>
          </cell>
          <cell r="C64" t="str">
            <v>Bangladesh</v>
          </cell>
          <cell r="K64" t="str">
            <v>Mauritania</v>
          </cell>
        </row>
        <row r="65">
          <cell r="A65" t="str">
            <v>Egypt</v>
          </cell>
          <cell r="C65" t="str">
            <v>Bhutan</v>
          </cell>
          <cell r="K65" t="str">
            <v>Mauritius</v>
          </cell>
        </row>
        <row r="66">
          <cell r="A66" t="str">
            <v>El Salvador</v>
          </cell>
          <cell r="C66" t="str">
            <v>Bolivia</v>
          </cell>
          <cell r="K66" t="str">
            <v>Mexico</v>
          </cell>
        </row>
        <row r="67">
          <cell r="A67" t="str">
            <v>Equatorial Guinea</v>
          </cell>
          <cell r="C67" t="str">
            <v>Cambodia</v>
          </cell>
          <cell r="K67" t="str">
            <v>Moldova</v>
          </cell>
        </row>
        <row r="68">
          <cell r="A68" t="str">
            <v>Ethiopia</v>
          </cell>
          <cell r="C68" t="str">
            <v>Cameroon</v>
          </cell>
          <cell r="K68" t="str">
            <v>Mongolia</v>
          </cell>
        </row>
        <row r="69">
          <cell r="A69" t="str">
            <v>Fiji</v>
          </cell>
          <cell r="C69" t="str">
            <v>Cabo Verde</v>
          </cell>
          <cell r="K69" t="str">
            <v>Montenegro</v>
          </cell>
        </row>
        <row r="70">
          <cell r="A70" t="str">
            <v>Gabon</v>
          </cell>
          <cell r="C70" t="str">
            <v>Congo</v>
          </cell>
          <cell r="K70" t="str">
            <v>Montserrat</v>
          </cell>
        </row>
        <row r="71">
          <cell r="A71" t="str">
            <v>Georgia</v>
          </cell>
          <cell r="C71" t="str">
            <v>Côte d'Ivoire</v>
          </cell>
          <cell r="K71" t="str">
            <v>Morocco</v>
          </cell>
        </row>
        <row r="72">
          <cell r="A72" t="str">
            <v>Ghana</v>
          </cell>
          <cell r="C72" t="str">
            <v>Djibouti</v>
          </cell>
          <cell r="K72" t="str">
            <v>Myanmar</v>
          </cell>
        </row>
        <row r="73">
          <cell r="A73" t="str">
            <v>Grenada</v>
          </cell>
          <cell r="C73" t="str">
            <v>Egypt</v>
          </cell>
          <cell r="K73" t="str">
            <v>Namibia</v>
          </cell>
        </row>
        <row r="74">
          <cell r="A74" t="str">
            <v>Guatemala</v>
          </cell>
          <cell r="C74" t="str">
            <v>El Salvador</v>
          </cell>
          <cell r="K74" t="str">
            <v>Nauru</v>
          </cell>
        </row>
        <row r="75">
          <cell r="A75" t="str">
            <v>Guyana</v>
          </cell>
          <cell r="C75" t="str">
            <v>Ghana</v>
          </cell>
          <cell r="K75" t="str">
            <v>Nepal</v>
          </cell>
        </row>
        <row r="76">
          <cell r="A76" t="str">
            <v>Honduras</v>
          </cell>
          <cell r="C76" t="str">
            <v>Guatemala</v>
          </cell>
          <cell r="K76" t="str">
            <v>Nicaragua</v>
          </cell>
        </row>
        <row r="77">
          <cell r="A77" t="str">
            <v>India</v>
          </cell>
          <cell r="C77" t="str">
            <v>Honduras</v>
          </cell>
          <cell r="K77" t="str">
            <v>Niue</v>
          </cell>
        </row>
        <row r="78">
          <cell r="A78" t="str">
            <v>Indonesia</v>
          </cell>
          <cell r="C78" t="str">
            <v>India</v>
          </cell>
          <cell r="K78" t="str">
            <v>Pakistan</v>
          </cell>
        </row>
        <row r="79">
          <cell r="A79" t="str">
            <v>Iran</v>
          </cell>
          <cell r="C79" t="str">
            <v>Indonesia</v>
          </cell>
          <cell r="K79" t="str">
            <v>Palau</v>
          </cell>
        </row>
        <row r="80">
          <cell r="A80" t="str">
            <v>Iraq</v>
          </cell>
          <cell r="C80" t="str">
            <v>Kenya</v>
          </cell>
          <cell r="K80" t="str">
            <v>Panama</v>
          </cell>
        </row>
        <row r="81">
          <cell r="A81" t="str">
            <v>Jamaica</v>
          </cell>
          <cell r="C81" t="str">
            <v>Kiribati</v>
          </cell>
          <cell r="K81" t="str">
            <v>Paraguay</v>
          </cell>
        </row>
        <row r="82">
          <cell r="A82" t="str">
            <v>Jordan</v>
          </cell>
          <cell r="C82" t="str">
            <v>Kosovo</v>
          </cell>
          <cell r="K82" t="str">
            <v>Peru</v>
          </cell>
        </row>
        <row r="83">
          <cell r="A83" t="str">
            <v>Kazakhstan</v>
          </cell>
          <cell r="C83" t="str">
            <v>Kyrgyzstan</v>
          </cell>
          <cell r="K83" t="str">
            <v>Philippines</v>
          </cell>
        </row>
        <row r="84">
          <cell r="A84" t="str">
            <v>Kenya</v>
          </cell>
          <cell r="C84" t="str">
            <v>Lao People's Democratic Republic</v>
          </cell>
          <cell r="K84" t="str">
            <v>Rwanda</v>
          </cell>
        </row>
        <row r="85">
          <cell r="A85" t="str">
            <v>Kiribati</v>
          </cell>
          <cell r="C85" t="str">
            <v>Lesotho</v>
          </cell>
          <cell r="K85" t="str">
            <v>Samoa</v>
          </cell>
        </row>
        <row r="86">
          <cell r="A86" t="str">
            <v>Democratic People's Republic of Korea</v>
          </cell>
          <cell r="C86" t="str">
            <v>Mauritania</v>
          </cell>
          <cell r="K86" t="str">
            <v>Sao Tome and Principe</v>
          </cell>
        </row>
        <row r="87">
          <cell r="A87" t="str">
            <v>Kosovo</v>
          </cell>
          <cell r="C87" t="str">
            <v>Micronesia</v>
          </cell>
          <cell r="K87" t="str">
            <v>Senegal</v>
          </cell>
        </row>
        <row r="88">
          <cell r="A88" t="str">
            <v>Kyrgyzstan</v>
          </cell>
          <cell r="C88" t="str">
            <v>Moldova</v>
          </cell>
          <cell r="K88" t="str">
            <v>Serbia</v>
          </cell>
        </row>
        <row r="89">
          <cell r="A89" t="str">
            <v>Lao People's Democratic Republic</v>
          </cell>
          <cell r="C89" t="str">
            <v>Mongolia</v>
          </cell>
          <cell r="K89" t="str">
            <v>Seychelles</v>
          </cell>
        </row>
        <row r="90">
          <cell r="A90" t="str">
            <v>Lebanon</v>
          </cell>
          <cell r="C90" t="str">
            <v>Morocco</v>
          </cell>
          <cell r="K90" t="str">
            <v>Sierra Leone</v>
          </cell>
        </row>
        <row r="91">
          <cell r="A91" t="str">
            <v>Libya</v>
          </cell>
          <cell r="C91" t="str">
            <v>Myanmar</v>
          </cell>
          <cell r="K91" t="str">
            <v>Solomon Islands</v>
          </cell>
        </row>
        <row r="92">
          <cell r="A92" t="str">
            <v>Former Yugoslav Republic of Macedonia</v>
          </cell>
          <cell r="C92" t="str">
            <v>Nicaragua</v>
          </cell>
          <cell r="K92" t="str">
            <v>South Africa</v>
          </cell>
        </row>
        <row r="93">
          <cell r="A93" t="str">
            <v>Malaysia</v>
          </cell>
          <cell r="C93" t="str">
            <v>Nigeria</v>
          </cell>
          <cell r="K93" t="str">
            <v>Sri Lanka</v>
          </cell>
        </row>
        <row r="94">
          <cell r="A94" t="str">
            <v>Maldives</v>
          </cell>
          <cell r="C94" t="str">
            <v>Pakistan</v>
          </cell>
          <cell r="K94" t="str">
            <v>Saint Helena</v>
          </cell>
        </row>
        <row r="95">
          <cell r="A95" t="str">
            <v>Marshall Islands</v>
          </cell>
          <cell r="C95" t="str">
            <v>Papua New Guinea</v>
          </cell>
          <cell r="K95" t="str">
            <v>Saint Lucia</v>
          </cell>
        </row>
        <row r="96">
          <cell r="A96" t="str">
            <v>Mauritania</v>
          </cell>
          <cell r="C96" t="str">
            <v>Philippines</v>
          </cell>
          <cell r="K96" t="str">
            <v>Saint Vincent and the Grenadines</v>
          </cell>
        </row>
        <row r="97">
          <cell r="A97" t="str">
            <v>Mauritius</v>
          </cell>
          <cell r="C97" t="str">
            <v>Samoa</v>
          </cell>
          <cell r="K97" t="str">
            <v>Suriname</v>
          </cell>
        </row>
        <row r="98">
          <cell r="A98" t="str">
            <v>Mexico</v>
          </cell>
          <cell r="C98" t="str">
            <v>Sao Tome and Principe</v>
          </cell>
          <cell r="K98" t="str">
            <v>Swaziland</v>
          </cell>
        </row>
        <row r="99">
          <cell r="A99" t="str">
            <v>Moldova</v>
          </cell>
          <cell r="C99" t="str">
            <v>Solomon Islands</v>
          </cell>
          <cell r="K99" t="str">
            <v>Tajikistan</v>
          </cell>
        </row>
        <row r="100">
          <cell r="A100" t="str">
            <v>Mongolia</v>
          </cell>
          <cell r="C100" t="str">
            <v>Sri Lanka</v>
          </cell>
          <cell r="K100" t="str">
            <v>Tanzania</v>
          </cell>
        </row>
        <row r="101">
          <cell r="A101" t="str">
            <v>Montenegro</v>
          </cell>
          <cell r="C101" t="str">
            <v>Sudan</v>
          </cell>
          <cell r="K101" t="str">
            <v>Thailand</v>
          </cell>
        </row>
        <row r="102">
          <cell r="A102" t="str">
            <v>Montserrat</v>
          </cell>
          <cell r="C102" t="str">
            <v>Swaziland</v>
          </cell>
          <cell r="K102" t="str">
            <v>Timor-Leste</v>
          </cell>
        </row>
        <row r="103">
          <cell r="A103" t="str">
            <v>Morocco</v>
          </cell>
          <cell r="C103" t="str">
            <v>Syria</v>
          </cell>
          <cell r="K103" t="str">
            <v>Tokelau</v>
          </cell>
        </row>
        <row r="104">
          <cell r="A104" t="str">
            <v>Myanmar</v>
          </cell>
          <cell r="C104" t="str">
            <v>Tajikistan</v>
          </cell>
          <cell r="K104" t="str">
            <v>Tonga</v>
          </cell>
        </row>
        <row r="105">
          <cell r="A105" t="str">
            <v>Namibia</v>
          </cell>
          <cell r="C105" t="str">
            <v>Timor-Leste</v>
          </cell>
          <cell r="K105" t="str">
            <v>Tunisia</v>
          </cell>
        </row>
        <row r="106">
          <cell r="A106" t="str">
            <v>Nauru</v>
          </cell>
          <cell r="C106" t="str">
            <v>Tonga</v>
          </cell>
          <cell r="K106" t="str">
            <v>Turkey</v>
          </cell>
        </row>
        <row r="107">
          <cell r="A107" t="str">
            <v>Nepal</v>
          </cell>
          <cell r="C107" t="str">
            <v>Tunisia</v>
          </cell>
          <cell r="K107" t="str">
            <v>Turkmenistan</v>
          </cell>
        </row>
        <row r="108">
          <cell r="A108" t="str">
            <v>Nicaragua</v>
          </cell>
          <cell r="C108" t="str">
            <v>Ukraine</v>
          </cell>
          <cell r="K108" t="str">
            <v>Tuvalu</v>
          </cell>
        </row>
        <row r="109">
          <cell r="A109" t="str">
            <v>Niue</v>
          </cell>
          <cell r="C109" t="str">
            <v>Uzbekistan</v>
          </cell>
          <cell r="K109" t="str">
            <v>Ukraine</v>
          </cell>
        </row>
        <row r="110">
          <cell r="A110" t="str">
            <v>Pakistan</v>
          </cell>
          <cell r="C110" t="str">
            <v>Vanuatu</v>
          </cell>
          <cell r="K110" t="str">
            <v>Uruguay</v>
          </cell>
        </row>
        <row r="111">
          <cell r="A111" t="str">
            <v>Palau</v>
          </cell>
          <cell r="C111" t="str">
            <v>Viet Nam</v>
          </cell>
          <cell r="K111" t="str">
            <v>Uzbekistan</v>
          </cell>
        </row>
        <row r="112">
          <cell r="A112" t="str">
            <v>Panama</v>
          </cell>
          <cell r="C112" t="str">
            <v>West Bank and Gaza Strip</v>
          </cell>
          <cell r="K112" t="str">
            <v>Vanuatu</v>
          </cell>
        </row>
        <row r="113">
          <cell r="A113" t="str">
            <v>Paraguay</v>
          </cell>
          <cell r="C113" t="str">
            <v>Yemen</v>
          </cell>
          <cell r="K113" t="str">
            <v>Venezuela</v>
          </cell>
        </row>
        <row r="114">
          <cell r="A114" t="str">
            <v>Peru</v>
          </cell>
          <cell r="C114" t="str">
            <v>Zambia</v>
          </cell>
          <cell r="K114" t="str">
            <v>Viet Nam</v>
          </cell>
        </row>
        <row r="115">
          <cell r="A115" t="str">
            <v>Philippines</v>
          </cell>
          <cell r="K115" t="str">
            <v>Wallis and Futuna</v>
          </cell>
        </row>
        <row r="116">
          <cell r="A116" t="str">
            <v>Rwanda</v>
          </cell>
          <cell r="C116" t="str">
            <v>LIC</v>
          </cell>
          <cell r="K116" t="str">
            <v>West Bank and Gaza Strip</v>
          </cell>
        </row>
        <row r="117">
          <cell r="A117" t="str">
            <v>Samoa</v>
          </cell>
          <cell r="C117" t="str">
            <v>Afghanistan</v>
          </cell>
          <cell r="K117" t="str">
            <v>Zimbabwe</v>
          </cell>
        </row>
        <row r="118">
          <cell r="A118" t="str">
            <v>Sao Tome and Principe</v>
          </cell>
          <cell r="C118" t="str">
            <v>Benin</v>
          </cell>
        </row>
        <row r="119">
          <cell r="A119" t="str">
            <v>Senegal</v>
          </cell>
          <cell r="C119" t="str">
            <v>Burkina Faso</v>
          </cell>
          <cell r="K119" t="str">
            <v>HIC (Exc. CBLB)</v>
          </cell>
        </row>
        <row r="120">
          <cell r="A120" t="str">
            <v>Serbia</v>
          </cell>
          <cell r="C120" t="str">
            <v>Burundi</v>
          </cell>
          <cell r="K120" t="str">
            <v>Antigua and Barbuda</v>
          </cell>
        </row>
        <row r="121">
          <cell r="A121" t="str">
            <v>Seychelles</v>
          </cell>
          <cell r="C121" t="str">
            <v>Central African Republic</v>
          </cell>
          <cell r="K121" t="str">
            <v>Chile</v>
          </cell>
        </row>
        <row r="122">
          <cell r="A122" t="str">
            <v>Sierra Leone</v>
          </cell>
          <cell r="C122" t="str">
            <v>Chad</v>
          </cell>
          <cell r="K122" t="str">
            <v>Nauru</v>
          </cell>
        </row>
        <row r="123">
          <cell r="A123" t="str">
            <v>Solomon Islands</v>
          </cell>
          <cell r="C123" t="str">
            <v>Comoros</v>
          </cell>
          <cell r="K123" t="str">
            <v>Seychelles</v>
          </cell>
        </row>
        <row r="124">
          <cell r="A124" t="str">
            <v>South Africa</v>
          </cell>
          <cell r="C124" t="str">
            <v>Democratic Republic of the Congo</v>
          </cell>
          <cell r="K124" t="str">
            <v>Uruguay</v>
          </cell>
        </row>
        <row r="125">
          <cell r="A125" t="str">
            <v>Sri Lanka</v>
          </cell>
          <cell r="C125" t="str">
            <v>Eritrea</v>
          </cell>
        </row>
        <row r="126">
          <cell r="A126" t="str">
            <v>Saint Helena</v>
          </cell>
          <cell r="C126" t="str">
            <v>Ethiopia</v>
          </cell>
          <cell r="K126" t="str">
            <v>UMIC (Exc. CBLB)</v>
          </cell>
        </row>
        <row r="127">
          <cell r="A127" t="str">
            <v>Saint Lucia</v>
          </cell>
          <cell r="C127" t="str">
            <v>Gambia</v>
          </cell>
          <cell r="K127" t="str">
            <v>Albania</v>
          </cell>
        </row>
        <row r="128">
          <cell r="A128" t="str">
            <v>Saint Vincent and the Grenadines</v>
          </cell>
          <cell r="C128" t="str">
            <v>Guinea</v>
          </cell>
          <cell r="K128" t="str">
            <v>Algeria</v>
          </cell>
        </row>
        <row r="129">
          <cell r="A129" t="str">
            <v>Suriname</v>
          </cell>
          <cell r="C129" t="str">
            <v>Guinea-Bissau</v>
          </cell>
          <cell r="K129" t="str">
            <v>Angola</v>
          </cell>
        </row>
        <row r="130">
          <cell r="A130" t="str">
            <v>Swaziland</v>
          </cell>
          <cell r="C130" t="str">
            <v>Haiti</v>
          </cell>
          <cell r="K130" t="str">
            <v>Argentina</v>
          </cell>
        </row>
        <row r="131">
          <cell r="A131" t="str">
            <v>Tajikistan</v>
          </cell>
          <cell r="C131" t="str">
            <v>Democratic People's Republic of Korea</v>
          </cell>
          <cell r="K131" t="str">
            <v>Azerbaijan</v>
          </cell>
        </row>
        <row r="132">
          <cell r="A132" t="str">
            <v>Tanzania</v>
          </cell>
          <cell r="C132" t="str">
            <v>Liberia</v>
          </cell>
          <cell r="K132" t="str">
            <v>Belarus</v>
          </cell>
        </row>
        <row r="133">
          <cell r="A133" t="str">
            <v>Thailand</v>
          </cell>
          <cell r="C133" t="str">
            <v>Madagascar</v>
          </cell>
          <cell r="K133" t="str">
            <v>Belize</v>
          </cell>
        </row>
        <row r="134">
          <cell r="A134" t="str">
            <v>Timor-Leste</v>
          </cell>
          <cell r="C134" t="str">
            <v>Malawi</v>
          </cell>
          <cell r="K134" t="str">
            <v>Bosnia and Herzegovina</v>
          </cell>
        </row>
        <row r="135">
          <cell r="A135" t="str">
            <v>Tokelau</v>
          </cell>
          <cell r="C135" t="str">
            <v>Mali</v>
          </cell>
          <cell r="K135" t="str">
            <v>Botswana</v>
          </cell>
        </row>
        <row r="136">
          <cell r="A136" t="str">
            <v>Tonga</v>
          </cell>
          <cell r="C136" t="str">
            <v>Mozambique</v>
          </cell>
          <cell r="K136" t="str">
            <v>Brazil</v>
          </cell>
        </row>
        <row r="137">
          <cell r="A137" t="str">
            <v>Tunisia</v>
          </cell>
          <cell r="C137" t="str">
            <v>Nepal</v>
          </cell>
          <cell r="K137" t="str">
            <v>China (People's Republic of)</v>
          </cell>
        </row>
        <row r="138">
          <cell r="A138" t="str">
            <v>Turkey</v>
          </cell>
          <cell r="C138" t="str">
            <v>Niger</v>
          </cell>
          <cell r="K138" t="str">
            <v>Colombia</v>
          </cell>
        </row>
        <row r="139">
          <cell r="A139" t="str">
            <v>Turkmenistan</v>
          </cell>
          <cell r="C139" t="str">
            <v>Rwanda</v>
          </cell>
          <cell r="K139" t="str">
            <v>Costa Rica</v>
          </cell>
        </row>
        <row r="140">
          <cell r="A140" t="str">
            <v>Tuvalu</v>
          </cell>
          <cell r="C140" t="str">
            <v>Senegal</v>
          </cell>
          <cell r="K140" t="str">
            <v>Cuba</v>
          </cell>
        </row>
        <row r="141">
          <cell r="A141" t="str">
            <v>Ukraine</v>
          </cell>
          <cell r="C141" t="str">
            <v>Sierra Leone</v>
          </cell>
          <cell r="K141" t="str">
            <v>Dominica</v>
          </cell>
        </row>
        <row r="142">
          <cell r="A142" t="str">
            <v>Uruguay</v>
          </cell>
          <cell r="C142" t="str">
            <v>Somalia</v>
          </cell>
          <cell r="K142" t="str">
            <v>Dominican Republic</v>
          </cell>
        </row>
        <row r="143">
          <cell r="A143" t="str">
            <v>Uzbekistan</v>
          </cell>
          <cell r="C143" t="str">
            <v>South Sudan</v>
          </cell>
          <cell r="K143" t="str">
            <v>Ecuador</v>
          </cell>
        </row>
        <row r="144">
          <cell r="A144" t="str">
            <v>Vanuatu</v>
          </cell>
          <cell r="C144" t="str">
            <v>Tanzania</v>
          </cell>
          <cell r="K144" t="str">
            <v>Equatorial Guinea</v>
          </cell>
        </row>
        <row r="145">
          <cell r="A145" t="str">
            <v>Venezuela</v>
          </cell>
          <cell r="C145" t="str">
            <v>Togo</v>
          </cell>
          <cell r="K145" t="str">
            <v>Fiji</v>
          </cell>
        </row>
        <row r="146">
          <cell r="A146" t="str">
            <v>Viet Nam</v>
          </cell>
          <cell r="C146" t="str">
            <v>Uganda</v>
          </cell>
          <cell r="K146" t="str">
            <v>Gabon</v>
          </cell>
        </row>
        <row r="147">
          <cell r="A147" t="str">
            <v>Wallis and Futuna</v>
          </cell>
          <cell r="C147" t="str">
            <v>Zimbabwe</v>
          </cell>
          <cell r="K147" t="str">
            <v>Georgia</v>
          </cell>
        </row>
        <row r="148">
          <cell r="A148" t="str">
            <v>West Bank and Gaza Strip</v>
          </cell>
          <cell r="K148" t="str">
            <v>Grenada</v>
          </cell>
        </row>
        <row r="149">
          <cell r="A149" t="str">
            <v>Zimbabwe</v>
          </cell>
          <cell r="C149" t="str">
            <v>LDCs</v>
          </cell>
          <cell r="K149" t="str">
            <v>Guyana</v>
          </cell>
        </row>
        <row r="150">
          <cell r="C150" t="str">
            <v>Afghanistan</v>
          </cell>
          <cell r="K150" t="str">
            <v>Iran</v>
          </cell>
        </row>
        <row r="151">
          <cell r="A151" t="str">
            <v>HIC</v>
          </cell>
          <cell r="C151" t="str">
            <v>Angola</v>
          </cell>
          <cell r="K151" t="str">
            <v>Iraq</v>
          </cell>
        </row>
        <row r="152">
          <cell r="A152" t="str">
            <v>Antigua and Barbuda</v>
          </cell>
          <cell r="C152" t="str">
            <v>Bangladesh</v>
          </cell>
          <cell r="K152" t="str">
            <v>Jamaica</v>
          </cell>
        </row>
        <row r="153">
          <cell r="A153" t="str">
            <v>Chile</v>
          </cell>
          <cell r="C153" t="str">
            <v>Benin</v>
          </cell>
          <cell r="K153" t="str">
            <v>Jordan</v>
          </cell>
        </row>
        <row r="154">
          <cell r="A154" t="str">
            <v>Nauru</v>
          </cell>
          <cell r="C154" t="str">
            <v>Bhutan</v>
          </cell>
          <cell r="K154" t="str">
            <v>Kazakhstan</v>
          </cell>
        </row>
        <row r="155">
          <cell r="A155" t="str">
            <v>Seychelles</v>
          </cell>
          <cell r="C155" t="str">
            <v>Burkina Faso</v>
          </cell>
          <cell r="K155" t="str">
            <v>Lebanon</v>
          </cell>
        </row>
        <row r="156">
          <cell r="A156" t="str">
            <v>Uruguay</v>
          </cell>
          <cell r="C156" t="str">
            <v>Burundi</v>
          </cell>
          <cell r="K156" t="str">
            <v>Libya</v>
          </cell>
        </row>
        <row r="157">
          <cell r="C157" t="str">
            <v>Cambodia</v>
          </cell>
          <cell r="K157" t="str">
            <v>Former Yugoslav Republic of Macedonia</v>
          </cell>
        </row>
        <row r="158">
          <cell r="A158" t="str">
            <v>UMIC</v>
          </cell>
          <cell r="C158" t="str">
            <v>Central African Republic</v>
          </cell>
          <cell r="K158" t="str">
            <v>Malaysia</v>
          </cell>
        </row>
        <row r="159">
          <cell r="A159" t="str">
            <v>Albania</v>
          </cell>
          <cell r="C159" t="str">
            <v>Chad</v>
          </cell>
          <cell r="K159" t="str">
            <v>Maldives</v>
          </cell>
        </row>
        <row r="160">
          <cell r="A160" t="str">
            <v>Algeria</v>
          </cell>
          <cell r="C160" t="str">
            <v>Comoros</v>
          </cell>
          <cell r="K160" t="str">
            <v>Marshall Islands</v>
          </cell>
        </row>
        <row r="161">
          <cell r="A161" t="str">
            <v>Angola</v>
          </cell>
          <cell r="C161" t="str">
            <v>Democratic Republic of the Congo</v>
          </cell>
          <cell r="K161" t="str">
            <v>Mauritius</v>
          </cell>
        </row>
        <row r="162">
          <cell r="A162" t="str">
            <v>Argentina</v>
          </cell>
          <cell r="C162" t="str">
            <v>Djibouti</v>
          </cell>
          <cell r="K162" t="str">
            <v>Mexico</v>
          </cell>
        </row>
        <row r="163">
          <cell r="A163" t="str">
            <v>Azerbaijan</v>
          </cell>
          <cell r="C163" t="str">
            <v>Eritrea</v>
          </cell>
          <cell r="K163" t="str">
            <v>Montenegro</v>
          </cell>
        </row>
        <row r="164">
          <cell r="A164" t="str">
            <v>Belarus</v>
          </cell>
          <cell r="C164" t="str">
            <v>Ethiopia</v>
          </cell>
          <cell r="K164" t="str">
            <v>Namibia</v>
          </cell>
        </row>
        <row r="165">
          <cell r="A165" t="str">
            <v>Belize</v>
          </cell>
          <cell r="C165" t="str">
            <v>Gambia</v>
          </cell>
          <cell r="K165" t="str">
            <v>Palau</v>
          </cell>
        </row>
        <row r="166">
          <cell r="A166" t="str">
            <v>Bosnia and Herzegovina</v>
          </cell>
          <cell r="C166" t="str">
            <v>Guinea</v>
          </cell>
          <cell r="K166" t="str">
            <v>Panama</v>
          </cell>
        </row>
        <row r="167">
          <cell r="A167" t="str">
            <v>Botswana</v>
          </cell>
          <cell r="C167" t="str">
            <v>Guinea-Bissau</v>
          </cell>
          <cell r="K167" t="str">
            <v>Paraguay</v>
          </cell>
        </row>
        <row r="168">
          <cell r="A168" t="str">
            <v>Brazil</v>
          </cell>
          <cell r="C168" t="str">
            <v>Haiti</v>
          </cell>
          <cell r="K168" t="str">
            <v>Peru</v>
          </cell>
        </row>
        <row r="169">
          <cell r="A169" t="str">
            <v>China (People's Republic of)</v>
          </cell>
          <cell r="C169" t="str">
            <v>Kiribati</v>
          </cell>
          <cell r="K169" t="str">
            <v>Serbia</v>
          </cell>
        </row>
        <row r="170">
          <cell r="A170" t="str">
            <v>Colombia</v>
          </cell>
          <cell r="C170" t="str">
            <v>Lesotho</v>
          </cell>
          <cell r="K170" t="str">
            <v>South Africa</v>
          </cell>
        </row>
        <row r="171">
          <cell r="A171" t="str">
            <v>Costa Rica</v>
          </cell>
          <cell r="C171" t="str">
            <v>Liberia</v>
          </cell>
          <cell r="K171" t="str">
            <v>Saint Lucia</v>
          </cell>
        </row>
        <row r="172">
          <cell r="A172" t="str">
            <v>Cuba</v>
          </cell>
          <cell r="C172" t="str">
            <v>Madagascar</v>
          </cell>
          <cell r="K172" t="str">
            <v>Saint Vincent and the Grenadines</v>
          </cell>
        </row>
        <row r="173">
          <cell r="A173" t="str">
            <v>Dominica</v>
          </cell>
          <cell r="C173" t="str">
            <v>Malawi</v>
          </cell>
          <cell r="K173" t="str">
            <v>Suriname</v>
          </cell>
        </row>
        <row r="174">
          <cell r="A174" t="str">
            <v>Dominican Republic</v>
          </cell>
          <cell r="C174" t="str">
            <v>Mali</v>
          </cell>
          <cell r="K174" t="str">
            <v>Thailand</v>
          </cell>
        </row>
        <row r="175">
          <cell r="A175" t="str">
            <v>Ecuador</v>
          </cell>
          <cell r="C175" t="str">
            <v>Mauritania</v>
          </cell>
          <cell r="K175" t="str">
            <v>Turkey</v>
          </cell>
        </row>
        <row r="176">
          <cell r="A176" t="str">
            <v>Equatorial Guinea</v>
          </cell>
          <cell r="C176" t="str">
            <v>Mozambique</v>
          </cell>
          <cell r="K176" t="str">
            <v>Turkmenistan</v>
          </cell>
        </row>
        <row r="177">
          <cell r="A177" t="str">
            <v>Fiji</v>
          </cell>
          <cell r="C177" t="str">
            <v>Myanmar</v>
          </cell>
          <cell r="K177" t="str">
            <v>Tuvalu</v>
          </cell>
        </row>
        <row r="178">
          <cell r="A178" t="str">
            <v>Gabon</v>
          </cell>
          <cell r="C178" t="str">
            <v>Nepal</v>
          </cell>
          <cell r="K178" t="str">
            <v>Venezuela</v>
          </cell>
        </row>
        <row r="179">
          <cell r="A179" t="str">
            <v>Georgia</v>
          </cell>
          <cell r="C179" t="str">
            <v>Niger</v>
          </cell>
        </row>
        <row r="180">
          <cell r="A180" t="str">
            <v>Grenada</v>
          </cell>
          <cell r="C180" t="str">
            <v>Rwanda</v>
          </cell>
          <cell r="K180" t="str">
            <v>LMIC (Exc. CBLB)</v>
          </cell>
        </row>
        <row r="181">
          <cell r="A181" t="str">
            <v>Guyana</v>
          </cell>
          <cell r="C181" t="str">
            <v>Sao Tome and Principe</v>
          </cell>
          <cell r="K181" t="str">
            <v>Armenia</v>
          </cell>
        </row>
        <row r="182">
          <cell r="A182" t="str">
            <v>Iran</v>
          </cell>
          <cell r="C182" t="str">
            <v>Senegal</v>
          </cell>
          <cell r="K182" t="str">
            <v>Bangladesh</v>
          </cell>
        </row>
        <row r="183">
          <cell r="A183" t="str">
            <v>Iraq</v>
          </cell>
          <cell r="C183" t="str">
            <v>Sierra Leone</v>
          </cell>
          <cell r="K183" t="str">
            <v>Bhutan</v>
          </cell>
        </row>
        <row r="184">
          <cell r="A184" t="str">
            <v>Jamaica</v>
          </cell>
          <cell r="C184" t="str">
            <v>Solomon Islands</v>
          </cell>
          <cell r="K184" t="str">
            <v>Bolivia</v>
          </cell>
        </row>
        <row r="185">
          <cell r="A185" t="str">
            <v>Jordan</v>
          </cell>
          <cell r="C185" t="str">
            <v>Somalia</v>
          </cell>
          <cell r="K185" t="str">
            <v>Cambodia</v>
          </cell>
        </row>
        <row r="186">
          <cell r="A186" t="str">
            <v>Kazakhstan</v>
          </cell>
          <cell r="C186" t="str">
            <v>South Sudan</v>
          </cell>
          <cell r="K186" t="str">
            <v>Cameroon</v>
          </cell>
        </row>
        <row r="187">
          <cell r="A187" t="str">
            <v>Lebanon</v>
          </cell>
          <cell r="C187" t="str">
            <v>Sudan</v>
          </cell>
          <cell r="K187" t="str">
            <v>Cabo Verde</v>
          </cell>
        </row>
        <row r="188">
          <cell r="A188" t="str">
            <v>Libya</v>
          </cell>
          <cell r="C188" t="str">
            <v>Timor-Leste</v>
          </cell>
          <cell r="K188" t="str">
            <v>Côte d'Ivoire</v>
          </cell>
        </row>
        <row r="189">
          <cell r="A189" t="str">
            <v>Former Yugoslav Republic of Macedonia</v>
          </cell>
          <cell r="C189" t="str">
            <v>Togo</v>
          </cell>
          <cell r="K189" t="str">
            <v>Djibouti</v>
          </cell>
        </row>
        <row r="190">
          <cell r="A190" t="str">
            <v>Malaysia</v>
          </cell>
          <cell r="C190" t="str">
            <v>Tuvalu</v>
          </cell>
          <cell r="K190" t="str">
            <v>Egypt</v>
          </cell>
        </row>
        <row r="191">
          <cell r="A191" t="str">
            <v>Maldives</v>
          </cell>
          <cell r="C191" t="str">
            <v>Uganda</v>
          </cell>
          <cell r="K191" t="str">
            <v>El Salvador</v>
          </cell>
        </row>
        <row r="192">
          <cell r="A192" t="str">
            <v>Marshall Islands</v>
          </cell>
          <cell r="C192" t="str">
            <v>Vanuatu</v>
          </cell>
          <cell r="K192" t="str">
            <v>Ghana</v>
          </cell>
        </row>
        <row r="193">
          <cell r="A193" t="str">
            <v>Mauritius</v>
          </cell>
          <cell r="C193" t="str">
            <v>Yemen</v>
          </cell>
          <cell r="K193" t="str">
            <v>Guatemala</v>
          </cell>
        </row>
        <row r="194">
          <cell r="A194" t="str">
            <v>Mexico</v>
          </cell>
          <cell r="C194" t="str">
            <v>Zambia</v>
          </cell>
          <cell r="K194" t="str">
            <v>Honduras</v>
          </cell>
        </row>
        <row r="195">
          <cell r="A195" t="str">
            <v>Montenegro</v>
          </cell>
          <cell r="K195" t="str">
            <v>India</v>
          </cell>
        </row>
        <row r="196">
          <cell r="A196" t="str">
            <v>Namibia</v>
          </cell>
          <cell r="C196" t="str">
            <v>SIDS</v>
          </cell>
          <cell r="K196" t="str">
            <v>Indonesia</v>
          </cell>
        </row>
        <row r="197">
          <cell r="A197" t="str">
            <v>Palau</v>
          </cell>
          <cell r="C197" t="str">
            <v>Antigua and Barbuda</v>
          </cell>
          <cell r="K197" t="str">
            <v>Kenya</v>
          </cell>
        </row>
        <row r="198">
          <cell r="A198" t="str">
            <v>Panama</v>
          </cell>
          <cell r="C198" t="str">
            <v>Belize</v>
          </cell>
          <cell r="K198" t="str">
            <v>Kiribati</v>
          </cell>
        </row>
        <row r="199">
          <cell r="A199" t="str">
            <v>Paraguay</v>
          </cell>
          <cell r="C199" t="str">
            <v>Cabo Verde</v>
          </cell>
          <cell r="K199" t="str">
            <v>Kosovo</v>
          </cell>
        </row>
        <row r="200">
          <cell r="A200" t="str">
            <v>Peru</v>
          </cell>
          <cell r="C200" t="str">
            <v>Comoros</v>
          </cell>
          <cell r="K200" t="str">
            <v>Kyrgyzstan</v>
          </cell>
        </row>
        <row r="201">
          <cell r="A201" t="str">
            <v>Serbia</v>
          </cell>
          <cell r="C201" t="str">
            <v>Cook Islands</v>
          </cell>
          <cell r="K201" t="str">
            <v>Lao People's Democratic Republic</v>
          </cell>
        </row>
        <row r="202">
          <cell r="A202" t="str">
            <v>South Africa</v>
          </cell>
          <cell r="C202" t="str">
            <v>Cuba</v>
          </cell>
          <cell r="K202" t="str">
            <v>Mauritania</v>
          </cell>
        </row>
        <row r="203">
          <cell r="A203" t="str">
            <v>Saint Lucia</v>
          </cell>
          <cell r="C203" t="str">
            <v>Dominica</v>
          </cell>
          <cell r="K203" t="str">
            <v>Moldova</v>
          </cell>
        </row>
        <row r="204">
          <cell r="A204" t="str">
            <v>Saint Vincent and the Grenadines</v>
          </cell>
          <cell r="C204" t="str">
            <v>Dominican Republic</v>
          </cell>
          <cell r="K204" t="str">
            <v>Mongolia</v>
          </cell>
        </row>
        <row r="205">
          <cell r="A205" t="str">
            <v>Suriname</v>
          </cell>
          <cell r="C205" t="str">
            <v>Fiji</v>
          </cell>
          <cell r="K205" t="str">
            <v>Morocco</v>
          </cell>
        </row>
        <row r="206">
          <cell r="A206" t="str">
            <v>Thailand</v>
          </cell>
          <cell r="C206" t="str">
            <v>Grenada</v>
          </cell>
          <cell r="K206" t="str">
            <v>Myanmar</v>
          </cell>
        </row>
        <row r="207">
          <cell r="A207" t="str">
            <v>Turkey</v>
          </cell>
          <cell r="C207" t="str">
            <v>Guinea-Bissau</v>
          </cell>
          <cell r="K207" t="str">
            <v>Nicaragua</v>
          </cell>
        </row>
        <row r="208">
          <cell r="A208" t="str">
            <v>Turkmenistan</v>
          </cell>
          <cell r="C208" t="str">
            <v>Guyana</v>
          </cell>
          <cell r="K208" t="str">
            <v>Pakistan</v>
          </cell>
        </row>
        <row r="209">
          <cell r="A209" t="str">
            <v>Tuvalu</v>
          </cell>
          <cell r="C209" t="str">
            <v>Haiti</v>
          </cell>
          <cell r="K209" t="str">
            <v>Philippines</v>
          </cell>
        </row>
        <row r="210">
          <cell r="A210" t="str">
            <v>Venezuela</v>
          </cell>
          <cell r="C210" t="str">
            <v>Jamaica</v>
          </cell>
          <cell r="K210" t="str">
            <v>Samoa</v>
          </cell>
        </row>
        <row r="211">
          <cell r="C211" t="str">
            <v>Kiribati</v>
          </cell>
          <cell r="K211" t="str">
            <v>Sao Tome and Principe</v>
          </cell>
        </row>
        <row r="212">
          <cell r="A212" t="str">
            <v>LMIC</v>
          </cell>
          <cell r="C212" t="str">
            <v>Maldives</v>
          </cell>
          <cell r="K212" t="str">
            <v>Solomon Islands</v>
          </cell>
        </row>
        <row r="213">
          <cell r="A213" t="str">
            <v>Armenia</v>
          </cell>
          <cell r="C213" t="str">
            <v>Marshall Islands</v>
          </cell>
          <cell r="K213" t="str">
            <v>Sri Lanka</v>
          </cell>
        </row>
        <row r="214">
          <cell r="A214" t="str">
            <v>Bangladesh</v>
          </cell>
          <cell r="C214" t="str">
            <v>Mauritius</v>
          </cell>
          <cell r="K214" t="str">
            <v>Swaziland</v>
          </cell>
        </row>
        <row r="215">
          <cell r="A215" t="str">
            <v>Bhutan</v>
          </cell>
          <cell r="C215" t="str">
            <v>Micronesia</v>
          </cell>
          <cell r="K215" t="str">
            <v>Tajikistan</v>
          </cell>
        </row>
        <row r="216">
          <cell r="A216" t="str">
            <v>Bolivia</v>
          </cell>
          <cell r="C216" t="str">
            <v>Montserrat</v>
          </cell>
          <cell r="K216" t="str">
            <v>Timor-Leste</v>
          </cell>
        </row>
        <row r="217">
          <cell r="A217" t="str">
            <v>Cambodia</v>
          </cell>
          <cell r="C217" t="str">
            <v>Nauru</v>
          </cell>
          <cell r="K217" t="str">
            <v>Tonga</v>
          </cell>
        </row>
        <row r="218">
          <cell r="A218" t="str">
            <v>Cameroon</v>
          </cell>
          <cell r="C218" t="str">
            <v>Niue</v>
          </cell>
          <cell r="K218" t="str">
            <v>Tunisia</v>
          </cell>
        </row>
        <row r="219">
          <cell r="A219" t="str">
            <v>Cabo Verde</v>
          </cell>
          <cell r="C219" t="str">
            <v>Palau</v>
          </cell>
          <cell r="K219" t="str">
            <v>Ukraine</v>
          </cell>
        </row>
        <row r="220">
          <cell r="A220" t="str">
            <v>Congo</v>
          </cell>
          <cell r="C220" t="str">
            <v>Papua New Guinea</v>
          </cell>
          <cell r="K220" t="str">
            <v>Uzbekistan</v>
          </cell>
        </row>
        <row r="221">
          <cell r="A221" t="str">
            <v>Côte d'Ivoire</v>
          </cell>
          <cell r="C221" t="str">
            <v>Samoa</v>
          </cell>
          <cell r="K221" t="str">
            <v>Vanuatu</v>
          </cell>
        </row>
        <row r="222">
          <cell r="A222" t="str">
            <v>Djibouti</v>
          </cell>
          <cell r="C222" t="str">
            <v>Sao Tome and Principe</v>
          </cell>
          <cell r="K222" t="str">
            <v>Viet Nam</v>
          </cell>
        </row>
        <row r="223">
          <cell r="A223" t="str">
            <v>Egypt</v>
          </cell>
          <cell r="C223" t="str">
            <v>Seychelles</v>
          </cell>
          <cell r="K223" t="str">
            <v>West Bank and Gaza Strip</v>
          </cell>
        </row>
        <row r="224">
          <cell r="A224" t="str">
            <v>El Salvador</v>
          </cell>
          <cell r="C224" t="str">
            <v>Solomon Islands</v>
          </cell>
          <cell r="K224" t="str">
            <v>Albania</v>
          </cell>
        </row>
        <row r="225">
          <cell r="A225" t="str">
            <v>Ghana</v>
          </cell>
          <cell r="C225" t="str">
            <v>Saint Lucia</v>
          </cell>
          <cell r="K225" t="str">
            <v>Albania</v>
          </cell>
        </row>
        <row r="226">
          <cell r="A226" t="str">
            <v>Guatemala</v>
          </cell>
          <cell r="C226" t="str">
            <v>Saint Vincent and the Grenadines</v>
          </cell>
          <cell r="K226" t="str">
            <v>Albania</v>
          </cell>
        </row>
        <row r="227">
          <cell r="A227" t="str">
            <v>Honduras</v>
          </cell>
          <cell r="C227" t="str">
            <v>Suriname</v>
          </cell>
          <cell r="K227" t="str">
            <v>Albania</v>
          </cell>
        </row>
        <row r="228">
          <cell r="A228" t="str">
            <v>India</v>
          </cell>
          <cell r="C228" t="str">
            <v>Timor-Leste</v>
          </cell>
        </row>
        <row r="229">
          <cell r="A229" t="str">
            <v>Indonesia</v>
          </cell>
          <cell r="C229" t="str">
            <v>Tonga</v>
          </cell>
          <cell r="K229" t="str">
            <v>LIC (Exc. CBLB)</v>
          </cell>
        </row>
        <row r="230">
          <cell r="A230" t="str">
            <v>Kenya</v>
          </cell>
          <cell r="C230" t="str">
            <v>Tuvalu</v>
          </cell>
          <cell r="K230" t="str">
            <v>Burkina Faso</v>
          </cell>
        </row>
        <row r="231">
          <cell r="A231" t="str">
            <v>Kiribati</v>
          </cell>
          <cell r="C231" t="str">
            <v>Vanuatu</v>
          </cell>
          <cell r="K231" t="str">
            <v>Comoros</v>
          </cell>
        </row>
        <row r="232">
          <cell r="A232" t="str">
            <v>Kosovo</v>
          </cell>
          <cell r="K232" t="str">
            <v>Ethiopia</v>
          </cell>
        </row>
        <row r="233">
          <cell r="A233" t="str">
            <v>Kyrgyzstan</v>
          </cell>
          <cell r="C233" t="str">
            <v>LLDCs</v>
          </cell>
          <cell r="K233" t="str">
            <v>Democratic People's Republic of Korea</v>
          </cell>
        </row>
        <row r="234">
          <cell r="A234" t="str">
            <v>Lao People's Democratic Republic</v>
          </cell>
          <cell r="C234" t="str">
            <v>Afghanistan</v>
          </cell>
          <cell r="K234" t="str">
            <v>Nepal</v>
          </cell>
        </row>
        <row r="235">
          <cell r="A235" t="str">
            <v>Lesotho</v>
          </cell>
          <cell r="C235" t="str">
            <v>Armenia</v>
          </cell>
          <cell r="K235" t="str">
            <v>Rwanda</v>
          </cell>
        </row>
        <row r="236">
          <cell r="A236" t="str">
            <v>Mauritania</v>
          </cell>
          <cell r="C236" t="str">
            <v>Azerbaijan</v>
          </cell>
        </row>
        <row r="237">
          <cell r="A237" t="str">
            <v>Micronesia</v>
          </cell>
          <cell r="C237" t="str">
            <v>Bangladesh</v>
          </cell>
          <cell r="K237" t="str">
            <v>LDCs (Exc. CBLB)</v>
          </cell>
        </row>
        <row r="238">
          <cell r="A238" t="str">
            <v>Moldova</v>
          </cell>
          <cell r="C238" t="str">
            <v>Bhutan</v>
          </cell>
          <cell r="K238" t="str">
            <v>Angola</v>
          </cell>
        </row>
        <row r="239">
          <cell r="A239" t="str">
            <v>Mongolia</v>
          </cell>
          <cell r="C239" t="str">
            <v>Bolivia</v>
          </cell>
          <cell r="K239" t="str">
            <v>Bangladesh</v>
          </cell>
        </row>
        <row r="240">
          <cell r="A240" t="str">
            <v>Morocco</v>
          </cell>
          <cell r="C240" t="str">
            <v>Botswana</v>
          </cell>
          <cell r="K240" t="str">
            <v>Bhutan</v>
          </cell>
        </row>
        <row r="241">
          <cell r="A241" t="str">
            <v>Myanmar</v>
          </cell>
          <cell r="C241" t="str">
            <v>Burkina Faso</v>
          </cell>
          <cell r="K241" t="str">
            <v>Burkina Faso</v>
          </cell>
        </row>
        <row r="242">
          <cell r="A242" t="str">
            <v>Nicaragua</v>
          </cell>
          <cell r="C242" t="str">
            <v>Burundi</v>
          </cell>
          <cell r="K242" t="str">
            <v>Cambodia</v>
          </cell>
        </row>
        <row r="243">
          <cell r="A243" t="str">
            <v>Nigeria</v>
          </cell>
          <cell r="C243" t="str">
            <v>Cambodia</v>
          </cell>
          <cell r="K243" t="str">
            <v>Comoros</v>
          </cell>
        </row>
        <row r="244">
          <cell r="A244" t="str">
            <v>Pakistan</v>
          </cell>
          <cell r="C244" t="str">
            <v>Central African Republic</v>
          </cell>
          <cell r="K244" t="str">
            <v>Djibouti</v>
          </cell>
        </row>
        <row r="245">
          <cell r="A245" t="str">
            <v>Papua New Guinea</v>
          </cell>
          <cell r="C245" t="str">
            <v>Chad</v>
          </cell>
          <cell r="K245" t="str">
            <v>Ethiopia</v>
          </cell>
        </row>
        <row r="246">
          <cell r="A246" t="str">
            <v>Philippines</v>
          </cell>
          <cell r="C246" t="str">
            <v>Ethiopia</v>
          </cell>
          <cell r="K246" t="str">
            <v>Kiribati</v>
          </cell>
        </row>
        <row r="247">
          <cell r="A247" t="str">
            <v>Samoa</v>
          </cell>
          <cell r="C247" t="str">
            <v>Haiti</v>
          </cell>
          <cell r="K247" t="str">
            <v>Mauritania</v>
          </cell>
        </row>
        <row r="248">
          <cell r="A248" t="str">
            <v>Sao Tome and Principe</v>
          </cell>
          <cell r="C248" t="str">
            <v>Kazakhstan</v>
          </cell>
          <cell r="K248" t="str">
            <v>Myanmar</v>
          </cell>
        </row>
        <row r="249">
          <cell r="A249" t="str">
            <v>Solomon Islands</v>
          </cell>
          <cell r="C249" t="str">
            <v>Kiribati</v>
          </cell>
          <cell r="K249" t="str">
            <v>Nepal</v>
          </cell>
        </row>
        <row r="250">
          <cell r="A250" t="str">
            <v>Sri Lanka</v>
          </cell>
          <cell r="C250" t="str">
            <v>Kyrgyzstan</v>
          </cell>
          <cell r="K250" t="str">
            <v>Rwanda</v>
          </cell>
        </row>
        <row r="251">
          <cell r="A251" t="str">
            <v>Sudan</v>
          </cell>
          <cell r="C251" t="str">
            <v>Lao People's Democratic Republic</v>
          </cell>
          <cell r="K251" t="str">
            <v>Sao Tome and Principe</v>
          </cell>
        </row>
        <row r="252">
          <cell r="A252" t="str">
            <v>Swaziland</v>
          </cell>
          <cell r="C252" t="str">
            <v>Lesotho</v>
          </cell>
          <cell r="K252" t="str">
            <v>Senegal</v>
          </cell>
        </row>
        <row r="253">
          <cell r="A253" t="str">
            <v>Syria</v>
          </cell>
          <cell r="C253" t="str">
            <v>Former Yugoslav Republic of Macedonia</v>
          </cell>
          <cell r="K253" t="str">
            <v>Sierra Leone</v>
          </cell>
        </row>
        <row r="254">
          <cell r="A254" t="str">
            <v>Tajikistan</v>
          </cell>
          <cell r="C254" t="str">
            <v>Malawi</v>
          </cell>
          <cell r="K254" t="str">
            <v>Solomon Islands</v>
          </cell>
        </row>
        <row r="255">
          <cell r="A255" t="str">
            <v>Timor-Leste</v>
          </cell>
          <cell r="C255" t="str">
            <v>Mali</v>
          </cell>
        </row>
        <row r="256">
          <cell r="A256" t="str">
            <v>Tonga</v>
          </cell>
          <cell r="C256" t="str">
            <v>Moldova</v>
          </cell>
          <cell r="K256" t="str">
            <v>SIDS (Exc. CBLB)</v>
          </cell>
        </row>
        <row r="257">
          <cell r="A257" t="str">
            <v>Tunisia</v>
          </cell>
          <cell r="C257" t="str">
            <v>Mongolia</v>
          </cell>
          <cell r="K257" t="str">
            <v>Antigua and Barbuda</v>
          </cell>
        </row>
        <row r="258">
          <cell r="A258" t="str">
            <v>Ukraine</v>
          </cell>
          <cell r="C258" t="str">
            <v>Myanmar</v>
          </cell>
          <cell r="K258" t="str">
            <v>Belize</v>
          </cell>
        </row>
        <row r="259">
          <cell r="A259" t="str">
            <v>Uzbekistan</v>
          </cell>
          <cell r="C259" t="str">
            <v>Nepal</v>
          </cell>
          <cell r="K259" t="str">
            <v>Cabo Verde</v>
          </cell>
        </row>
        <row r="260">
          <cell r="A260" t="str">
            <v>Vanuatu</v>
          </cell>
          <cell r="C260" t="str">
            <v>Niger</v>
          </cell>
          <cell r="K260" t="str">
            <v>Comoros</v>
          </cell>
        </row>
        <row r="261">
          <cell r="A261" t="str">
            <v>Viet Nam</v>
          </cell>
          <cell r="C261" t="str">
            <v>Paraguay</v>
          </cell>
          <cell r="K261" t="str">
            <v>Cook Islands</v>
          </cell>
        </row>
        <row r="262">
          <cell r="A262" t="str">
            <v>West Bank and Gaza Strip</v>
          </cell>
          <cell r="C262" t="str">
            <v>Rwanda</v>
          </cell>
          <cell r="K262" t="str">
            <v>Cuba</v>
          </cell>
        </row>
        <row r="263">
          <cell r="A263" t="str">
            <v>Yemen</v>
          </cell>
          <cell r="C263" t="str">
            <v>Solomon Islands</v>
          </cell>
          <cell r="K263" t="str">
            <v>Dominica</v>
          </cell>
        </row>
        <row r="264">
          <cell r="A264" t="str">
            <v>Zambia</v>
          </cell>
          <cell r="C264" t="str">
            <v>South Sudan</v>
          </cell>
          <cell r="K264" t="str">
            <v>Dominican Republic</v>
          </cell>
        </row>
        <row r="265">
          <cell r="C265" t="str">
            <v>Swaziland</v>
          </cell>
          <cell r="K265" t="str">
            <v>Fiji</v>
          </cell>
        </row>
        <row r="266">
          <cell r="A266" t="str">
            <v>LIC</v>
          </cell>
          <cell r="C266" t="str">
            <v>Tajikistan</v>
          </cell>
          <cell r="K266" t="str">
            <v>Grenada</v>
          </cell>
        </row>
        <row r="267">
          <cell r="A267" t="str">
            <v>Afghanistan</v>
          </cell>
          <cell r="C267" t="str">
            <v>Timor-Leste</v>
          </cell>
          <cell r="K267" t="str">
            <v>Guyana</v>
          </cell>
        </row>
        <row r="268">
          <cell r="A268" t="str">
            <v>Benin</v>
          </cell>
          <cell r="C268" t="str">
            <v>Turkmenistan</v>
          </cell>
          <cell r="K268" t="str">
            <v>Jamaica</v>
          </cell>
        </row>
        <row r="269">
          <cell r="A269" t="str">
            <v>Burkina Faso</v>
          </cell>
          <cell r="C269" t="str">
            <v>Tuvalu</v>
          </cell>
          <cell r="K269" t="str">
            <v>Kiribati</v>
          </cell>
        </row>
        <row r="270">
          <cell r="A270" t="str">
            <v>Burundi</v>
          </cell>
          <cell r="C270" t="str">
            <v>Uganda</v>
          </cell>
          <cell r="K270" t="str">
            <v>Maldives</v>
          </cell>
        </row>
        <row r="271">
          <cell r="A271" t="str">
            <v>Central African Republic</v>
          </cell>
          <cell r="C271" t="str">
            <v>Uzbekistan</v>
          </cell>
          <cell r="K271" t="str">
            <v>Marshall Islands</v>
          </cell>
        </row>
        <row r="272">
          <cell r="A272" t="str">
            <v>Chad</v>
          </cell>
          <cell r="C272" t="str">
            <v>Vanuatu</v>
          </cell>
          <cell r="K272" t="str">
            <v>Mauritius</v>
          </cell>
        </row>
        <row r="273">
          <cell r="A273" t="str">
            <v>Comoros</v>
          </cell>
          <cell r="C273" t="str">
            <v>Yemen</v>
          </cell>
          <cell r="K273" t="str">
            <v>Montserrat</v>
          </cell>
        </row>
        <row r="274">
          <cell r="A274" t="str">
            <v>Democratic Republic of the Congo</v>
          </cell>
          <cell r="C274" t="str">
            <v>Zambia</v>
          </cell>
          <cell r="K274" t="str">
            <v>Nauru</v>
          </cell>
        </row>
        <row r="275">
          <cell r="A275" t="str">
            <v>Eritrea</v>
          </cell>
          <cell r="C275" t="str">
            <v>Zimbabwe</v>
          </cell>
          <cell r="K275" t="str">
            <v>Niue</v>
          </cell>
        </row>
        <row r="276">
          <cell r="A276" t="str">
            <v>Ethiopia</v>
          </cell>
          <cell r="K276" t="str">
            <v>Palau</v>
          </cell>
        </row>
        <row r="277">
          <cell r="A277" t="str">
            <v>Gambia</v>
          </cell>
          <cell r="K277" t="str">
            <v>Samoa</v>
          </cell>
        </row>
        <row r="278">
          <cell r="A278" t="str">
            <v>Guinea</v>
          </cell>
          <cell r="K278" t="str">
            <v>Sao Tome and Principe</v>
          </cell>
        </row>
        <row r="279">
          <cell r="A279" t="str">
            <v>Guinea-Bissau</v>
          </cell>
          <cell r="K279" t="str">
            <v>Seychelles</v>
          </cell>
        </row>
        <row r="280">
          <cell r="A280" t="str">
            <v>Haiti</v>
          </cell>
          <cell r="K280" t="str">
            <v>Solomon Islands</v>
          </cell>
        </row>
        <row r="281">
          <cell r="A281" t="str">
            <v>Democratic People's Republic of Korea</v>
          </cell>
          <cell r="K281" t="str">
            <v>Saint Lucia</v>
          </cell>
        </row>
        <row r="282">
          <cell r="A282" t="str">
            <v>Liberia</v>
          </cell>
          <cell r="K282" t="str">
            <v>Saint Vincent and the Grenadines</v>
          </cell>
        </row>
        <row r="283">
          <cell r="A283" t="str">
            <v>Madagascar</v>
          </cell>
          <cell r="K283" t="str">
            <v>Suriname</v>
          </cell>
        </row>
        <row r="284">
          <cell r="A284" t="str">
            <v>Malawi</v>
          </cell>
          <cell r="K284" t="str">
            <v>Timor-Leste</v>
          </cell>
        </row>
        <row r="285">
          <cell r="A285" t="str">
            <v>Mali</v>
          </cell>
          <cell r="K285" t="str">
            <v>Tonga</v>
          </cell>
        </row>
        <row r="286">
          <cell r="A286" t="str">
            <v>Mozambique</v>
          </cell>
          <cell r="K286" t="str">
            <v>Tuvalu</v>
          </cell>
        </row>
        <row r="287">
          <cell r="A287" t="str">
            <v>Nepal</v>
          </cell>
          <cell r="K287" t="str">
            <v>Vanuatu</v>
          </cell>
        </row>
        <row r="288">
          <cell r="A288" t="str">
            <v>Niger</v>
          </cell>
          <cell r="K288" t="str">
            <v>Albania</v>
          </cell>
        </row>
        <row r="289">
          <cell r="A289" t="str">
            <v>Rwanda</v>
          </cell>
        </row>
        <row r="290">
          <cell r="A290" t="str">
            <v>Senegal</v>
          </cell>
          <cell r="K290" t="str">
            <v>LLDCs (Exc. CBLB)</v>
          </cell>
        </row>
        <row r="291">
          <cell r="A291" t="str">
            <v>Sierra Leone</v>
          </cell>
          <cell r="K291" t="str">
            <v>Armenia</v>
          </cell>
        </row>
        <row r="292">
          <cell r="A292" t="str">
            <v>Somalia</v>
          </cell>
          <cell r="K292" t="str">
            <v>Azerbaijan</v>
          </cell>
        </row>
        <row r="293">
          <cell r="A293" t="str">
            <v>South Sudan</v>
          </cell>
          <cell r="K293" t="str">
            <v>Bangladesh</v>
          </cell>
        </row>
        <row r="294">
          <cell r="A294" t="str">
            <v>Tanzania</v>
          </cell>
          <cell r="K294" t="str">
            <v>Bhutan</v>
          </cell>
        </row>
        <row r="295">
          <cell r="A295" t="str">
            <v>Togo</v>
          </cell>
          <cell r="K295" t="str">
            <v>Bolivia</v>
          </cell>
        </row>
        <row r="296">
          <cell r="A296" t="str">
            <v>Uganda</v>
          </cell>
          <cell r="K296" t="str">
            <v>Botswana</v>
          </cell>
        </row>
        <row r="297">
          <cell r="A297" t="str">
            <v>Zimbabwe</v>
          </cell>
          <cell r="K297" t="str">
            <v>Burkina Faso</v>
          </cell>
        </row>
        <row r="298">
          <cell r="K298" t="str">
            <v>Cambodia</v>
          </cell>
        </row>
        <row r="299">
          <cell r="A299" t="str">
            <v>LDCs</v>
          </cell>
          <cell r="K299" t="str">
            <v>Ethiopia</v>
          </cell>
        </row>
        <row r="300">
          <cell r="A300" t="str">
            <v>Afghanistan</v>
          </cell>
          <cell r="K300" t="str">
            <v>Kazakhstan</v>
          </cell>
        </row>
        <row r="301">
          <cell r="A301" t="str">
            <v>Angola</v>
          </cell>
          <cell r="K301" t="str">
            <v>Kiribati</v>
          </cell>
        </row>
        <row r="302">
          <cell r="A302" t="str">
            <v>Bangladesh</v>
          </cell>
          <cell r="K302" t="str">
            <v>Kyrgyzstan</v>
          </cell>
        </row>
        <row r="303">
          <cell r="A303" t="str">
            <v>Benin</v>
          </cell>
          <cell r="K303" t="str">
            <v>Lao People's Democratic Republic</v>
          </cell>
        </row>
        <row r="304">
          <cell r="A304" t="str">
            <v>Bhutan</v>
          </cell>
          <cell r="K304" t="str">
            <v>Former Yugoslav Republic of Macedonia</v>
          </cell>
        </row>
        <row r="305">
          <cell r="A305" t="str">
            <v>Burkina Faso</v>
          </cell>
          <cell r="K305" t="str">
            <v>Moldova</v>
          </cell>
        </row>
        <row r="306">
          <cell r="A306" t="str">
            <v>Burundi</v>
          </cell>
          <cell r="K306" t="str">
            <v>Mongolia</v>
          </cell>
        </row>
        <row r="307">
          <cell r="A307" t="str">
            <v>Cambodia</v>
          </cell>
          <cell r="K307" t="str">
            <v>Myanmar</v>
          </cell>
        </row>
        <row r="308">
          <cell r="A308" t="str">
            <v>Central African Republic</v>
          </cell>
          <cell r="K308" t="str">
            <v>Nepal</v>
          </cell>
        </row>
        <row r="309">
          <cell r="A309" t="str">
            <v>Chad</v>
          </cell>
          <cell r="K309" t="str">
            <v>Paraguay</v>
          </cell>
        </row>
        <row r="310">
          <cell r="A310" t="str">
            <v>Comoros</v>
          </cell>
          <cell r="K310" t="str">
            <v>Rwanda</v>
          </cell>
        </row>
        <row r="311">
          <cell r="A311" t="str">
            <v>Democratic Republic of the Congo</v>
          </cell>
          <cell r="K311" t="str">
            <v>Solomon Islands</v>
          </cell>
        </row>
        <row r="312">
          <cell r="A312" t="str">
            <v>Djibouti</v>
          </cell>
          <cell r="K312" t="str">
            <v>Swaziland</v>
          </cell>
        </row>
        <row r="313">
          <cell r="A313" t="str">
            <v>Eritrea</v>
          </cell>
          <cell r="K313" t="str">
            <v>Tajikistan</v>
          </cell>
        </row>
        <row r="314">
          <cell r="A314" t="str">
            <v>Ethiopia</v>
          </cell>
          <cell r="K314" t="str">
            <v>Timor-Leste</v>
          </cell>
        </row>
        <row r="315">
          <cell r="A315" t="str">
            <v>Gambia</v>
          </cell>
          <cell r="K315" t="str">
            <v>Turkmenistan</v>
          </cell>
        </row>
        <row r="316">
          <cell r="A316" t="str">
            <v>Guinea</v>
          </cell>
          <cell r="K316" t="str">
            <v>Tuvalu</v>
          </cell>
        </row>
        <row r="317">
          <cell r="A317" t="str">
            <v>Guinea-Bissau</v>
          </cell>
          <cell r="K317" t="str">
            <v>Uzbekistan</v>
          </cell>
        </row>
        <row r="318">
          <cell r="A318" t="str">
            <v>Haiti</v>
          </cell>
          <cell r="K318" t="str">
            <v>Vanuatu</v>
          </cell>
        </row>
        <row r="319">
          <cell r="A319" t="str">
            <v>Kiribati</v>
          </cell>
        </row>
        <row r="320">
          <cell r="A320" t="str">
            <v>Lesotho</v>
          </cell>
        </row>
        <row r="321">
          <cell r="A321" t="str">
            <v>Liberia</v>
          </cell>
        </row>
        <row r="322">
          <cell r="A322" t="str">
            <v>Madagascar</v>
          </cell>
        </row>
        <row r="323">
          <cell r="A323" t="str">
            <v>Malawi</v>
          </cell>
        </row>
        <row r="324">
          <cell r="A324" t="str">
            <v>Mali</v>
          </cell>
        </row>
        <row r="325">
          <cell r="A325" t="str">
            <v>Mauritania</v>
          </cell>
        </row>
        <row r="326">
          <cell r="A326" t="str">
            <v>Mozambique</v>
          </cell>
        </row>
        <row r="327">
          <cell r="A327" t="str">
            <v>Myanmar</v>
          </cell>
        </row>
        <row r="328">
          <cell r="A328" t="str">
            <v>Nepal</v>
          </cell>
        </row>
        <row r="329">
          <cell r="A329" t="str">
            <v>Niger</v>
          </cell>
        </row>
        <row r="330">
          <cell r="A330" t="str">
            <v>Rwanda</v>
          </cell>
        </row>
        <row r="331">
          <cell r="A331" t="str">
            <v>Sao Tome and Principe</v>
          </cell>
        </row>
        <row r="332">
          <cell r="A332" t="str">
            <v>Senegal</v>
          </cell>
        </row>
        <row r="333">
          <cell r="A333" t="str">
            <v>Sierra Leone</v>
          </cell>
        </row>
        <row r="334">
          <cell r="A334" t="str">
            <v>Solomon Islands</v>
          </cell>
        </row>
        <row r="335">
          <cell r="A335" t="str">
            <v>Somalia</v>
          </cell>
        </row>
        <row r="336">
          <cell r="A336" t="str">
            <v>South Sudan</v>
          </cell>
        </row>
        <row r="337">
          <cell r="A337" t="str">
            <v>Sudan</v>
          </cell>
        </row>
        <row r="338">
          <cell r="A338" t="str">
            <v>Timor-Leste</v>
          </cell>
        </row>
        <row r="339">
          <cell r="A339" t="str">
            <v>Togo</v>
          </cell>
        </row>
        <row r="340">
          <cell r="A340" t="str">
            <v>Tuvalu</v>
          </cell>
        </row>
        <row r="341">
          <cell r="A341" t="str">
            <v>Uganda</v>
          </cell>
        </row>
        <row r="342">
          <cell r="A342" t="str">
            <v>Vanuatu</v>
          </cell>
        </row>
        <row r="343">
          <cell r="A343" t="str">
            <v>Yemen</v>
          </cell>
        </row>
        <row r="344">
          <cell r="A344" t="str">
            <v>Zambia</v>
          </cell>
        </row>
        <row r="346">
          <cell r="A346" t="str">
            <v>SIDS</v>
          </cell>
        </row>
        <row r="347">
          <cell r="A347" t="str">
            <v>Antigua and Barbuda</v>
          </cell>
        </row>
        <row r="348">
          <cell r="A348" t="str">
            <v>Belize</v>
          </cell>
        </row>
        <row r="349">
          <cell r="A349" t="str">
            <v>Cabo Verde</v>
          </cell>
        </row>
        <row r="350">
          <cell r="A350" t="str">
            <v>Comoros</v>
          </cell>
        </row>
        <row r="351">
          <cell r="A351" t="str">
            <v>Cook Islands</v>
          </cell>
        </row>
        <row r="352">
          <cell r="A352" t="str">
            <v>Cuba</v>
          </cell>
        </row>
        <row r="353">
          <cell r="A353" t="str">
            <v>Dominica</v>
          </cell>
        </row>
        <row r="354">
          <cell r="A354" t="str">
            <v>Dominican Republic</v>
          </cell>
        </row>
        <row r="355">
          <cell r="A355" t="str">
            <v>Fiji</v>
          </cell>
        </row>
        <row r="356">
          <cell r="A356" t="str">
            <v>Grenada</v>
          </cell>
        </row>
        <row r="357">
          <cell r="A357" t="str">
            <v>Guinea-Bissau</v>
          </cell>
        </row>
        <row r="358">
          <cell r="A358" t="str">
            <v>Guyana</v>
          </cell>
        </row>
        <row r="359">
          <cell r="A359" t="str">
            <v>Haiti</v>
          </cell>
        </row>
        <row r="360">
          <cell r="A360" t="str">
            <v>Jamaica</v>
          </cell>
        </row>
        <row r="361">
          <cell r="A361" t="str">
            <v>Kiribati</v>
          </cell>
        </row>
        <row r="362">
          <cell r="A362" t="str">
            <v>Maldives</v>
          </cell>
        </row>
        <row r="363">
          <cell r="A363" t="str">
            <v>Marshall Islands</v>
          </cell>
        </row>
        <row r="364">
          <cell r="A364" t="str">
            <v>Mauritius</v>
          </cell>
        </row>
        <row r="365">
          <cell r="A365" t="str">
            <v>Micronesia</v>
          </cell>
        </row>
        <row r="366">
          <cell r="A366" t="str">
            <v>Montserrat</v>
          </cell>
        </row>
        <row r="367">
          <cell r="A367" t="str">
            <v>Nauru</v>
          </cell>
        </row>
        <row r="368">
          <cell r="A368" t="str">
            <v>Niue</v>
          </cell>
        </row>
        <row r="369">
          <cell r="A369" t="str">
            <v>Palau</v>
          </cell>
        </row>
        <row r="370">
          <cell r="A370" t="str">
            <v>Papua New Guinea</v>
          </cell>
        </row>
        <row r="371">
          <cell r="A371" t="str">
            <v>Samoa</v>
          </cell>
        </row>
        <row r="372">
          <cell r="A372" t="str">
            <v>Sao Tome and Principe</v>
          </cell>
        </row>
        <row r="373">
          <cell r="A373" t="str">
            <v>Seychelles</v>
          </cell>
        </row>
        <row r="374">
          <cell r="A374" t="str">
            <v>Solomon Islands</v>
          </cell>
        </row>
        <row r="375">
          <cell r="A375" t="str">
            <v>Saint Lucia</v>
          </cell>
        </row>
        <row r="376">
          <cell r="A376" t="str">
            <v>Saint Vincent and the Grenadines</v>
          </cell>
        </row>
        <row r="377">
          <cell r="A377" t="str">
            <v>Suriname</v>
          </cell>
        </row>
        <row r="378">
          <cell r="A378" t="str">
            <v>Timor-Leste</v>
          </cell>
        </row>
        <row r="379">
          <cell r="A379" t="str">
            <v>Tonga</v>
          </cell>
        </row>
        <row r="380">
          <cell r="A380" t="str">
            <v>Tuvalu</v>
          </cell>
        </row>
        <row r="381">
          <cell r="A381" t="str">
            <v>Vanuatu</v>
          </cell>
        </row>
        <row r="383">
          <cell r="A383" t="str">
            <v>LLDCs</v>
          </cell>
        </row>
        <row r="384">
          <cell r="A384" t="str">
            <v>Afghanistan</v>
          </cell>
        </row>
        <row r="385">
          <cell r="A385" t="str">
            <v>Armenia</v>
          </cell>
        </row>
        <row r="386">
          <cell r="A386" t="str">
            <v>Azerbaijan</v>
          </cell>
        </row>
        <row r="387">
          <cell r="A387" t="str">
            <v>Bangladesh</v>
          </cell>
        </row>
        <row r="388">
          <cell r="A388" t="str">
            <v>Bhutan</v>
          </cell>
        </row>
        <row r="389">
          <cell r="A389" t="str">
            <v>Bolivia</v>
          </cell>
        </row>
        <row r="390">
          <cell r="A390" t="str">
            <v>Botswana</v>
          </cell>
        </row>
        <row r="391">
          <cell r="A391" t="str">
            <v>Burkina Faso</v>
          </cell>
        </row>
        <row r="392">
          <cell r="A392" t="str">
            <v>Burundi</v>
          </cell>
        </row>
        <row r="393">
          <cell r="A393" t="str">
            <v>Cambodia</v>
          </cell>
        </row>
        <row r="394">
          <cell r="A394" t="str">
            <v>Central African Republic</v>
          </cell>
        </row>
        <row r="395">
          <cell r="A395" t="str">
            <v>Chad</v>
          </cell>
        </row>
        <row r="396">
          <cell r="A396" t="str">
            <v>Ethiopia</v>
          </cell>
        </row>
        <row r="397">
          <cell r="A397" t="str">
            <v>Haiti</v>
          </cell>
        </row>
        <row r="398">
          <cell r="A398" t="str">
            <v>Kazakhstan</v>
          </cell>
        </row>
        <row r="399">
          <cell r="A399" t="str">
            <v>Kiribati</v>
          </cell>
        </row>
        <row r="400">
          <cell r="A400" t="str">
            <v>Kyrgyzstan</v>
          </cell>
        </row>
        <row r="401">
          <cell r="A401" t="str">
            <v>Lao People's Democratic Republic</v>
          </cell>
        </row>
        <row r="402">
          <cell r="A402" t="str">
            <v>Lesotho</v>
          </cell>
        </row>
        <row r="403">
          <cell r="A403" t="str">
            <v>Former Yugoslav Republic of Macedonia</v>
          </cell>
        </row>
        <row r="404">
          <cell r="A404" t="str">
            <v>Malawi</v>
          </cell>
        </row>
        <row r="405">
          <cell r="A405" t="str">
            <v>Mali</v>
          </cell>
        </row>
        <row r="406">
          <cell r="A406" t="str">
            <v>Moldova</v>
          </cell>
        </row>
        <row r="407">
          <cell r="A407" t="str">
            <v>Mongolia</v>
          </cell>
        </row>
        <row r="408">
          <cell r="A408" t="str">
            <v>Myanmar</v>
          </cell>
        </row>
        <row r="409">
          <cell r="A409" t="str">
            <v>Nepal</v>
          </cell>
        </row>
        <row r="410">
          <cell r="A410" t="str">
            <v>Niger</v>
          </cell>
        </row>
        <row r="411">
          <cell r="A411" t="str">
            <v>Paraguay</v>
          </cell>
        </row>
        <row r="412">
          <cell r="A412" t="str">
            <v>Rwanda</v>
          </cell>
        </row>
        <row r="413">
          <cell r="A413" t="str">
            <v>Solomon Islands</v>
          </cell>
        </row>
        <row r="414">
          <cell r="A414" t="str">
            <v>South Sudan</v>
          </cell>
        </row>
        <row r="415">
          <cell r="A415" t="str">
            <v>Swaziland</v>
          </cell>
        </row>
        <row r="416">
          <cell r="A416" t="str">
            <v>Tajikistan</v>
          </cell>
        </row>
        <row r="417">
          <cell r="A417" t="str">
            <v>Timor-Leste</v>
          </cell>
        </row>
        <row r="418">
          <cell r="A418" t="str">
            <v>Turkmenistan</v>
          </cell>
        </row>
        <row r="419">
          <cell r="A419" t="str">
            <v>Tuvalu</v>
          </cell>
        </row>
        <row r="420">
          <cell r="A420" t="str">
            <v>Uganda</v>
          </cell>
        </row>
        <row r="421">
          <cell r="A421" t="str">
            <v>Uzbekistan</v>
          </cell>
        </row>
        <row r="422">
          <cell r="A422" t="str">
            <v>Vanuatu</v>
          </cell>
        </row>
        <row r="423">
          <cell r="A423" t="str">
            <v>Yemen</v>
          </cell>
        </row>
        <row r="424">
          <cell r="A424" t="str">
            <v>Zambia</v>
          </cell>
        </row>
        <row r="425">
          <cell r="A425" t="str">
            <v>Zimbabwe</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LB List"/>
      <sheetName val="NDGAIN Rankings"/>
      <sheetName val="Sheet3"/>
      <sheetName val="CeC PIVOT"/>
      <sheetName val="LDCs SIDSs bundles"/>
      <sheetName val="Largest donors chart"/>
      <sheetName val="Donors Revised"/>
      <sheetName val="ODA sectors Revised"/>
      <sheetName val="ODA Bundle Revised"/>
      <sheetName val="2016 DATA; Const2016"/>
      <sheetName val="Top Line Total ODA"/>
      <sheetName val="Aid Bundle Data"/>
      <sheetName val="Aid Bundle Graphs"/>
      <sheetName val="ITEP Sector"/>
      <sheetName val="Largest Donors"/>
      <sheetName val="Largest Donors by Contribution"/>
      <sheetName val="Largest Donors Graph"/>
      <sheetName val="Largest Donors Bundle"/>
      <sheetName val="DAC Donors Bundle"/>
      <sheetName val="% ODA to CBLB"/>
      <sheetName val="Top Line CF"/>
      <sheetName val="CF as % of ODA"/>
      <sheetName val="CF vs NDGAIN"/>
      <sheetName val="CF as % of ODA vs NDGAIN"/>
      <sheetName val="DAC Donors CF as % of ODA"/>
    </sheetNames>
    <sheetDataSet>
      <sheetData sheetId="0"/>
      <sheetData sheetId="1"/>
      <sheetData sheetId="2"/>
      <sheetData sheetId="3"/>
      <sheetData sheetId="4"/>
      <sheetData sheetId="5">
        <row r="89">
          <cell r="B89" t="str">
            <v>ODA to CBLB</v>
          </cell>
        </row>
      </sheetData>
      <sheetData sheetId="6">
        <row r="8">
          <cell r="A8" t="str">
            <v>Adaptation Fund</v>
          </cell>
          <cell r="B8">
            <v>33.586861999999996</v>
          </cell>
          <cell r="C8">
            <v>5.9144400000000008</v>
          </cell>
          <cell r="E8">
            <v>39.501301999999995</v>
          </cell>
        </row>
        <row r="9">
          <cell r="A9" t="str">
            <v>African Development Bank</v>
          </cell>
          <cell r="B9">
            <v>10.381590000000003</v>
          </cell>
          <cell r="C9">
            <v>147.31011000000004</v>
          </cell>
          <cell r="D9">
            <v>2.6834899999999999</v>
          </cell>
          <cell r="E9">
            <v>160.37519000000003</v>
          </cell>
        </row>
        <row r="10">
          <cell r="A10" t="str">
            <v>African Development Fund</v>
          </cell>
          <cell r="B10">
            <v>906.14028999999914</v>
          </cell>
          <cell r="C10">
            <v>769.44378000000006</v>
          </cell>
          <cell r="D10">
            <v>456.23195000000004</v>
          </cell>
          <cell r="E10">
            <v>2131.8160199999993</v>
          </cell>
        </row>
        <row r="11">
          <cell r="A11" t="str">
            <v>Arab Fund (AFESD)</v>
          </cell>
          <cell r="B11">
            <v>485.49839085999986</v>
          </cell>
          <cell r="C11">
            <v>63.494105799999993</v>
          </cell>
          <cell r="D11">
            <v>10.05395319</v>
          </cell>
          <cell r="E11">
            <v>559.04644984999982</v>
          </cell>
        </row>
        <row r="12">
          <cell r="A12" t="str">
            <v>AsDB Special Funds</v>
          </cell>
          <cell r="B12">
            <v>2439.759709999998</v>
          </cell>
          <cell r="C12">
            <v>236.33315999999996</v>
          </cell>
          <cell r="D12">
            <v>67.630389999999949</v>
          </cell>
          <cell r="E12">
            <v>2743.7232599999979</v>
          </cell>
        </row>
        <row r="13">
          <cell r="A13" t="str">
            <v>Australia</v>
          </cell>
          <cell r="B13">
            <v>1046.8376029609519</v>
          </cell>
          <cell r="C13">
            <v>452.50827247350003</v>
          </cell>
          <cell r="D13">
            <v>794.31422716999032</v>
          </cell>
          <cell r="E13">
            <v>2293.6601026044423</v>
          </cell>
        </row>
        <row r="14">
          <cell r="A14" t="str">
            <v>Austria</v>
          </cell>
          <cell r="B14">
            <v>233.90384682450028</v>
          </cell>
          <cell r="C14">
            <v>33.215877735499987</v>
          </cell>
          <cell r="D14">
            <v>725.43711972339941</v>
          </cell>
          <cell r="E14">
            <v>992.55684428339964</v>
          </cell>
        </row>
        <row r="15">
          <cell r="A15" t="str">
            <v>Azerbaijan</v>
          </cell>
          <cell r="D15">
            <v>4.1403139999999992</v>
          </cell>
          <cell r="E15">
            <v>4.1403139999999992</v>
          </cell>
        </row>
        <row r="16">
          <cell r="A16" t="str">
            <v>Belgium</v>
          </cell>
          <cell r="B16">
            <v>419.09198163400066</v>
          </cell>
          <cell r="C16">
            <v>334.69452151499968</v>
          </cell>
          <cell r="D16">
            <v>718.91375443300001</v>
          </cell>
          <cell r="E16">
            <v>1472.7002575820002</v>
          </cell>
        </row>
        <row r="17">
          <cell r="A17" t="str">
            <v>Bulgaria</v>
          </cell>
          <cell r="B17">
            <v>2.91</v>
          </cell>
          <cell r="C17">
            <v>0.42000000000000004</v>
          </cell>
          <cell r="D17">
            <v>8.8800000000000008</v>
          </cell>
          <cell r="E17">
            <v>12.21</v>
          </cell>
        </row>
        <row r="18">
          <cell r="A18" t="str">
            <v>Canada</v>
          </cell>
          <cell r="B18">
            <v>947.79659459160143</v>
          </cell>
          <cell r="C18">
            <v>619.68443163689005</v>
          </cell>
          <cell r="D18">
            <v>1136.4763342620993</v>
          </cell>
          <cell r="E18">
            <v>2703.9573604905909</v>
          </cell>
        </row>
        <row r="19">
          <cell r="A19" t="str">
            <v>Caribbean Development Bank</v>
          </cell>
          <cell r="B19">
            <v>29.450119999999998</v>
          </cell>
          <cell r="C19">
            <v>4.3313800000000002</v>
          </cell>
          <cell r="E19">
            <v>33.781500000000001</v>
          </cell>
        </row>
        <row r="20">
          <cell r="A20" t="str">
            <v>Chinese Taipei</v>
          </cell>
          <cell r="B20">
            <v>8.57</v>
          </cell>
          <cell r="D20">
            <v>297.43899999999996</v>
          </cell>
          <cell r="E20">
            <v>306.00899999999996</v>
          </cell>
        </row>
        <row r="21">
          <cell r="A21" t="str">
            <v>Climate Investment Funds</v>
          </cell>
          <cell r="B21">
            <v>40.598050000000001</v>
          </cell>
          <cell r="C21">
            <v>10.444800000000001</v>
          </cell>
          <cell r="D21">
            <v>0.27251999999999998</v>
          </cell>
          <cell r="E21">
            <v>51.315370000000001</v>
          </cell>
        </row>
        <row r="22">
          <cell r="A22" t="str">
            <v>Council of Europe Development Bank</v>
          </cell>
          <cell r="B22">
            <v>100.01673049999995</v>
          </cell>
          <cell r="E22">
            <v>100.01673049999995</v>
          </cell>
        </row>
        <row r="23">
          <cell r="A23" t="str">
            <v>Croatia</v>
          </cell>
          <cell r="D23">
            <v>3.47</v>
          </cell>
          <cell r="E23">
            <v>3.47</v>
          </cell>
        </row>
        <row r="24">
          <cell r="A24" t="str">
            <v>Czech Republic</v>
          </cell>
          <cell r="B24">
            <v>35.899711550000013</v>
          </cell>
          <cell r="C24">
            <v>6.2010284600000007</v>
          </cell>
          <cell r="D24">
            <v>29.283978309999998</v>
          </cell>
          <cell r="E24">
            <v>71.384718320000019</v>
          </cell>
        </row>
        <row r="25">
          <cell r="A25" t="str">
            <v>Denmark</v>
          </cell>
          <cell r="B25">
            <v>441.91884066568184</v>
          </cell>
          <cell r="C25">
            <v>292.4769113079999</v>
          </cell>
          <cell r="D25">
            <v>1051.1024678466697</v>
          </cell>
          <cell r="E25">
            <v>1785.4982198203516</v>
          </cell>
        </row>
        <row r="26">
          <cell r="A26" t="str">
            <v>Estonia</v>
          </cell>
          <cell r="B26">
            <v>8.338211970000005</v>
          </cell>
          <cell r="C26">
            <v>2.3189228599999998</v>
          </cell>
          <cell r="D26">
            <v>7.9409528099999989</v>
          </cell>
          <cell r="E26">
            <v>18.598087640000003</v>
          </cell>
        </row>
        <row r="27">
          <cell r="A27" t="str">
            <v>EU Institutions</v>
          </cell>
          <cell r="B27">
            <v>12004.460140948588</v>
          </cell>
          <cell r="C27">
            <v>3371.7001819572001</v>
          </cell>
          <cell r="D27">
            <v>3251.3845149992007</v>
          </cell>
          <cell r="E27">
            <v>18627.544837904989</v>
          </cell>
        </row>
        <row r="28">
          <cell r="A28" t="str">
            <v>Finland</v>
          </cell>
          <cell r="B28">
            <v>194.23148015909987</v>
          </cell>
          <cell r="C28">
            <v>118.51234444000005</v>
          </cell>
          <cell r="D28">
            <v>326.04963356299982</v>
          </cell>
          <cell r="E28">
            <v>638.7934581620998</v>
          </cell>
        </row>
        <row r="29">
          <cell r="A29" t="str">
            <v>France</v>
          </cell>
          <cell r="B29">
            <v>4824.2928007448972</v>
          </cell>
          <cell r="C29">
            <v>750.31983094799932</v>
          </cell>
          <cell r="D29">
            <v>1851.3996292469988</v>
          </cell>
          <cell r="E29">
            <v>7426.012260939895</v>
          </cell>
        </row>
        <row r="30">
          <cell r="A30" t="str">
            <v>Germany</v>
          </cell>
          <cell r="B30">
            <v>8350.2083199499939</v>
          </cell>
          <cell r="C30">
            <v>2463.0115510000001</v>
          </cell>
          <cell r="D30">
            <v>10905.938624049997</v>
          </cell>
          <cell r="E30">
            <v>21719.158494999989</v>
          </cell>
        </row>
        <row r="31">
          <cell r="A31" t="str">
            <v>Global Alliance for Vaccines and Immunization</v>
          </cell>
          <cell r="B31">
            <v>690.45281000000023</v>
          </cell>
          <cell r="C31">
            <v>560.82660999999973</v>
          </cell>
          <cell r="D31">
            <v>87.559699999999978</v>
          </cell>
          <cell r="E31">
            <v>1338.8391199999999</v>
          </cell>
        </row>
        <row r="32">
          <cell r="A32" t="str">
            <v>Global Environment Facility</v>
          </cell>
          <cell r="B32">
            <v>501.89879799999926</v>
          </cell>
          <cell r="C32">
            <v>116.12328299999999</v>
          </cell>
          <cell r="D32">
            <v>232.75444900000008</v>
          </cell>
          <cell r="E32">
            <v>850.77652999999941</v>
          </cell>
        </row>
        <row r="33">
          <cell r="A33" t="str">
            <v>Global Fund</v>
          </cell>
          <cell r="B33">
            <v>2019.8608799999997</v>
          </cell>
          <cell r="C33">
            <v>1506.7591500000005</v>
          </cell>
          <cell r="D33">
            <v>71.740580000000008</v>
          </cell>
          <cell r="E33">
            <v>3598.3606100000002</v>
          </cell>
        </row>
        <row r="34">
          <cell r="A34" t="str">
            <v>Global Green Growth Institute</v>
          </cell>
          <cell r="B34">
            <v>15.391082300000003</v>
          </cell>
          <cell r="C34">
            <v>0.44286999999999999</v>
          </cell>
          <cell r="D34">
            <v>8.1198204999999994</v>
          </cell>
          <cell r="E34">
            <v>23.953772800000003</v>
          </cell>
        </row>
        <row r="35">
          <cell r="A35" t="str">
            <v>Greece</v>
          </cell>
          <cell r="B35">
            <v>10.507282154800006</v>
          </cell>
          <cell r="C35">
            <v>0.18515979799999996</v>
          </cell>
          <cell r="D35">
            <v>148.45764256999999</v>
          </cell>
          <cell r="E35">
            <v>159.1500845228</v>
          </cell>
        </row>
        <row r="36">
          <cell r="A36" t="str">
            <v>Green Climate Fund</v>
          </cell>
          <cell r="B36">
            <v>0</v>
          </cell>
          <cell r="C36">
            <v>0</v>
          </cell>
          <cell r="E36">
            <v>0</v>
          </cell>
        </row>
        <row r="37">
          <cell r="A37" t="str">
            <v>Hungary</v>
          </cell>
          <cell r="B37">
            <v>39.769278886000009</v>
          </cell>
          <cell r="C37">
            <v>2.7319701490000008</v>
          </cell>
          <cell r="D37">
            <v>12.281919679999998</v>
          </cell>
          <cell r="E37">
            <v>54.783168715000002</v>
          </cell>
        </row>
        <row r="38">
          <cell r="A38" t="str">
            <v>Iceland</v>
          </cell>
          <cell r="B38">
            <v>2.2246800000000002</v>
          </cell>
          <cell r="C38">
            <v>17.951508000000004</v>
          </cell>
          <cell r="D38">
            <v>27.507377999999999</v>
          </cell>
          <cell r="E38">
            <v>47.683565999999999</v>
          </cell>
        </row>
        <row r="39">
          <cell r="A39" t="str">
            <v>IDB Special Fund</v>
          </cell>
          <cell r="B39">
            <v>787.1505899999994</v>
          </cell>
          <cell r="C39">
            <v>124.22988999999997</v>
          </cell>
          <cell r="D39">
            <v>761.70135000000005</v>
          </cell>
          <cell r="E39">
            <v>1673.0818299999994</v>
          </cell>
        </row>
        <row r="40">
          <cell r="A40" t="str">
            <v>IFAD</v>
          </cell>
          <cell r="B40">
            <v>407.67826919999987</v>
          </cell>
          <cell r="C40">
            <v>191.29828449999999</v>
          </cell>
          <cell r="E40">
            <v>598.97655369999984</v>
          </cell>
        </row>
        <row r="41">
          <cell r="A41" t="str">
            <v>IMF (Concessional Trust Funds)</v>
          </cell>
          <cell r="B41">
            <v>509.53784999999999</v>
          </cell>
          <cell r="C41">
            <v>431.14264000000003</v>
          </cell>
          <cell r="E41">
            <v>940.68048999999996</v>
          </cell>
        </row>
        <row r="42">
          <cell r="A42" t="str">
            <v>International Atomic Energy Agency</v>
          </cell>
          <cell r="B42">
            <v>30.522401780000006</v>
          </cell>
          <cell r="C42">
            <v>5.4595660200000005</v>
          </cell>
          <cell r="D42">
            <v>35.564079999999997</v>
          </cell>
          <cell r="E42">
            <v>71.546047799999997</v>
          </cell>
        </row>
        <row r="43">
          <cell r="A43" t="str">
            <v>International Development Association</v>
          </cell>
          <cell r="B43">
            <v>9136.9510243799996</v>
          </cell>
          <cell r="C43">
            <v>3073.7018533899986</v>
          </cell>
          <cell r="D43">
            <v>43.413688499999999</v>
          </cell>
          <cell r="E43">
            <v>12254.066566269999</v>
          </cell>
        </row>
        <row r="44">
          <cell r="A44" t="str">
            <v>International Labour Organisation</v>
          </cell>
          <cell r="B44">
            <v>51.102390000000035</v>
          </cell>
          <cell r="C44">
            <v>10.965690000000007</v>
          </cell>
          <cell r="D44">
            <v>177.56604000000016</v>
          </cell>
          <cell r="E44">
            <v>239.63412000000019</v>
          </cell>
        </row>
        <row r="45">
          <cell r="A45" t="str">
            <v>Ireland</v>
          </cell>
          <cell r="B45">
            <v>151.78235194799984</v>
          </cell>
          <cell r="C45">
            <v>165.6228265373496</v>
          </cell>
          <cell r="D45">
            <v>109.60106728850005</v>
          </cell>
          <cell r="E45">
            <v>427.00624577384951</v>
          </cell>
        </row>
        <row r="46">
          <cell r="A46" t="str">
            <v>Islamic Development Bank</v>
          </cell>
          <cell r="B46">
            <v>224.89953999999997</v>
          </cell>
          <cell r="C46">
            <v>122.64870999999998</v>
          </cell>
          <cell r="E46">
            <v>347.54824999999994</v>
          </cell>
        </row>
        <row r="47">
          <cell r="A47" t="str">
            <v>Israel</v>
          </cell>
          <cell r="B47">
            <v>95.26438200000004</v>
          </cell>
          <cell r="C47">
            <v>53.492010999999998</v>
          </cell>
          <cell r="D47">
            <v>106.946</v>
          </cell>
          <cell r="E47">
            <v>255.70239300000003</v>
          </cell>
        </row>
        <row r="48">
          <cell r="A48" t="str">
            <v>Italy</v>
          </cell>
          <cell r="B48">
            <v>381.16513735199834</v>
          </cell>
          <cell r="C48">
            <v>256.14640575999971</v>
          </cell>
          <cell r="D48">
            <v>1854.215216115</v>
          </cell>
          <cell r="E48">
            <v>2491.5267592269979</v>
          </cell>
        </row>
        <row r="49">
          <cell r="A49" t="str">
            <v>Japan</v>
          </cell>
          <cell r="B49">
            <v>9968.1934353163397</v>
          </cell>
          <cell r="C49">
            <v>976.32910881140015</v>
          </cell>
          <cell r="D49">
            <v>2494.9312432078491</v>
          </cell>
          <cell r="E49">
            <v>13439.453787335589</v>
          </cell>
        </row>
        <row r="50">
          <cell r="A50" t="str">
            <v>Kazakhstan</v>
          </cell>
          <cell r="D50">
            <v>13.400431999999997</v>
          </cell>
          <cell r="E50">
            <v>13.400431999999997</v>
          </cell>
        </row>
        <row r="51">
          <cell r="A51" t="str">
            <v>Korea</v>
          </cell>
          <cell r="B51">
            <v>1136.0999269999991</v>
          </cell>
          <cell r="C51">
            <v>201.00595100000004</v>
          </cell>
          <cell r="D51">
            <v>285.34175900000008</v>
          </cell>
          <cell r="E51">
            <v>1622.4476369999993</v>
          </cell>
        </row>
        <row r="52">
          <cell r="A52" t="str">
            <v>Kuwait</v>
          </cell>
          <cell r="B52">
            <v>1159.7482977299999</v>
          </cell>
          <cell r="C52">
            <v>190.80720833000001</v>
          </cell>
          <cell r="D52">
            <v>3.5584319999999998</v>
          </cell>
          <cell r="E52">
            <v>1354.11393806</v>
          </cell>
        </row>
        <row r="53">
          <cell r="A53" t="str">
            <v>Latvia</v>
          </cell>
          <cell r="B53">
            <v>2.0654022099999998</v>
          </cell>
          <cell r="C53">
            <v>5.7403599999999999E-2</v>
          </cell>
          <cell r="D53">
            <v>1.2675335999999995</v>
          </cell>
          <cell r="E53">
            <v>3.3903394099999993</v>
          </cell>
        </row>
        <row r="54">
          <cell r="A54" t="str">
            <v>Liechtenstein</v>
          </cell>
          <cell r="D54">
            <v>18.86</v>
          </cell>
          <cell r="E54">
            <v>18.86</v>
          </cell>
        </row>
        <row r="55">
          <cell r="A55" t="str">
            <v>Lithuania</v>
          </cell>
          <cell r="B55">
            <v>7.0988484210000022</v>
          </cell>
          <cell r="C55">
            <v>0.1216411</v>
          </cell>
          <cell r="D55">
            <v>6.6560646370000001</v>
          </cell>
          <cell r="E55">
            <v>13.876554158000001</v>
          </cell>
        </row>
        <row r="56">
          <cell r="A56" t="str">
            <v>Luxembourg</v>
          </cell>
          <cell r="B56">
            <v>134.5669055149998</v>
          </cell>
          <cell r="C56">
            <v>72.562216350200032</v>
          </cell>
          <cell r="D56">
            <v>68.677918720099996</v>
          </cell>
          <cell r="E56">
            <v>275.80704058529983</v>
          </cell>
        </row>
        <row r="57">
          <cell r="A57" t="str">
            <v>Malta</v>
          </cell>
          <cell r="B57">
            <v>1.3909639900000006</v>
          </cell>
          <cell r="C57">
            <v>1.4319282000000002</v>
          </cell>
          <cell r="D57">
            <v>7.79632726</v>
          </cell>
          <cell r="E57">
            <v>10.619219450000001</v>
          </cell>
        </row>
        <row r="58">
          <cell r="A58" t="str">
            <v>Netherlands</v>
          </cell>
          <cell r="B58">
            <v>536.15031363620005</v>
          </cell>
          <cell r="C58">
            <v>365.92262221319999</v>
          </cell>
          <cell r="D58">
            <v>2434.5546744000007</v>
          </cell>
          <cell r="E58">
            <v>3336.6276102494007</v>
          </cell>
        </row>
        <row r="59">
          <cell r="A59" t="str">
            <v>New Zealand</v>
          </cell>
          <cell r="B59">
            <v>210.74866867660006</v>
          </cell>
          <cell r="C59">
            <v>21.183305317000002</v>
          </cell>
          <cell r="D59">
            <v>125.93745579999995</v>
          </cell>
          <cell r="E59">
            <v>357.86942979360003</v>
          </cell>
        </row>
        <row r="60">
          <cell r="A60" t="str">
            <v>Nordic Development Fund</v>
          </cell>
          <cell r="B60">
            <v>12.493423699999999</v>
          </cell>
          <cell r="C60">
            <v>0.35059200000000001</v>
          </cell>
          <cell r="D60">
            <v>26.398149999999998</v>
          </cell>
          <cell r="E60">
            <v>39.242165700000001</v>
          </cell>
        </row>
        <row r="61">
          <cell r="A61" t="str">
            <v>Norway</v>
          </cell>
          <cell r="B61">
            <v>805.00772439104662</v>
          </cell>
          <cell r="C61">
            <v>614.21198294599969</v>
          </cell>
          <cell r="D61">
            <v>2054.7346338060029</v>
          </cell>
          <cell r="E61">
            <v>3473.9543411430491</v>
          </cell>
        </row>
        <row r="62">
          <cell r="A62" t="str">
            <v>OPEC Fund for International Development</v>
          </cell>
          <cell r="B62">
            <v>383.46564999999998</v>
          </cell>
          <cell r="C62">
            <v>81.960949999999997</v>
          </cell>
          <cell r="D62">
            <v>6.983360000000002</v>
          </cell>
          <cell r="E62">
            <v>472.40996000000001</v>
          </cell>
        </row>
        <row r="63">
          <cell r="A63" t="str">
            <v>OSCE</v>
          </cell>
          <cell r="B63">
            <v>75.390234000000007</v>
          </cell>
          <cell r="D63">
            <v>37.053269999999998</v>
          </cell>
          <cell r="E63">
            <v>112.443504</v>
          </cell>
        </row>
        <row r="64">
          <cell r="A64" t="str">
            <v>Poland</v>
          </cell>
          <cell r="B64">
            <v>153.59911851900023</v>
          </cell>
          <cell r="C64">
            <v>10.145856630000003</v>
          </cell>
          <cell r="D64">
            <v>10.778218710000001</v>
          </cell>
          <cell r="E64">
            <v>174.52319385900023</v>
          </cell>
        </row>
        <row r="65">
          <cell r="A65" t="str">
            <v>Portugal</v>
          </cell>
          <cell r="B65">
            <v>92.249708447699931</v>
          </cell>
          <cell r="C65">
            <v>63.318078706000001</v>
          </cell>
          <cell r="D65">
            <v>18.472679055400011</v>
          </cell>
          <cell r="E65">
            <v>174.04046620909995</v>
          </cell>
        </row>
        <row r="66">
          <cell r="A66" t="str">
            <v>Romania</v>
          </cell>
          <cell r="B66">
            <v>105.21055231840002</v>
          </cell>
          <cell r="C66">
            <v>1.34313894</v>
          </cell>
          <cell r="D66">
            <v>2.9144045627000001</v>
          </cell>
          <cell r="E66">
            <v>109.46809582110002</v>
          </cell>
        </row>
        <row r="67">
          <cell r="A67" t="str">
            <v>Russia</v>
          </cell>
          <cell r="B67">
            <v>717.95527399999992</v>
          </cell>
          <cell r="C67">
            <v>29.255622000000002</v>
          </cell>
          <cell r="D67">
            <v>19.908850000000001</v>
          </cell>
          <cell r="E67">
            <v>767.11974599999996</v>
          </cell>
        </row>
        <row r="68">
          <cell r="A68" t="str">
            <v>Slovak Republic</v>
          </cell>
          <cell r="B68">
            <v>11.822859999999997</v>
          </cell>
          <cell r="C68">
            <v>1.3478599999999998</v>
          </cell>
          <cell r="D68">
            <v>12.561679999999999</v>
          </cell>
          <cell r="E68">
            <v>25.732399999999995</v>
          </cell>
        </row>
        <row r="69">
          <cell r="A69" t="str">
            <v>Slovenia</v>
          </cell>
          <cell r="B69">
            <v>14.632998961100002</v>
          </cell>
          <cell r="C69">
            <v>0.47086074000000006</v>
          </cell>
          <cell r="D69">
            <v>12.771644173000002</v>
          </cell>
          <cell r="E69">
            <v>27.875503874100005</v>
          </cell>
        </row>
        <row r="70">
          <cell r="A70" t="str">
            <v>Spain</v>
          </cell>
          <cell r="B70">
            <v>2598.7200070687854</v>
          </cell>
          <cell r="C70">
            <v>119.16341752720011</v>
          </cell>
          <cell r="D70">
            <v>273.66666652344992</v>
          </cell>
          <cell r="E70">
            <v>2991.5500911194354</v>
          </cell>
        </row>
        <row r="71">
          <cell r="A71" t="str">
            <v>Sweden</v>
          </cell>
          <cell r="B71">
            <v>796.85946585359773</v>
          </cell>
          <cell r="C71">
            <v>671.70921569440043</v>
          </cell>
          <cell r="D71">
            <v>2102.8473210510997</v>
          </cell>
          <cell r="E71">
            <v>3571.4160025990977</v>
          </cell>
        </row>
        <row r="72">
          <cell r="A72" t="str">
            <v>Switzerland</v>
          </cell>
          <cell r="B72">
            <v>981.00047747022984</v>
          </cell>
          <cell r="C72">
            <v>371.06082239342976</v>
          </cell>
          <cell r="D72">
            <v>1501.917024769202</v>
          </cell>
          <cell r="E72">
            <v>2853.9783246328616</v>
          </cell>
        </row>
        <row r="73">
          <cell r="A73" t="str">
            <v>Thailand</v>
          </cell>
          <cell r="B73">
            <v>67.265140000000002</v>
          </cell>
          <cell r="C73">
            <v>1.3091099999999998</v>
          </cell>
          <cell r="D73">
            <v>1.1530800000000001</v>
          </cell>
          <cell r="E73">
            <v>69.727330000000009</v>
          </cell>
        </row>
        <row r="74">
          <cell r="A74" t="str">
            <v>Turkey</v>
          </cell>
          <cell r="B74">
            <v>285.56000000000006</v>
          </cell>
          <cell r="C74">
            <v>5991.1589999999997</v>
          </cell>
          <cell r="D74">
            <v>410.81</v>
          </cell>
          <cell r="E74">
            <v>6687.5290000000005</v>
          </cell>
        </row>
        <row r="75">
          <cell r="A75" t="str">
            <v>UN Peacebuilding Fund</v>
          </cell>
          <cell r="B75">
            <v>19.970611999999992</v>
          </cell>
          <cell r="C75">
            <v>34.076067999999999</v>
          </cell>
          <cell r="E75">
            <v>54.046679999999995</v>
          </cell>
        </row>
        <row r="76">
          <cell r="A76" t="str">
            <v>UNAIDS</v>
          </cell>
          <cell r="B76">
            <v>32.78165970000002</v>
          </cell>
          <cell r="C76">
            <v>18.462208200000006</v>
          </cell>
          <cell r="D76">
            <v>134.23500150000012</v>
          </cell>
          <cell r="E76">
            <v>185.47886940000015</v>
          </cell>
        </row>
        <row r="77">
          <cell r="A77" t="str">
            <v>UNDP</v>
          </cell>
          <cell r="B77">
            <v>164.86314422000021</v>
          </cell>
          <cell r="C77">
            <v>156.69861426000003</v>
          </cell>
          <cell r="D77">
            <v>61.991227949999995</v>
          </cell>
          <cell r="E77">
            <v>383.5529864300002</v>
          </cell>
        </row>
        <row r="78">
          <cell r="A78" t="str">
            <v>UNECE</v>
          </cell>
          <cell r="B78">
            <v>0.126</v>
          </cell>
          <cell r="D78">
            <v>13.845799999999997</v>
          </cell>
          <cell r="E78">
            <v>13.971799999999996</v>
          </cell>
        </row>
        <row r="79">
          <cell r="A79" t="str">
            <v>UNEP</v>
          </cell>
          <cell r="D79">
            <v>79.252354999999994</v>
          </cell>
          <cell r="E79">
            <v>79.252354999999994</v>
          </cell>
        </row>
        <row r="80">
          <cell r="A80" t="str">
            <v>UNFPA</v>
          </cell>
          <cell r="B80">
            <v>124.99504350000008</v>
          </cell>
          <cell r="C80">
            <v>78.242692699999935</v>
          </cell>
          <cell r="D80">
            <v>54.754848100000011</v>
          </cell>
          <cell r="E80">
            <v>257.99258430000003</v>
          </cell>
        </row>
        <row r="81">
          <cell r="A81" t="str">
            <v>UNHCR</v>
          </cell>
          <cell r="B81">
            <v>175.34779800000001</v>
          </cell>
          <cell r="C81">
            <v>105.97552400000001</v>
          </cell>
          <cell r="D81">
            <v>221.79053679999998</v>
          </cell>
          <cell r="E81">
            <v>503.1138588</v>
          </cell>
        </row>
        <row r="82">
          <cell r="A82" t="str">
            <v>UNICEF</v>
          </cell>
          <cell r="B82">
            <v>430.58251206950024</v>
          </cell>
          <cell r="C82">
            <v>412.92534402990077</v>
          </cell>
          <cell r="D82">
            <v>601.28393053000002</v>
          </cell>
          <cell r="E82">
            <v>1444.791786629401</v>
          </cell>
        </row>
        <row r="83">
          <cell r="A83" t="str">
            <v>United Arab Emirates</v>
          </cell>
          <cell r="B83">
            <v>3076.0772099999981</v>
          </cell>
          <cell r="C83">
            <v>1197.740760000001</v>
          </cell>
          <cell r="D83">
            <v>146.57829999999998</v>
          </cell>
          <cell r="E83">
            <v>4420.3962699999993</v>
          </cell>
        </row>
        <row r="84">
          <cell r="A84" t="str">
            <v>United Kingdom</v>
          </cell>
          <cell r="B84">
            <v>3990.8450833825805</v>
          </cell>
          <cell r="C84">
            <v>2637.6431600131891</v>
          </cell>
          <cell r="D84">
            <v>5040.1646949242995</v>
          </cell>
          <cell r="E84">
            <v>11668.652938320069</v>
          </cell>
        </row>
        <row r="85">
          <cell r="A85" t="str">
            <v>United States</v>
          </cell>
          <cell r="B85">
            <v>10526.446188999989</v>
          </cell>
          <cell r="C85">
            <v>7972.7171160000216</v>
          </cell>
          <cell r="D85">
            <v>10738.775927999997</v>
          </cell>
          <cell r="E85">
            <v>29237.939233000005</v>
          </cell>
        </row>
        <row r="86">
          <cell r="A86" t="str">
            <v>UNRWA</v>
          </cell>
          <cell r="B86">
            <v>680.02629999999999</v>
          </cell>
          <cell r="C86">
            <v>36.508350000000007</v>
          </cell>
          <cell r="E86">
            <v>716.53465000000006</v>
          </cell>
        </row>
        <row r="87">
          <cell r="A87" t="str">
            <v>WFP</v>
          </cell>
          <cell r="B87">
            <v>122.90177199999999</v>
          </cell>
          <cell r="C87">
            <v>157.616761</v>
          </cell>
          <cell r="D87">
            <v>27.173500000000001</v>
          </cell>
          <cell r="E87">
            <v>307.69203299999998</v>
          </cell>
        </row>
        <row r="88">
          <cell r="A88" t="str">
            <v>World Health Organisation</v>
          </cell>
          <cell r="B88">
            <v>120.01503995300001</v>
          </cell>
          <cell r="C88">
            <v>41.528004832999997</v>
          </cell>
          <cell r="D88">
            <v>372.95264083000018</v>
          </cell>
          <cell r="E88">
            <v>534.49568561600017</v>
          </cell>
        </row>
        <row r="89">
          <cell r="A89" t="str">
            <v>World Tourism Organisation</v>
          </cell>
          <cell r="B89">
            <v>7.0716148000000006E-2</v>
          </cell>
          <cell r="D89">
            <v>12.930596309100002</v>
          </cell>
          <cell r="E89">
            <v>13.001312457100003</v>
          </cell>
        </row>
      </sheetData>
      <sheetData sheetId="7">
        <row r="4">
          <cell r="R4" t="str">
            <v>Agriculture and food security</v>
          </cell>
        </row>
      </sheetData>
      <sheetData sheetId="8">
        <row r="4">
          <cell r="L4" t="str">
            <v>Cash (loan/equity)</v>
          </cell>
          <cell r="M4" t="str">
            <v>Cash grant</v>
          </cell>
          <cell r="N4" t="str">
            <v>Commodities and food</v>
          </cell>
          <cell r="O4" t="str">
            <v>Global initiatives and northern non-governmental organisations</v>
          </cell>
          <cell r="P4" t="str">
            <v>Mixed project aid</v>
          </cell>
          <cell r="Q4" t="str">
            <v>Non-transfer</v>
          </cell>
          <cell r="R4" t="str">
            <v>Technical cooperation</v>
          </cell>
        </row>
        <row r="5">
          <cell r="L5">
            <v>4310.5336735599994</v>
          </cell>
          <cell r="M5">
            <v>9422.5249338574176</v>
          </cell>
          <cell r="N5">
            <v>4020.2400051315003</v>
          </cell>
          <cell r="O5">
            <v>197.44732417069997</v>
          </cell>
          <cell r="P5">
            <v>16919.617592115406</v>
          </cell>
          <cell r="Q5">
            <v>839.33692678010016</v>
          </cell>
          <cell r="R5">
            <v>3248.7261182082393</v>
          </cell>
        </row>
        <row r="26">
          <cell r="L26" t="str">
            <v>Cash (loan/equity)</v>
          </cell>
          <cell r="M26" t="str">
            <v>Cash grant</v>
          </cell>
          <cell r="N26" t="str">
            <v>Commodities and food</v>
          </cell>
          <cell r="O26" t="str">
            <v>Global initiatives and northern non-governmental organisations</v>
          </cell>
          <cell r="P26" t="str">
            <v>Mixed project aid</v>
          </cell>
          <cell r="Q26" t="str">
            <v>Non-transfer</v>
          </cell>
          <cell r="R26" t="str">
            <v>Technical cooperation</v>
          </cell>
        </row>
        <row r="27">
          <cell r="L27">
            <v>36601.170567026507</v>
          </cell>
          <cell r="M27">
            <v>14216.013361808462</v>
          </cell>
          <cell r="N27">
            <v>3006.9524041393006</v>
          </cell>
          <cell r="O27">
            <v>527.07053146600015</v>
          </cell>
          <cell r="P27">
            <v>19340.747003311542</v>
          </cell>
          <cell r="Q27">
            <v>5549.4491932345236</v>
          </cell>
          <cell r="R27">
            <v>8100.9914395718615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LB List"/>
      <sheetName val="vulnerabilityscores"/>
      <sheetName val="NDGAIN Rankings"/>
      <sheetName val="2016 DATA; Const2016"/>
      <sheetName val="Top Line Total ODA"/>
      <sheetName val="Aid Bundle Data"/>
      <sheetName val="Aid Bundle Graphs"/>
      <sheetName val="ITEP Sector"/>
      <sheetName val="Largest Donors"/>
      <sheetName val="Largest Donors by Contribution"/>
      <sheetName val="Largest Donors Graph"/>
      <sheetName val="Largest Donors Bundle"/>
      <sheetName val="DAC Donors Bundle"/>
      <sheetName val="% ODA to CBLB"/>
      <sheetName val="Top Line CF"/>
      <sheetName val="CF as % of ODA"/>
      <sheetName val="CF vs NDGAIN"/>
      <sheetName val="CF as % of ODA vs NDGAIN"/>
      <sheetName val="DAC Donors CF as % of O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
          <cell r="J4" t="str">
            <v>Adaptation ODA; US$ per person 2016</v>
          </cell>
        </row>
        <row r="5">
          <cell r="I5" t="str">
            <v>Afghanistan</v>
          </cell>
          <cell r="J5">
            <v>4.6707448194299923</v>
          </cell>
          <cell r="K5">
            <v>0.59604438854961195</v>
          </cell>
        </row>
        <row r="6">
          <cell r="I6" t="str">
            <v>Burundi</v>
          </cell>
          <cell r="J6">
            <v>5.2460194522732859</v>
          </cell>
          <cell r="K6">
            <v>0.58207637647431199</v>
          </cell>
        </row>
        <row r="7">
          <cell r="I7" t="str">
            <v>Benin</v>
          </cell>
          <cell r="J7">
            <v>4.8745945071685854</v>
          </cell>
          <cell r="K7">
            <v>0.57714272763372099</v>
          </cell>
        </row>
        <row r="8">
          <cell r="I8" t="str">
            <v>Democratic Republic of the Congo</v>
          </cell>
          <cell r="J8">
            <v>1.025832505697859</v>
          </cell>
          <cell r="K8">
            <v>0.58889303035236396</v>
          </cell>
        </row>
        <row r="9">
          <cell r="I9" t="str">
            <v>Central African Republic</v>
          </cell>
          <cell r="J9">
            <v>1.3365992755441636</v>
          </cell>
          <cell r="K9">
            <v>0.57948127590494003</v>
          </cell>
        </row>
        <row r="10">
          <cell r="I10" t="str">
            <v>Congo</v>
          </cell>
          <cell r="J10">
            <v>9.4675608063566785E-2</v>
          </cell>
          <cell r="K10">
            <v>0.52246426374773303</v>
          </cell>
        </row>
        <row r="11">
          <cell r="I11" t="str">
            <v>Eritrea</v>
          </cell>
          <cell r="J11">
            <v>0</v>
          </cell>
          <cell r="K11">
            <v>0.59799678880836804</v>
          </cell>
        </row>
        <row r="12">
          <cell r="I12" t="str">
            <v>Micronesia, Federated States of</v>
          </cell>
          <cell r="J12">
            <v>0.85563795420109212</v>
          </cell>
          <cell r="K12">
            <v>0.6403136283284</v>
          </cell>
        </row>
        <row r="13">
          <cell r="I13" t="str">
            <v>Gambia</v>
          </cell>
          <cell r="J13">
            <v>0.59605201076673509</v>
          </cell>
          <cell r="K13">
            <v>0.53798087238564796</v>
          </cell>
        </row>
        <row r="14">
          <cell r="I14" t="str">
            <v>Guinea</v>
          </cell>
          <cell r="J14">
            <v>0.27556413543677744</v>
          </cell>
          <cell r="K14">
            <v>0.53664566304461103</v>
          </cell>
        </row>
        <row r="15">
          <cell r="I15" t="str">
            <v>Guinea-Bissau</v>
          </cell>
          <cell r="J15">
            <v>2.8979770038850075</v>
          </cell>
          <cell r="K15">
            <v>0.624658538156035</v>
          </cell>
        </row>
        <row r="16">
          <cell r="I16" t="str">
            <v>Haiti</v>
          </cell>
          <cell r="J16">
            <v>2.8637866354995616</v>
          </cell>
          <cell r="K16">
            <v>0.55641571211376795</v>
          </cell>
        </row>
        <row r="17">
          <cell r="I17" t="str">
            <v>Liberia</v>
          </cell>
          <cell r="J17">
            <v>2.4715895321515369</v>
          </cell>
          <cell r="K17">
            <v>0.61649612588235303</v>
          </cell>
        </row>
        <row r="18">
          <cell r="I18" t="str">
            <v>Lesotho</v>
          </cell>
          <cell r="J18">
            <v>0.28497191922574477</v>
          </cell>
          <cell r="K18">
            <v>0.50874780604737901</v>
          </cell>
        </row>
        <row r="19">
          <cell r="I19" t="str">
            <v>Madagascar</v>
          </cell>
          <cell r="J19">
            <v>2.6160044722236604</v>
          </cell>
          <cell r="K19">
            <v>0.58597467889092802</v>
          </cell>
        </row>
        <row r="20">
          <cell r="I20" t="str">
            <v>Mali</v>
          </cell>
          <cell r="J20">
            <v>6.6099382133886495</v>
          </cell>
          <cell r="K20">
            <v>0.61416134260630195</v>
          </cell>
        </row>
        <row r="21">
          <cell r="I21" t="str">
            <v>Malawi</v>
          </cell>
          <cell r="J21">
            <v>4.0722802381771626</v>
          </cell>
          <cell r="K21">
            <v>0.55125361259223205</v>
          </cell>
        </row>
        <row r="22">
          <cell r="I22" t="str">
            <v>Mozambique</v>
          </cell>
          <cell r="J22">
            <v>3.7462796234312412</v>
          </cell>
          <cell r="K22">
            <v>0.54277102394589405</v>
          </cell>
        </row>
        <row r="23">
          <cell r="I23" t="str">
            <v>Niger</v>
          </cell>
          <cell r="J23">
            <v>5.4393895434655875</v>
          </cell>
          <cell r="K23">
            <v>0.67969282388877705</v>
          </cell>
        </row>
        <row r="24">
          <cell r="I24" t="str">
            <v>Nigeria</v>
          </cell>
          <cell r="J24">
            <v>0.48767574349840132</v>
          </cell>
          <cell r="K24">
            <v>0.48671642267971599</v>
          </cell>
        </row>
        <row r="25">
          <cell r="I25" t="str">
            <v>Papua New Guinea</v>
          </cell>
          <cell r="J25">
            <v>4.1008234609042855</v>
          </cell>
          <cell r="K25">
            <v>0.57319483382098402</v>
          </cell>
        </row>
        <row r="26">
          <cell r="I26" t="str">
            <v>Sudan</v>
          </cell>
          <cell r="J26">
            <v>0.27007510454832068</v>
          </cell>
          <cell r="K26">
            <v>0.61780202644860205</v>
          </cell>
        </row>
        <row r="27">
          <cell r="I27" t="str">
            <v>Somalia</v>
          </cell>
          <cell r="J27">
            <v>3.2033101001006008</v>
          </cell>
          <cell r="K27">
            <v>0.67816501868736401</v>
          </cell>
        </row>
        <row r="28">
          <cell r="I28" t="str">
            <v>South Sudan</v>
          </cell>
          <cell r="J28">
            <v>17.686424401487074</v>
          </cell>
          <cell r="K28">
            <v>0</v>
          </cell>
        </row>
        <row r="29">
          <cell r="I29" t="str">
            <v>Syria</v>
          </cell>
          <cell r="J29">
            <v>3.28639936305418E-2</v>
          </cell>
          <cell r="K29">
            <v>0.43907164608544302</v>
          </cell>
        </row>
        <row r="30">
          <cell r="I30" t="str">
            <v>Chad</v>
          </cell>
          <cell r="J30">
            <v>1.5919138784088034</v>
          </cell>
          <cell r="K30">
            <v>0.65028049097738105</v>
          </cell>
        </row>
        <row r="31">
          <cell r="I31" t="str">
            <v>Togo</v>
          </cell>
          <cell r="J31">
            <v>1.2434862945208849</v>
          </cell>
          <cell r="K31">
            <v>0.53995997584961997</v>
          </cell>
        </row>
        <row r="32">
          <cell r="I32" t="str">
            <v>Uganda</v>
          </cell>
          <cell r="J32">
            <v>3.0317655871045983</v>
          </cell>
          <cell r="K32">
            <v>0.58239537611806602</v>
          </cell>
        </row>
        <row r="33">
          <cell r="I33" t="str">
            <v>Yemen</v>
          </cell>
          <cell r="J33">
            <v>0.85255431431014528</v>
          </cell>
          <cell r="K33">
            <v>0.55411928198259996</v>
          </cell>
        </row>
        <row r="34">
          <cell r="I34" t="str">
            <v>Zambia</v>
          </cell>
          <cell r="J34">
            <v>3.649612411799132</v>
          </cell>
          <cell r="K34">
            <v>0.54237118271594997</v>
          </cell>
        </row>
      </sheetData>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Set>
  </externalBook>
</externalLink>
</file>

<file path=xl/theme/theme1.xml><?xml version="1.0" encoding="utf-8"?>
<a:theme xmlns:a="http://schemas.openxmlformats.org/drawingml/2006/main" name="Office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5094-C2C1-4A5E-BBE0-7AE93034BC5F}">
  <dimension ref="A1:N35"/>
  <sheetViews>
    <sheetView workbookViewId="0">
      <selection activeCell="A7" sqref="A7"/>
    </sheetView>
  </sheetViews>
  <sheetFormatPr defaultRowHeight="14.25" x14ac:dyDescent="0.2"/>
  <cols>
    <col min="1" max="16384" width="9.140625" style="1"/>
  </cols>
  <sheetData>
    <row r="1" spans="1:14" ht="47.25" customHeight="1" x14ac:dyDescent="0.2"/>
    <row r="2" spans="1:14" s="13" customFormat="1" ht="21" customHeight="1" x14ac:dyDescent="0.25">
      <c r="A2" s="13" t="s">
        <v>320</v>
      </c>
    </row>
    <row r="3" spans="1:14" x14ac:dyDescent="0.2">
      <c r="A3" s="1" t="s">
        <v>302</v>
      </c>
    </row>
    <row r="4" spans="1:14" x14ac:dyDescent="0.2">
      <c r="A4" s="1" t="s">
        <v>327</v>
      </c>
    </row>
    <row r="5" spans="1:14" x14ac:dyDescent="0.2">
      <c r="A5" s="1" t="s">
        <v>333</v>
      </c>
    </row>
    <row r="7" spans="1:14" x14ac:dyDescent="0.2">
      <c r="A7" s="1" t="s">
        <v>238</v>
      </c>
    </row>
    <row r="8" spans="1:14" x14ac:dyDescent="0.2">
      <c r="A8" s="1" t="s">
        <v>239</v>
      </c>
    </row>
    <row r="9" spans="1:14" x14ac:dyDescent="0.2">
      <c r="A9" s="3" t="s">
        <v>240</v>
      </c>
    </row>
    <row r="10" spans="1:14" x14ac:dyDescent="0.2">
      <c r="A10" s="3" t="s">
        <v>241</v>
      </c>
      <c r="N10" s="4"/>
    </row>
    <row r="11" spans="1:14" x14ac:dyDescent="0.2">
      <c r="A11" s="1" t="s">
        <v>305</v>
      </c>
    </row>
    <row r="12" spans="1:14" x14ac:dyDescent="0.2">
      <c r="A12" s="1" t="s">
        <v>306</v>
      </c>
    </row>
    <row r="13" spans="1:14" x14ac:dyDescent="0.2">
      <c r="A13" s="1" t="s">
        <v>244</v>
      </c>
    </row>
    <row r="14" spans="1:14" x14ac:dyDescent="0.2">
      <c r="A14" s="1" t="s">
        <v>307</v>
      </c>
    </row>
    <row r="15" spans="1:14" x14ac:dyDescent="0.2">
      <c r="A15" s="1" t="s">
        <v>142</v>
      </c>
    </row>
    <row r="16" spans="1:14" x14ac:dyDescent="0.2">
      <c r="A16" s="1" t="s">
        <v>308</v>
      </c>
    </row>
    <row r="17" spans="1:1" x14ac:dyDescent="0.2">
      <c r="A17" s="1" t="s">
        <v>309</v>
      </c>
    </row>
    <row r="18" spans="1:1" x14ac:dyDescent="0.2">
      <c r="A18" s="1" t="s">
        <v>248</v>
      </c>
    </row>
    <row r="19" spans="1:1" x14ac:dyDescent="0.2">
      <c r="A19" s="1" t="s">
        <v>249</v>
      </c>
    </row>
    <row r="20" spans="1:1" x14ac:dyDescent="0.2">
      <c r="A20" s="1" t="s">
        <v>250</v>
      </c>
    </row>
    <row r="21" spans="1:1" x14ac:dyDescent="0.2">
      <c r="A21" s="1" t="s">
        <v>251</v>
      </c>
    </row>
    <row r="22" spans="1:1" x14ac:dyDescent="0.2">
      <c r="A22" s="1" t="s">
        <v>252</v>
      </c>
    </row>
    <row r="23" spans="1:1" x14ac:dyDescent="0.2">
      <c r="A23" s="1" t="s">
        <v>253</v>
      </c>
    </row>
    <row r="24" spans="1:1" x14ac:dyDescent="0.2">
      <c r="A24" s="1" t="s">
        <v>310</v>
      </c>
    </row>
    <row r="25" spans="1:1" x14ac:dyDescent="0.2">
      <c r="A25" s="1" t="s">
        <v>255</v>
      </c>
    </row>
    <row r="26" spans="1:1" x14ac:dyDescent="0.2">
      <c r="A26" s="1" t="s">
        <v>256</v>
      </c>
    </row>
    <row r="27" spans="1:1" x14ac:dyDescent="0.2">
      <c r="A27" s="1" t="s">
        <v>311</v>
      </c>
    </row>
    <row r="28" spans="1:1" x14ac:dyDescent="0.2">
      <c r="A28" s="1" t="s">
        <v>258</v>
      </c>
    </row>
    <row r="29" spans="1:1" x14ac:dyDescent="0.2">
      <c r="A29" s="1" t="s">
        <v>259</v>
      </c>
    </row>
    <row r="30" spans="1:1" x14ac:dyDescent="0.2">
      <c r="A30" s="1" t="s">
        <v>260</v>
      </c>
    </row>
    <row r="31" spans="1:1" x14ac:dyDescent="0.2">
      <c r="A31" s="1" t="s">
        <v>263</v>
      </c>
    </row>
    <row r="32" spans="1:1" x14ac:dyDescent="0.2">
      <c r="A32" s="1" t="s">
        <v>312</v>
      </c>
    </row>
    <row r="33" spans="1:1" x14ac:dyDescent="0.2">
      <c r="A33" s="1" t="s">
        <v>313</v>
      </c>
    </row>
    <row r="34" spans="1:1" x14ac:dyDescent="0.2">
      <c r="A34" s="1" t="s">
        <v>216</v>
      </c>
    </row>
    <row r="35" spans="1:1" x14ac:dyDescent="0.2">
      <c r="A35" s="1" t="s">
        <v>266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DC7B-BBAA-4890-9758-DC6BABBA2BF3}">
  <dimension ref="A1:G41"/>
  <sheetViews>
    <sheetView workbookViewId="0">
      <selection activeCell="D23" sqref="D23"/>
    </sheetView>
  </sheetViews>
  <sheetFormatPr defaultColWidth="8.85546875" defaultRowHeight="14.25" x14ac:dyDescent="0.2"/>
  <cols>
    <col min="1" max="1" width="8.85546875" style="23"/>
    <col min="2" max="2" width="27.5703125" style="23" bestFit="1" customWidth="1"/>
    <col min="3" max="3" width="8.85546875" style="23"/>
    <col min="4" max="4" width="37.5703125" style="23" bestFit="1" customWidth="1"/>
    <col min="5" max="5" width="23.5703125" style="23" bestFit="1" customWidth="1"/>
    <col min="6" max="16384" width="8.85546875" style="23"/>
  </cols>
  <sheetData>
    <row r="1" spans="1:7" ht="44.25" customHeight="1" x14ac:dyDescent="0.2"/>
    <row r="2" spans="1:7" s="13" customFormat="1" ht="21" customHeight="1" x14ac:dyDescent="0.25">
      <c r="A2" s="13" t="s">
        <v>320</v>
      </c>
    </row>
    <row r="3" spans="1:7" s="1" customFormat="1" ht="19.5" customHeight="1" x14ac:dyDescent="0.2">
      <c r="A3" s="1" t="s">
        <v>326</v>
      </c>
    </row>
    <row r="4" spans="1:7" s="1" customFormat="1" ht="19.5" customHeight="1" x14ac:dyDescent="0.2">
      <c r="A4" s="1" t="s">
        <v>332</v>
      </c>
    </row>
    <row r="5" spans="1:7" s="1" customFormat="1" ht="19.5" customHeight="1" x14ac:dyDescent="0.2">
      <c r="A5" s="1" t="s">
        <v>335</v>
      </c>
    </row>
    <row r="6" spans="1:7" s="1" customFormat="1" ht="19.5" customHeight="1" x14ac:dyDescent="0.2"/>
    <row r="7" spans="1:7" x14ac:dyDescent="0.2">
      <c r="B7" s="23" t="s">
        <v>102</v>
      </c>
    </row>
    <row r="8" spans="1:7" x14ac:dyDescent="0.2">
      <c r="D8" s="28"/>
      <c r="E8" s="29"/>
      <c r="F8" s="28"/>
      <c r="G8" s="28"/>
    </row>
    <row r="9" spans="1:7" x14ac:dyDescent="0.2">
      <c r="B9" s="23" t="s">
        <v>267</v>
      </c>
      <c r="D9" s="28"/>
      <c r="E9" s="29"/>
      <c r="F9" s="28"/>
      <c r="G9" s="28"/>
    </row>
    <row r="10" spans="1:7" s="32" customFormat="1" ht="15" x14ac:dyDescent="0.25">
      <c r="B10" s="32" t="s">
        <v>105</v>
      </c>
      <c r="D10" s="32" t="s">
        <v>268</v>
      </c>
      <c r="E10" s="32" t="s">
        <v>269</v>
      </c>
    </row>
    <row r="11" spans="1:7" x14ac:dyDescent="0.2">
      <c r="B11" s="30" t="s">
        <v>270</v>
      </c>
      <c r="C11" s="23" t="s">
        <v>237</v>
      </c>
      <c r="D11" s="23">
        <v>4.6707448194299923</v>
      </c>
      <c r="E11" s="23">
        <v>0.59604438854961195</v>
      </c>
    </row>
    <row r="12" spans="1:7" x14ac:dyDescent="0.2">
      <c r="B12" s="30" t="s">
        <v>271</v>
      </c>
      <c r="C12" s="23" t="s">
        <v>239</v>
      </c>
      <c r="D12" s="23">
        <v>5.2460194522732859</v>
      </c>
      <c r="E12" s="23">
        <v>0.58207637647431199</v>
      </c>
    </row>
    <row r="13" spans="1:7" x14ac:dyDescent="0.2">
      <c r="B13" s="30" t="s">
        <v>272</v>
      </c>
      <c r="C13" s="23" t="s">
        <v>238</v>
      </c>
      <c r="D13" s="23">
        <v>4.8745945071685854</v>
      </c>
      <c r="E13" s="23">
        <v>0.57714272763372099</v>
      </c>
    </row>
    <row r="14" spans="1:7" x14ac:dyDescent="0.2">
      <c r="B14" s="30" t="s">
        <v>273</v>
      </c>
      <c r="C14" s="23" t="s">
        <v>243</v>
      </c>
      <c r="D14" s="23">
        <v>1.025832505697859</v>
      </c>
      <c r="E14" s="23">
        <v>0.58889303035236396</v>
      </c>
    </row>
    <row r="15" spans="1:7" x14ac:dyDescent="0.2">
      <c r="B15" s="30" t="s">
        <v>274</v>
      </c>
      <c r="C15" s="23" t="s">
        <v>240</v>
      </c>
      <c r="D15" s="23">
        <v>1.3365992755441636</v>
      </c>
      <c r="E15" s="23">
        <v>0.57948127590494003</v>
      </c>
    </row>
    <row r="16" spans="1:7" x14ac:dyDescent="0.2">
      <c r="B16" s="30" t="s">
        <v>275</v>
      </c>
      <c r="C16" s="23" t="s">
        <v>242</v>
      </c>
      <c r="D16" s="23">
        <v>9.4675608063566785E-2</v>
      </c>
      <c r="E16" s="23">
        <v>0.52246426374773303</v>
      </c>
    </row>
    <row r="17" spans="2:5" x14ac:dyDescent="0.2">
      <c r="B17" s="30" t="s">
        <v>276</v>
      </c>
      <c r="C17" s="23" t="s">
        <v>244</v>
      </c>
      <c r="D17" s="31">
        <v>0</v>
      </c>
      <c r="E17" s="31">
        <v>0.59799678880836804</v>
      </c>
    </row>
    <row r="18" spans="2:5" x14ac:dyDescent="0.2">
      <c r="B18" s="30" t="s">
        <v>277</v>
      </c>
      <c r="C18" s="23" t="s">
        <v>300</v>
      </c>
      <c r="D18" s="23">
        <v>0.85563795420109212</v>
      </c>
      <c r="E18" s="23">
        <v>0.6403136283284</v>
      </c>
    </row>
    <row r="19" spans="2:5" x14ac:dyDescent="0.2">
      <c r="B19" s="30" t="s">
        <v>278</v>
      </c>
      <c r="C19" s="23" t="s">
        <v>245</v>
      </c>
      <c r="D19" s="23">
        <v>0.59605201076673509</v>
      </c>
      <c r="E19" s="23">
        <v>0.53798087238564796</v>
      </c>
    </row>
    <row r="20" spans="2:5" x14ac:dyDescent="0.2">
      <c r="B20" s="30" t="s">
        <v>279</v>
      </c>
      <c r="C20" s="23" t="s">
        <v>246</v>
      </c>
      <c r="D20" s="23">
        <v>0.27556413543677744</v>
      </c>
      <c r="E20" s="23">
        <v>0.53664566304461103</v>
      </c>
    </row>
    <row r="21" spans="2:5" x14ac:dyDescent="0.2">
      <c r="B21" s="30" t="s">
        <v>280</v>
      </c>
      <c r="C21" s="23" t="s">
        <v>247</v>
      </c>
      <c r="D21" s="23">
        <v>2.8979770038850075</v>
      </c>
      <c r="E21" s="23">
        <v>0.624658538156035</v>
      </c>
    </row>
    <row r="22" spans="2:5" x14ac:dyDescent="0.2">
      <c r="B22" s="30" t="s">
        <v>281</v>
      </c>
      <c r="C22" s="23" t="s">
        <v>248</v>
      </c>
      <c r="D22" s="23">
        <v>2.8637866354995616</v>
      </c>
      <c r="E22" s="23">
        <v>0.55641571211376795</v>
      </c>
    </row>
    <row r="23" spans="2:5" x14ac:dyDescent="0.2">
      <c r="B23" s="30" t="s">
        <v>282</v>
      </c>
      <c r="C23" s="23" t="s">
        <v>250</v>
      </c>
      <c r="D23" s="23">
        <v>2.4715895321515369</v>
      </c>
      <c r="E23" s="23">
        <v>0.61649612588235303</v>
      </c>
    </row>
    <row r="24" spans="2:5" x14ac:dyDescent="0.2">
      <c r="B24" s="30" t="s">
        <v>283</v>
      </c>
      <c r="C24" s="23" t="s">
        <v>249</v>
      </c>
      <c r="D24" s="23">
        <v>0.28497191922574477</v>
      </c>
      <c r="E24" s="23">
        <v>0.50874780604737901</v>
      </c>
    </row>
    <row r="25" spans="2:5" x14ac:dyDescent="0.2">
      <c r="B25" s="30" t="s">
        <v>284</v>
      </c>
      <c r="C25" s="23" t="s">
        <v>251</v>
      </c>
      <c r="D25" s="23">
        <v>2.6160044722236604</v>
      </c>
      <c r="E25" s="23">
        <v>0.58597467889092802</v>
      </c>
    </row>
    <row r="26" spans="2:5" x14ac:dyDescent="0.2">
      <c r="B26" s="30" t="s">
        <v>285</v>
      </c>
      <c r="C26" s="23" t="s">
        <v>253</v>
      </c>
      <c r="D26" s="23">
        <v>6.6099382133886495</v>
      </c>
      <c r="E26" s="23">
        <v>0.61416134260630195</v>
      </c>
    </row>
    <row r="27" spans="2:5" x14ac:dyDescent="0.2">
      <c r="B27" s="30" t="s">
        <v>286</v>
      </c>
      <c r="C27" s="23" t="s">
        <v>252</v>
      </c>
      <c r="D27" s="23">
        <v>4.0722802381771626</v>
      </c>
      <c r="E27" s="23">
        <v>0.55125361259223205</v>
      </c>
    </row>
    <row r="28" spans="2:5" x14ac:dyDescent="0.2">
      <c r="B28" s="30" t="s">
        <v>287</v>
      </c>
      <c r="C28" s="23" t="s">
        <v>255</v>
      </c>
      <c r="D28" s="23">
        <v>3.7462796234312412</v>
      </c>
      <c r="E28" s="23">
        <v>0.54277102394589405</v>
      </c>
    </row>
    <row r="29" spans="2:5" x14ac:dyDescent="0.2">
      <c r="B29" s="30" t="s">
        <v>288</v>
      </c>
      <c r="C29" s="23" t="s">
        <v>256</v>
      </c>
      <c r="D29" s="23">
        <v>5.4393895434655875</v>
      </c>
      <c r="E29" s="23">
        <v>0.67969282388877705</v>
      </c>
    </row>
    <row r="30" spans="2:5" x14ac:dyDescent="0.2">
      <c r="B30" s="30" t="s">
        <v>289</v>
      </c>
      <c r="C30" s="23" t="s">
        <v>257</v>
      </c>
      <c r="D30" s="23">
        <v>0.48767574349840132</v>
      </c>
      <c r="E30" s="23">
        <v>0.48671642267971599</v>
      </c>
    </row>
    <row r="31" spans="2:5" x14ac:dyDescent="0.2">
      <c r="B31" s="30" t="s">
        <v>290</v>
      </c>
      <c r="C31" s="23" t="s">
        <v>258</v>
      </c>
      <c r="D31" s="23">
        <v>4.1008234609042855</v>
      </c>
      <c r="E31" s="23">
        <v>0.57319483382098402</v>
      </c>
    </row>
    <row r="32" spans="2:5" x14ac:dyDescent="0.2">
      <c r="B32" s="30" t="s">
        <v>291</v>
      </c>
      <c r="C32" s="23" t="s">
        <v>261</v>
      </c>
      <c r="D32" s="23">
        <v>0.27007510454832068</v>
      </c>
      <c r="E32" s="23">
        <v>0.61780202644860205</v>
      </c>
    </row>
    <row r="33" spans="2:5" x14ac:dyDescent="0.2">
      <c r="B33" s="30" t="s">
        <v>292</v>
      </c>
      <c r="C33" s="23" t="s">
        <v>259</v>
      </c>
      <c r="D33" s="23">
        <v>3.2033101001006008</v>
      </c>
      <c r="E33" s="23">
        <v>0.67816501868736401</v>
      </c>
    </row>
    <row r="34" spans="2:5" x14ac:dyDescent="0.2">
      <c r="B34" s="30" t="s">
        <v>293</v>
      </c>
      <c r="C34" s="23" t="s">
        <v>260</v>
      </c>
      <c r="D34" s="31">
        <v>17.686424401487074</v>
      </c>
      <c r="E34" s="31">
        <v>0</v>
      </c>
    </row>
    <row r="35" spans="2:5" x14ac:dyDescent="0.2">
      <c r="B35" s="30" t="s">
        <v>294</v>
      </c>
      <c r="C35" s="23" t="s">
        <v>301</v>
      </c>
      <c r="D35" s="23">
        <v>3.28639936305418E-2</v>
      </c>
      <c r="E35" s="23">
        <v>0.43907164608544302</v>
      </c>
    </row>
    <row r="36" spans="2:5" x14ac:dyDescent="0.2">
      <c r="B36" s="30" t="s">
        <v>295</v>
      </c>
      <c r="C36" s="23" t="s">
        <v>241</v>
      </c>
      <c r="D36" s="23">
        <v>1.5919138784088034</v>
      </c>
      <c r="E36" s="23">
        <v>0.65028049097738105</v>
      </c>
    </row>
    <row r="37" spans="2:5" x14ac:dyDescent="0.2">
      <c r="B37" s="30" t="s">
        <v>296</v>
      </c>
      <c r="C37" s="23" t="s">
        <v>263</v>
      </c>
      <c r="D37" s="23">
        <v>1.2434862945208849</v>
      </c>
      <c r="E37" s="23">
        <v>0.53995997584961997</v>
      </c>
    </row>
    <row r="38" spans="2:5" x14ac:dyDescent="0.2">
      <c r="B38" s="30" t="s">
        <v>297</v>
      </c>
      <c r="C38" s="23" t="s">
        <v>264</v>
      </c>
      <c r="D38" s="23">
        <v>3.0317655871045983</v>
      </c>
      <c r="E38" s="23">
        <v>0.58239537611806602</v>
      </c>
    </row>
    <row r="39" spans="2:5" x14ac:dyDescent="0.2">
      <c r="B39" s="30" t="s">
        <v>298</v>
      </c>
      <c r="C39" s="23" t="s">
        <v>265</v>
      </c>
      <c r="D39" s="23">
        <v>0.85255431431014528</v>
      </c>
      <c r="E39" s="23">
        <v>0.55411928198259996</v>
      </c>
    </row>
    <row r="40" spans="2:5" x14ac:dyDescent="0.2">
      <c r="B40" s="30" t="s">
        <v>299</v>
      </c>
      <c r="C40" s="23" t="s">
        <v>266</v>
      </c>
      <c r="D40" s="23">
        <v>3.649612411799132</v>
      </c>
      <c r="E40" s="23">
        <v>0.54237118271594997</v>
      </c>
    </row>
    <row r="41" spans="2:5" x14ac:dyDescent="0.2">
      <c r="B41" s="30" t="s">
        <v>235</v>
      </c>
      <c r="D41" s="28">
        <v>2.8709480913447667</v>
      </c>
    </row>
  </sheetData>
  <conditionalFormatting sqref="C11:C40">
    <cfRule type="duplicateValues" dxfId="0" priority="2"/>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5E55-962F-4434-A630-4DDB70A6C413}">
  <dimension ref="A1:A35"/>
  <sheetViews>
    <sheetView zoomScaleNormal="100" workbookViewId="0">
      <selection activeCell="A2" sqref="A2"/>
    </sheetView>
  </sheetViews>
  <sheetFormatPr defaultRowHeight="14.25" x14ac:dyDescent="0.2"/>
  <cols>
    <col min="1" max="16384" width="9.140625" style="1"/>
  </cols>
  <sheetData>
    <row r="1" spans="1:1" ht="46.5" customHeight="1" x14ac:dyDescent="0.2">
      <c r="A1" s="5"/>
    </row>
    <row r="2" spans="1:1" s="2" customFormat="1" ht="21" customHeight="1" x14ac:dyDescent="0.25">
      <c r="A2" s="13" t="s">
        <v>320</v>
      </c>
    </row>
    <row r="3" spans="1:1" x14ac:dyDescent="0.2">
      <c r="A3" s="1" t="s">
        <v>303</v>
      </c>
    </row>
    <row r="4" spans="1:1" x14ac:dyDescent="0.2">
      <c r="A4" s="1" t="s">
        <v>327</v>
      </c>
    </row>
    <row r="5" spans="1:1" x14ac:dyDescent="0.2">
      <c r="A5" s="1" t="s">
        <v>333</v>
      </c>
    </row>
    <row r="7" spans="1:1" x14ac:dyDescent="0.2">
      <c r="A7" s="1" t="s">
        <v>239</v>
      </c>
    </row>
    <row r="8" spans="1:1" x14ac:dyDescent="0.2">
      <c r="A8" s="1" t="s">
        <v>314</v>
      </c>
    </row>
    <row r="9" spans="1:1" x14ac:dyDescent="0.2">
      <c r="A9" s="1" t="s">
        <v>241</v>
      </c>
    </row>
    <row r="10" spans="1:1" x14ac:dyDescent="0.2">
      <c r="A10" s="1" t="s">
        <v>315</v>
      </c>
    </row>
    <row r="11" spans="1:1" x14ac:dyDescent="0.2">
      <c r="A11" s="1" t="s">
        <v>244</v>
      </c>
    </row>
    <row r="12" spans="1:1" x14ac:dyDescent="0.2">
      <c r="A12" s="1" t="s">
        <v>316</v>
      </c>
    </row>
    <row r="13" spans="1:1" x14ac:dyDescent="0.2">
      <c r="A13" s="1" t="s">
        <v>246</v>
      </c>
    </row>
    <row r="14" spans="1:1" x14ac:dyDescent="0.2">
      <c r="A14" s="1" t="s">
        <v>247</v>
      </c>
    </row>
    <row r="15" spans="1:1" x14ac:dyDescent="0.2">
      <c r="A15" s="1" t="s">
        <v>248</v>
      </c>
    </row>
    <row r="16" spans="1:1" x14ac:dyDescent="0.2">
      <c r="A16" s="1" t="s">
        <v>249</v>
      </c>
    </row>
    <row r="17" spans="1:1" x14ac:dyDescent="0.2">
      <c r="A17" s="1" t="s">
        <v>250</v>
      </c>
    </row>
    <row r="18" spans="1:1" x14ac:dyDescent="0.2">
      <c r="A18" s="1" t="s">
        <v>251</v>
      </c>
    </row>
    <row r="19" spans="1:1" x14ac:dyDescent="0.2">
      <c r="A19" s="1" t="s">
        <v>252</v>
      </c>
    </row>
    <row r="20" spans="1:1" x14ac:dyDescent="0.2">
      <c r="A20" s="1" t="s">
        <v>253</v>
      </c>
    </row>
    <row r="21" spans="1:1" x14ac:dyDescent="0.2">
      <c r="A21" s="1" t="s">
        <v>255</v>
      </c>
    </row>
    <row r="22" spans="1:1" x14ac:dyDescent="0.2">
      <c r="A22" s="1" t="s">
        <v>256</v>
      </c>
    </row>
    <row r="23" spans="1:1" x14ac:dyDescent="0.2">
      <c r="A23" s="1" t="s">
        <v>259</v>
      </c>
    </row>
    <row r="24" spans="1:1" x14ac:dyDescent="0.2">
      <c r="A24" s="1" t="s">
        <v>260</v>
      </c>
    </row>
    <row r="25" spans="1:1" x14ac:dyDescent="0.2">
      <c r="A25" s="1" t="s">
        <v>261</v>
      </c>
    </row>
    <row r="26" spans="1:1" x14ac:dyDescent="0.2">
      <c r="A26" s="1" t="s">
        <v>262</v>
      </c>
    </row>
    <row r="27" spans="1:1" x14ac:dyDescent="0.2">
      <c r="A27" s="1" t="s">
        <v>263</v>
      </c>
    </row>
    <row r="28" spans="1:1" x14ac:dyDescent="0.2">
      <c r="A28" s="1" t="s">
        <v>264</v>
      </c>
    </row>
    <row r="29" spans="1:1" x14ac:dyDescent="0.2">
      <c r="A29" s="1" t="s">
        <v>135</v>
      </c>
    </row>
    <row r="30" spans="1:1" x14ac:dyDescent="0.2">
      <c r="A30" s="1" t="s">
        <v>142</v>
      </c>
    </row>
    <row r="31" spans="1:1" x14ac:dyDescent="0.2">
      <c r="A31" s="1" t="s">
        <v>155</v>
      </c>
    </row>
    <row r="32" spans="1:1" x14ac:dyDescent="0.2">
      <c r="A32" s="1" t="s">
        <v>182</v>
      </c>
    </row>
    <row r="33" spans="1:1" x14ac:dyDescent="0.2">
      <c r="A33" s="1" t="s">
        <v>208</v>
      </c>
    </row>
    <row r="34" spans="1:1" x14ac:dyDescent="0.2">
      <c r="A34" s="1" t="s">
        <v>211</v>
      </c>
    </row>
    <row r="35" spans="1:1" x14ac:dyDescent="0.2">
      <c r="A35" s="1" t="s">
        <v>218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3DA53-8B62-417E-88AB-A9F359B97DFE}">
  <dimension ref="A1:A37"/>
  <sheetViews>
    <sheetView zoomScaleNormal="100" workbookViewId="0">
      <selection activeCell="A2" sqref="A2:XFD2"/>
    </sheetView>
  </sheetViews>
  <sheetFormatPr defaultRowHeight="14.25" x14ac:dyDescent="0.2"/>
  <cols>
    <col min="1" max="16384" width="9.140625" style="1"/>
  </cols>
  <sheetData>
    <row r="1" spans="1:1" ht="50.25" customHeight="1" x14ac:dyDescent="0.2"/>
    <row r="2" spans="1:1" s="13" customFormat="1" ht="21" customHeight="1" x14ac:dyDescent="0.25">
      <c r="A2" s="13" t="s">
        <v>320</v>
      </c>
    </row>
    <row r="3" spans="1:1" x14ac:dyDescent="0.2">
      <c r="A3" s="1" t="s">
        <v>304</v>
      </c>
    </row>
    <row r="4" spans="1:1" x14ac:dyDescent="0.2">
      <c r="A4" s="1" t="s">
        <v>327</v>
      </c>
    </row>
    <row r="5" spans="1:1" x14ac:dyDescent="0.2">
      <c r="A5" s="1" t="s">
        <v>333</v>
      </c>
    </row>
    <row r="7" spans="1:1" x14ac:dyDescent="0.2">
      <c r="A7" s="1" t="s">
        <v>237</v>
      </c>
    </row>
    <row r="8" spans="1:1" x14ac:dyDescent="0.2">
      <c r="A8" s="1" t="s">
        <v>239</v>
      </c>
    </row>
    <row r="9" spans="1:1" x14ac:dyDescent="0.2">
      <c r="A9" s="1" t="s">
        <v>240</v>
      </c>
    </row>
    <row r="10" spans="1:1" x14ac:dyDescent="0.2">
      <c r="A10" s="1" t="s">
        <v>241</v>
      </c>
    </row>
    <row r="11" spans="1:1" x14ac:dyDescent="0.2">
      <c r="A11" s="1" t="s">
        <v>317</v>
      </c>
    </row>
    <row r="12" spans="1:1" x14ac:dyDescent="0.2">
      <c r="A12" s="1" t="s">
        <v>315</v>
      </c>
    </row>
    <row r="13" spans="1:1" x14ac:dyDescent="0.2">
      <c r="A13" s="1" t="s">
        <v>244</v>
      </c>
    </row>
    <row r="14" spans="1:1" x14ac:dyDescent="0.2">
      <c r="A14" s="1" t="s">
        <v>247</v>
      </c>
    </row>
    <row r="15" spans="1:1" x14ac:dyDescent="0.2">
      <c r="A15" s="1" t="s">
        <v>248</v>
      </c>
    </row>
    <row r="16" spans="1:1" x14ac:dyDescent="0.2">
      <c r="A16" s="1" t="s">
        <v>250</v>
      </c>
    </row>
    <row r="17" spans="1:1" x14ac:dyDescent="0.2">
      <c r="A17" s="1" t="s">
        <v>253</v>
      </c>
    </row>
    <row r="18" spans="1:1" x14ac:dyDescent="0.2">
      <c r="A18" s="1" t="s">
        <v>255</v>
      </c>
    </row>
    <row r="19" spans="1:1" x14ac:dyDescent="0.2">
      <c r="A19" s="1" t="s">
        <v>256</v>
      </c>
    </row>
    <row r="20" spans="1:1" x14ac:dyDescent="0.2">
      <c r="A20" s="1" t="s">
        <v>257</v>
      </c>
    </row>
    <row r="21" spans="1:1" x14ac:dyDescent="0.2">
      <c r="A21" s="1" t="s">
        <v>258</v>
      </c>
    </row>
    <row r="22" spans="1:1" x14ac:dyDescent="0.2">
      <c r="A22" s="1" t="s">
        <v>259</v>
      </c>
    </row>
    <row r="23" spans="1:1" x14ac:dyDescent="0.2">
      <c r="A23" s="1" t="s">
        <v>260</v>
      </c>
    </row>
    <row r="24" spans="1:1" x14ac:dyDescent="0.2">
      <c r="A24" s="1" t="s">
        <v>261</v>
      </c>
    </row>
    <row r="25" spans="1:1" x14ac:dyDescent="0.2">
      <c r="A25" s="1" t="s">
        <v>262</v>
      </c>
    </row>
    <row r="26" spans="1:1" x14ac:dyDescent="0.2">
      <c r="A26" s="1" t="s">
        <v>264</v>
      </c>
    </row>
    <row r="27" spans="1:1" x14ac:dyDescent="0.2">
      <c r="A27" s="1" t="s">
        <v>312</v>
      </c>
    </row>
    <row r="28" spans="1:1" x14ac:dyDescent="0.2">
      <c r="A28" s="1" t="s">
        <v>127</v>
      </c>
    </row>
    <row r="29" spans="1:1" x14ac:dyDescent="0.2">
      <c r="A29" s="1" t="s">
        <v>155</v>
      </c>
    </row>
    <row r="30" spans="1:1" x14ac:dyDescent="0.2">
      <c r="A30" s="1" t="s">
        <v>168</v>
      </c>
    </row>
    <row r="31" spans="1:1" x14ac:dyDescent="0.2">
      <c r="A31" s="1" t="s">
        <v>172</v>
      </c>
    </row>
    <row r="32" spans="1:1" x14ac:dyDescent="0.2">
      <c r="A32" s="1" t="s">
        <v>178</v>
      </c>
    </row>
    <row r="33" spans="1:1" x14ac:dyDescent="0.2">
      <c r="A33" s="1" t="s">
        <v>182</v>
      </c>
    </row>
    <row r="34" spans="1:1" x14ac:dyDescent="0.2">
      <c r="A34" s="1" t="s">
        <v>190</v>
      </c>
    </row>
    <row r="35" spans="1:1" x14ac:dyDescent="0.2">
      <c r="A35" s="1" t="s">
        <v>196</v>
      </c>
    </row>
    <row r="36" spans="1:1" x14ac:dyDescent="0.2">
      <c r="A36" s="1" t="s">
        <v>318</v>
      </c>
    </row>
    <row r="37" spans="1:1" x14ac:dyDescent="0.2">
      <c r="A37" s="1" t="s">
        <v>319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BA21-9D7B-47F6-8A8C-44A711B576A4}">
  <dimension ref="A1:C36"/>
  <sheetViews>
    <sheetView workbookViewId="0">
      <selection activeCell="K30" sqref="K30"/>
    </sheetView>
  </sheetViews>
  <sheetFormatPr defaultRowHeight="14.25" x14ac:dyDescent="0.2"/>
  <cols>
    <col min="1" max="1" width="18.85546875" style="1" customWidth="1"/>
    <col min="2" max="2" width="17.5703125" style="1" customWidth="1"/>
    <col min="3" max="3" width="19.140625" style="1" customWidth="1"/>
    <col min="4" max="16384" width="9.140625" style="1"/>
  </cols>
  <sheetData>
    <row r="1" spans="1:3" ht="46.5" customHeight="1" x14ac:dyDescent="0.2"/>
    <row r="2" spans="1:3" s="13" customFormat="1" ht="21" customHeight="1" x14ac:dyDescent="0.25">
      <c r="A2" s="13" t="s">
        <v>320</v>
      </c>
    </row>
    <row r="3" spans="1:3" x14ac:dyDescent="0.2">
      <c r="A3" s="1" t="s">
        <v>334</v>
      </c>
    </row>
    <row r="4" spans="1:3" x14ac:dyDescent="0.2">
      <c r="A4" s="1" t="s">
        <v>327</v>
      </c>
    </row>
    <row r="6" spans="1:3" ht="15" x14ac:dyDescent="0.2">
      <c r="A6" s="33"/>
      <c r="B6" s="33"/>
      <c r="C6" s="33"/>
    </row>
    <row r="7" spans="1:3" x14ac:dyDescent="0.2">
      <c r="A7" s="34"/>
      <c r="B7" s="34"/>
      <c r="C7" s="34"/>
    </row>
    <row r="8" spans="1:3" x14ac:dyDescent="0.2">
      <c r="A8" s="34"/>
      <c r="B8" s="34"/>
      <c r="C8" s="34"/>
    </row>
    <row r="9" spans="1:3" x14ac:dyDescent="0.2">
      <c r="A9" s="34"/>
      <c r="B9" s="34"/>
      <c r="C9" s="34"/>
    </row>
    <row r="10" spans="1:3" x14ac:dyDescent="0.2">
      <c r="A10" s="34"/>
      <c r="B10" s="34"/>
      <c r="C10" s="34"/>
    </row>
    <row r="11" spans="1:3" x14ac:dyDescent="0.2">
      <c r="A11" s="34"/>
      <c r="B11" s="34"/>
      <c r="C11" s="34"/>
    </row>
    <row r="12" spans="1:3" x14ac:dyDescent="0.2">
      <c r="A12" s="34"/>
      <c r="B12" s="34"/>
      <c r="C12" s="34"/>
    </row>
    <row r="13" spans="1:3" x14ac:dyDescent="0.2">
      <c r="A13" s="34"/>
      <c r="B13" s="34"/>
      <c r="C13" s="34"/>
    </row>
    <row r="14" spans="1:3" x14ac:dyDescent="0.2">
      <c r="A14" s="34"/>
      <c r="B14" s="34"/>
      <c r="C14" s="34"/>
    </row>
    <row r="15" spans="1:3" x14ac:dyDescent="0.2">
      <c r="A15" s="34"/>
      <c r="B15" s="34"/>
      <c r="C15" s="34"/>
    </row>
    <row r="16" spans="1:3" x14ac:dyDescent="0.2">
      <c r="A16" s="34"/>
      <c r="B16" s="34"/>
      <c r="C16" s="34"/>
    </row>
    <row r="17" spans="1:3" x14ac:dyDescent="0.2">
      <c r="A17" s="34"/>
      <c r="B17" s="34"/>
      <c r="C17" s="34"/>
    </row>
    <row r="18" spans="1:3" x14ac:dyDescent="0.2">
      <c r="A18" s="34"/>
      <c r="B18" s="34"/>
      <c r="C18" s="34"/>
    </row>
    <row r="19" spans="1:3" x14ac:dyDescent="0.2">
      <c r="A19" s="34"/>
      <c r="B19" s="34"/>
      <c r="C19" s="34"/>
    </row>
    <row r="20" spans="1:3" x14ac:dyDescent="0.2">
      <c r="A20" s="34"/>
      <c r="B20" s="34"/>
      <c r="C20" s="34"/>
    </row>
    <row r="21" spans="1:3" x14ac:dyDescent="0.2">
      <c r="A21" s="34"/>
      <c r="B21" s="34"/>
      <c r="C21" s="34"/>
    </row>
    <row r="22" spans="1:3" x14ac:dyDescent="0.2">
      <c r="A22" s="34"/>
      <c r="B22" s="34"/>
      <c r="C22" s="34"/>
    </row>
    <row r="23" spans="1:3" x14ac:dyDescent="0.2">
      <c r="A23" s="34"/>
      <c r="B23" s="34"/>
      <c r="C23" s="34"/>
    </row>
    <row r="24" spans="1:3" x14ac:dyDescent="0.2">
      <c r="A24" s="34"/>
      <c r="B24" s="34"/>
      <c r="C24" s="34"/>
    </row>
    <row r="25" spans="1:3" x14ac:dyDescent="0.2">
      <c r="A25" s="34"/>
      <c r="B25" s="34"/>
      <c r="C25" s="34"/>
    </row>
    <row r="26" spans="1:3" x14ac:dyDescent="0.2">
      <c r="A26" s="34"/>
      <c r="B26" s="34"/>
      <c r="C26" s="34"/>
    </row>
    <row r="27" spans="1:3" x14ac:dyDescent="0.2">
      <c r="A27" s="34"/>
      <c r="B27" s="34"/>
      <c r="C27" s="34"/>
    </row>
    <row r="28" spans="1:3" x14ac:dyDescent="0.2">
      <c r="A28" s="34"/>
      <c r="B28" s="34"/>
      <c r="C28" s="34"/>
    </row>
    <row r="29" spans="1:3" x14ac:dyDescent="0.2">
      <c r="A29" s="34"/>
      <c r="B29" s="34"/>
      <c r="C29" s="34"/>
    </row>
    <row r="30" spans="1:3" x14ac:dyDescent="0.2">
      <c r="A30" s="34"/>
      <c r="B30" s="34"/>
      <c r="C30" s="34"/>
    </row>
    <row r="31" spans="1:3" x14ac:dyDescent="0.2">
      <c r="A31" s="34"/>
      <c r="B31" s="34"/>
      <c r="C31" s="34"/>
    </row>
    <row r="32" spans="1:3" x14ac:dyDescent="0.2">
      <c r="A32" s="34"/>
      <c r="B32" s="34"/>
      <c r="C32" s="34"/>
    </row>
    <row r="33" spans="1:3" x14ac:dyDescent="0.2">
      <c r="A33" s="34"/>
      <c r="B33" s="34"/>
      <c r="C33" s="34"/>
    </row>
    <row r="34" spans="1:3" x14ac:dyDescent="0.2">
      <c r="A34" s="34"/>
      <c r="B34" s="34"/>
      <c r="C34" s="34"/>
    </row>
    <row r="35" spans="1:3" x14ac:dyDescent="0.2">
      <c r="A35" s="34"/>
      <c r="B35" s="34"/>
      <c r="C35" s="34"/>
    </row>
    <row r="36" spans="1:3" x14ac:dyDescent="0.2">
      <c r="A36" s="34"/>
      <c r="B36" s="34"/>
      <c r="C36" s="3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D302A-8A44-4BAF-B9C0-20B55A02B557}">
  <sheetPr>
    <tabColor theme="0"/>
  </sheetPr>
  <dimension ref="A1:G37"/>
  <sheetViews>
    <sheetView workbookViewId="0">
      <selection activeCell="B27" sqref="B27"/>
    </sheetView>
  </sheetViews>
  <sheetFormatPr defaultRowHeight="14.25" x14ac:dyDescent="0.2"/>
  <cols>
    <col min="1" max="1" width="9.140625" style="1"/>
    <col min="2" max="2" width="21.42578125" style="1" customWidth="1"/>
    <col min="3" max="16384" width="9.140625" style="1"/>
  </cols>
  <sheetData>
    <row r="1" spans="1:7" ht="47.25" customHeight="1" x14ac:dyDescent="0.2"/>
    <row r="2" spans="1:7" s="13" customFormat="1" ht="21" customHeight="1" x14ac:dyDescent="0.25">
      <c r="A2" s="13" t="s">
        <v>320</v>
      </c>
    </row>
    <row r="3" spans="1:7" ht="15.75" customHeight="1" x14ac:dyDescent="0.2">
      <c r="A3" s="1" t="s">
        <v>322</v>
      </c>
    </row>
    <row r="4" spans="1:7" s="6" customFormat="1" ht="15.75" customHeight="1" x14ac:dyDescent="0.2">
      <c r="A4" s="1" t="s">
        <v>328</v>
      </c>
    </row>
    <row r="5" spans="1:7" s="6" customFormat="1" ht="15.75" customHeight="1" x14ac:dyDescent="0.2">
      <c r="A5" s="1"/>
    </row>
    <row r="6" spans="1:7" s="13" customFormat="1" ht="15" x14ac:dyDescent="0.25">
      <c r="A6" s="13" t="s">
        <v>0</v>
      </c>
      <c r="G6" s="13" t="s">
        <v>1</v>
      </c>
    </row>
    <row r="7" spans="1:7" ht="15" x14ac:dyDescent="0.25">
      <c r="A7" s="7" t="s">
        <v>2</v>
      </c>
      <c r="C7" s="13" t="s">
        <v>3</v>
      </c>
    </row>
    <row r="8" spans="1:7" ht="15" x14ac:dyDescent="0.25">
      <c r="A8" s="13">
        <v>1</v>
      </c>
      <c r="B8" s="1" t="str">
        <f>'[1]Bottom Countries by Flow'!J3</f>
        <v>Somalia</v>
      </c>
      <c r="C8" s="1">
        <f>VLOOKUP(B8,'[1]Govt revenue'!AN:BE,18,FALSE)</f>
        <v>7.218799883147474</v>
      </c>
    </row>
    <row r="9" spans="1:7" ht="15" x14ac:dyDescent="0.25">
      <c r="A9" s="13">
        <v>2</v>
      </c>
      <c r="B9" s="1" t="str">
        <f>'[1]Bottom Countries by Flow'!J4</f>
        <v>Central African Republic</v>
      </c>
      <c r="C9" s="1">
        <f>VLOOKUP(B9,'[1]Govt revenue'!AN:BE,18,FALSE)</f>
        <v>29.776818987703749</v>
      </c>
    </row>
    <row r="10" spans="1:7" ht="15" x14ac:dyDescent="0.25">
      <c r="A10" s="13">
        <v>3</v>
      </c>
      <c r="B10" s="1" t="str">
        <f>'[1]Bottom Countries by Flow'!J5</f>
        <v>Madagascar</v>
      </c>
      <c r="C10" s="1">
        <f>VLOOKUP(B10,'[1]Govt revenue'!AN:BE,18,FALSE)</f>
        <v>41.649831427532988</v>
      </c>
    </row>
    <row r="11" spans="1:7" ht="15" x14ac:dyDescent="0.25">
      <c r="A11" s="13">
        <v>4</v>
      </c>
      <c r="B11" s="1" t="str">
        <f>'[1]Bottom Countries by Flow'!J6</f>
        <v>Burundi</v>
      </c>
      <c r="C11" s="1">
        <f>VLOOKUP(B11,'[1]Govt revenue'!AN:BE,18,FALSE)</f>
        <v>44.508878302074557</v>
      </c>
    </row>
    <row r="12" spans="1:7" ht="15" x14ac:dyDescent="0.25">
      <c r="A12" s="13">
        <v>5</v>
      </c>
      <c r="B12" s="1" t="str">
        <f>'[1]Bottom Countries by Flow'!J7</f>
        <v>Afghanistan</v>
      </c>
      <c r="C12" s="1">
        <f>VLOOKUP(B12,'[1]Govt revenue'!AN:BE,18,FALSE)</f>
        <v>55.413811257328639</v>
      </c>
    </row>
    <row r="13" spans="1:7" ht="15" x14ac:dyDescent="0.25">
      <c r="A13" s="13">
        <v>6</v>
      </c>
      <c r="B13" s="1" t="str">
        <f>'[1]Bottom Countries by Flow'!J8</f>
        <v>Sierra Leone</v>
      </c>
      <c r="C13" s="1">
        <f>VLOOKUP(B13,'[1]Govt revenue'!AN:BE,18,FALSE)</f>
        <v>59.378928772527388</v>
      </c>
    </row>
    <row r="14" spans="1:7" ht="15" x14ac:dyDescent="0.25">
      <c r="A14" s="13">
        <v>7</v>
      </c>
      <c r="B14" s="1" t="str">
        <f>'[1]Bottom Countries by Flow'!J9</f>
        <v>Malawi</v>
      </c>
      <c r="C14" s="1">
        <f>VLOOKUP(B14,'[1]Govt revenue'!AN:BE,18,FALSE)</f>
        <v>60.369568410173279</v>
      </c>
    </row>
    <row r="15" spans="1:7" ht="15" x14ac:dyDescent="0.25">
      <c r="A15" s="13">
        <v>8</v>
      </c>
      <c r="B15" s="1" t="str">
        <f>'[1]Bottom Countries by Flow'!J10</f>
        <v>Niger</v>
      </c>
      <c r="C15" s="1">
        <f>VLOOKUP(B15,'[1]Govt revenue'!AN:BE,18,FALSE)</f>
        <v>66.730976508226249</v>
      </c>
    </row>
    <row r="16" spans="1:7" ht="15" x14ac:dyDescent="0.25">
      <c r="A16" s="13">
        <v>9</v>
      </c>
      <c r="B16" s="1" t="str">
        <f>'[1]Bottom Countries by Flow'!J11</f>
        <v>Democratic Republic of the Congo</v>
      </c>
      <c r="C16" s="1">
        <f>VLOOKUP(B16,'[1]Govt revenue'!AN:BE,18,FALSE)</f>
        <v>71.749243677071817</v>
      </c>
    </row>
    <row r="17" spans="1:3" ht="15" x14ac:dyDescent="0.25">
      <c r="A17" s="13">
        <v>10</v>
      </c>
      <c r="B17" s="1" t="str">
        <f>'[1]Bottom Countries by Flow'!J12</f>
        <v>Guinea-Bissau</v>
      </c>
      <c r="C17" s="1">
        <f>VLOOKUP(B17,'[1]Govt revenue'!AN:BE,18,FALSE)</f>
        <v>73.344592962769255</v>
      </c>
    </row>
    <row r="18" spans="1:3" ht="15" x14ac:dyDescent="0.25">
      <c r="A18" s="13">
        <v>11</v>
      </c>
      <c r="B18" s="1" t="str">
        <f>'[1]Bottom Countries by Flow'!J13</f>
        <v>Uganda</v>
      </c>
      <c r="C18" s="1">
        <f>VLOOKUP(B18,'[1]Govt revenue'!AN:BE,18,FALSE)</f>
        <v>77.746666759663185</v>
      </c>
    </row>
    <row r="19" spans="1:3" ht="15" x14ac:dyDescent="0.25">
      <c r="A19" s="13">
        <v>12</v>
      </c>
      <c r="B19" s="1" t="str">
        <f>'[1]Bottom Countries by Flow'!J14</f>
        <v>Chad</v>
      </c>
      <c r="C19" s="1">
        <f>VLOOKUP(B19,'[1]Govt revenue'!AN:BE,18,FALSE)</f>
        <v>83.43866334727943</v>
      </c>
    </row>
    <row r="20" spans="1:3" ht="15" x14ac:dyDescent="0.25">
      <c r="A20" s="13">
        <v>13</v>
      </c>
      <c r="B20" s="1" t="str">
        <f>'[1]Bottom Countries by Flow'!J15</f>
        <v>Gambia</v>
      </c>
      <c r="C20" s="1">
        <f>VLOOKUP(B20,'[1]Govt revenue'!AN:BE,18,FALSE)</f>
        <v>88.886640254046597</v>
      </c>
    </row>
    <row r="21" spans="1:3" ht="15" x14ac:dyDescent="0.25">
      <c r="A21" s="13">
        <v>14</v>
      </c>
      <c r="B21" s="1" t="str">
        <f>'[1]Bottom Countries by Flow'!J16</f>
        <v>Ethiopia</v>
      </c>
      <c r="C21" s="1">
        <f>VLOOKUP(B21,'[1]Govt revenue'!AN:BE,18,FALSE)</f>
        <v>93.118528241752699</v>
      </c>
    </row>
    <row r="22" spans="1:3" ht="15" x14ac:dyDescent="0.25">
      <c r="A22" s="13">
        <v>15</v>
      </c>
      <c r="B22" s="1" t="str">
        <f>'[1]Bottom Countries by Flow'!J17</f>
        <v>Liberia</v>
      </c>
      <c r="C22" s="1">
        <f>VLOOKUP(B22,'[1]Govt revenue'!AN:BE,18,FALSE)</f>
        <v>99.341700112076111</v>
      </c>
    </row>
    <row r="23" spans="1:3" ht="15" x14ac:dyDescent="0.25">
      <c r="A23" s="13">
        <v>16</v>
      </c>
      <c r="B23" s="1" t="str">
        <f>'[1]Bottom Countries by Flow'!J18</f>
        <v>Tanzania</v>
      </c>
      <c r="C23" s="1">
        <f>VLOOKUP(B23,'[1]Govt revenue'!AN:BE,18,FALSE)</f>
        <v>102.14153567346017</v>
      </c>
    </row>
    <row r="24" spans="1:3" ht="15" x14ac:dyDescent="0.25">
      <c r="A24" s="13">
        <v>17</v>
      </c>
      <c r="B24" s="1" t="str">
        <f>'[1]Bottom Countries by Flow'!J19</f>
        <v>Togo</v>
      </c>
      <c r="C24" s="1">
        <f>VLOOKUP(B24,'[1]Govt revenue'!AN:BE,18,FALSE)</f>
        <v>105.31255386081494</v>
      </c>
    </row>
    <row r="25" spans="1:3" ht="15" x14ac:dyDescent="0.25">
      <c r="A25" s="13">
        <v>18</v>
      </c>
      <c r="B25" s="1" t="str">
        <f>'[1]Bottom Countries by Flow'!J20</f>
        <v>Burkina Faso</v>
      </c>
      <c r="C25" s="1">
        <f>VLOOKUP(B25,'[1]Govt revenue'!AN:BE,18,FALSE)</f>
        <v>106.2190461245289</v>
      </c>
    </row>
    <row r="26" spans="1:3" ht="15" x14ac:dyDescent="0.25">
      <c r="A26" s="13">
        <v>19</v>
      </c>
      <c r="B26" s="1" t="str">
        <f>'[1]Bottom Countries by Flow'!J21</f>
        <v>Guinea</v>
      </c>
      <c r="C26" s="1">
        <f>VLOOKUP(B26,'[1]Govt revenue'!AN:BE,18,FALSE)</f>
        <v>114.36319315342396</v>
      </c>
    </row>
    <row r="27" spans="1:3" ht="15" x14ac:dyDescent="0.25">
      <c r="A27" s="13">
        <v>20</v>
      </c>
      <c r="B27" s="1" t="str">
        <f>'[1]Bottom Countries by Flow'!J22</f>
        <v>Bangladesh</v>
      </c>
      <c r="C27" s="1">
        <f>VLOOKUP(B27,'[1]Govt revenue'!AN:BE,18,FALSE)</f>
        <v>115.27539631512943</v>
      </c>
    </row>
    <row r="28" spans="1:3" ht="15" x14ac:dyDescent="0.25">
      <c r="A28" s="13">
        <v>21</v>
      </c>
      <c r="B28" s="1" t="str">
        <f>'[1]Bottom Countries by Flow'!J23</f>
        <v>Haiti</v>
      </c>
      <c r="C28" s="1">
        <f>VLOOKUP(B28,'[1]Govt revenue'!AN:BE,18,FALSE)</f>
        <v>117.40529112848859</v>
      </c>
    </row>
    <row r="29" spans="1:3" ht="15" x14ac:dyDescent="0.25">
      <c r="A29" s="13">
        <v>22</v>
      </c>
      <c r="B29" s="1" t="str">
        <f>'[1]Bottom Countries by Flow'!J24</f>
        <v>Rwanda</v>
      </c>
      <c r="C29" s="1">
        <f>VLOOKUP(B29,'[1]Govt revenue'!AN:BE,18,FALSE)</f>
        <v>119.83382284770532</v>
      </c>
    </row>
    <row r="30" spans="1:3" ht="15" x14ac:dyDescent="0.25">
      <c r="A30" s="13">
        <v>23</v>
      </c>
      <c r="B30" s="1" t="str">
        <f>'[1]Bottom Countries by Flow'!J25</f>
        <v>Mali</v>
      </c>
      <c r="C30" s="1">
        <f>VLOOKUP(B30,'[1]Govt revenue'!AN:BE,18,FALSE)</f>
        <v>123.3189048715344</v>
      </c>
    </row>
    <row r="31" spans="1:3" ht="15" x14ac:dyDescent="0.25">
      <c r="A31" s="13">
        <v>24</v>
      </c>
      <c r="B31" s="1" t="str">
        <f>'[1]Bottom Countries by Flow'!J26</f>
        <v>Comoros</v>
      </c>
      <c r="C31" s="1">
        <f>VLOOKUP(B31,'[1]Govt revenue'!AN:BE,18,FALSE)</f>
        <v>123.93358886527815</v>
      </c>
    </row>
    <row r="32" spans="1:3" ht="15" x14ac:dyDescent="0.25">
      <c r="A32" s="13">
        <v>25</v>
      </c>
      <c r="B32" s="1" t="str">
        <f>'[1]Bottom Countries by Flow'!J27</f>
        <v>Benin</v>
      </c>
      <c r="C32" s="1">
        <f>VLOOKUP(B32,'[1]Govt revenue'!AN:BE,18,FALSE)</f>
        <v>133.77747270411211</v>
      </c>
    </row>
    <row r="33" spans="1:3" ht="15" x14ac:dyDescent="0.25">
      <c r="A33" s="13">
        <v>26</v>
      </c>
      <c r="B33" s="1" t="str">
        <f>'[1]Bottom Countries by Flow'!J28</f>
        <v>Mozambique</v>
      </c>
      <c r="C33" s="1">
        <f>VLOOKUP(B33,'[1]Govt revenue'!AN:BE,18,FALSE)</f>
        <v>134.82824504400838</v>
      </c>
    </row>
    <row r="34" spans="1:3" ht="15" x14ac:dyDescent="0.25">
      <c r="A34" s="13">
        <v>27</v>
      </c>
      <c r="B34" s="1" t="str">
        <f>'[1]Bottom Countries by Flow'!J29</f>
        <v>Nepal</v>
      </c>
      <c r="C34" s="1">
        <f>VLOOKUP(B34,'[1]Govt revenue'!AN:BE,18,FALSE)</f>
        <v>141.35722962944041</v>
      </c>
    </row>
    <row r="35" spans="1:3" ht="15" x14ac:dyDescent="0.25">
      <c r="A35" s="13">
        <v>28</v>
      </c>
      <c r="B35" s="1" t="str">
        <f>'[1]Bottom Countries by Flow'!J30</f>
        <v>South Sudan</v>
      </c>
      <c r="C35" s="1">
        <f>VLOOKUP(B35,'[1]Govt revenue'!AN:BE,18,FALSE)</f>
        <v>179.21199479622183</v>
      </c>
    </row>
    <row r="36" spans="1:3" ht="15" x14ac:dyDescent="0.25">
      <c r="A36" s="13">
        <v>29</v>
      </c>
      <c r="B36" s="1" t="str">
        <f>'[1]Bottom Countries by Flow'!J31</f>
        <v>Senegal</v>
      </c>
      <c r="C36" s="1">
        <f>VLOOKUP(B36,'[1]Govt revenue'!AN:BE,18,FALSE)</f>
        <v>197.55007874076733</v>
      </c>
    </row>
    <row r="37" spans="1:3" ht="15" x14ac:dyDescent="0.25">
      <c r="A37" s="13">
        <v>30</v>
      </c>
      <c r="B37" s="1" t="str">
        <f>'[1]Bottom Countries by Flow'!J32</f>
        <v>Cambodia</v>
      </c>
      <c r="C37" s="1">
        <f>VLOOKUP(B37,'[1]Govt revenue'!AN:BE,18,FALSE)</f>
        <v>199.30419358362275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8ACE-1888-46E9-B9C5-78ACD433F122}">
  <dimension ref="A1:O15"/>
  <sheetViews>
    <sheetView workbookViewId="0">
      <selection activeCell="A5" sqref="A5:XFD5"/>
    </sheetView>
  </sheetViews>
  <sheetFormatPr defaultRowHeight="14.25" x14ac:dyDescent="0.2"/>
  <cols>
    <col min="1" max="16384" width="9.140625" style="1"/>
  </cols>
  <sheetData>
    <row r="1" spans="1:15" ht="50.25" customHeight="1" x14ac:dyDescent="0.2"/>
    <row r="2" spans="1:15" s="13" customFormat="1" ht="21" customHeight="1" x14ac:dyDescent="0.25">
      <c r="A2" s="13" t="s">
        <v>320</v>
      </c>
    </row>
    <row r="3" spans="1:15" ht="13.5" customHeight="1" x14ac:dyDescent="0.2">
      <c r="A3" s="1" t="s">
        <v>321</v>
      </c>
    </row>
    <row r="4" spans="1:15" ht="13.5" customHeight="1" x14ac:dyDescent="0.2">
      <c r="A4" s="1" t="s">
        <v>329</v>
      </c>
    </row>
    <row r="5" spans="1:15" ht="13.5" customHeight="1" x14ac:dyDescent="0.2"/>
    <row r="6" spans="1:15" ht="15" x14ac:dyDescent="0.25">
      <c r="A6" s="8" t="s">
        <v>4</v>
      </c>
      <c r="B6" s="9">
        <v>2000</v>
      </c>
      <c r="C6" s="9">
        <v>2001</v>
      </c>
      <c r="D6" s="9">
        <v>2002</v>
      </c>
      <c r="E6" s="9">
        <v>2003</v>
      </c>
      <c r="F6" s="9">
        <v>2004</v>
      </c>
      <c r="G6" s="9">
        <v>2005</v>
      </c>
      <c r="H6" s="9">
        <v>2006</v>
      </c>
      <c r="I6" s="9">
        <v>2007</v>
      </c>
      <c r="J6" s="9">
        <v>2008</v>
      </c>
      <c r="K6" s="9">
        <v>2009</v>
      </c>
      <c r="L6" s="9">
        <v>2010</v>
      </c>
      <c r="M6" s="9">
        <v>2011</v>
      </c>
      <c r="N6" s="9">
        <v>2012</v>
      </c>
      <c r="O6" s="9">
        <v>2013</v>
      </c>
    </row>
    <row r="7" spans="1:15" x14ac:dyDescent="0.2">
      <c r="A7" s="10" t="s">
        <v>5</v>
      </c>
      <c r="B7" s="11">
        <v>11.257389999999999</v>
      </c>
      <c r="C7" s="11">
        <v>12.73879</v>
      </c>
      <c r="D7" s="11">
        <v>17.210460000000001</v>
      </c>
      <c r="E7" s="11">
        <v>20.976690000000001</v>
      </c>
      <c r="F7" s="11">
        <v>19.35371</v>
      </c>
      <c r="G7" s="11">
        <v>28.44143</v>
      </c>
      <c r="H7" s="11">
        <v>51.98536</v>
      </c>
      <c r="I7" s="11">
        <v>24.37153</v>
      </c>
      <c r="J7" s="11">
        <v>26.03369</v>
      </c>
      <c r="K7" s="11">
        <v>28.452349999999999</v>
      </c>
      <c r="L7" s="11">
        <v>34.41742</v>
      </c>
      <c r="M7" s="11">
        <v>32.945770000000003</v>
      </c>
      <c r="N7" s="11">
        <v>29.8537</v>
      </c>
      <c r="O7" s="11">
        <v>32.101559999999999</v>
      </c>
    </row>
    <row r="8" spans="1:15" x14ac:dyDescent="0.2">
      <c r="A8" s="10" t="s">
        <v>6</v>
      </c>
      <c r="B8" s="11">
        <v>1.4125099999999999</v>
      </c>
      <c r="C8" s="11">
        <v>0.49048999999999998</v>
      </c>
      <c r="D8" s="11">
        <v>5.2366400000000004</v>
      </c>
      <c r="E8" s="11">
        <v>6.2553799999999997</v>
      </c>
      <c r="F8" s="11">
        <v>2.9954999999999998</v>
      </c>
      <c r="G8" s="11">
        <v>5.5518400000000003</v>
      </c>
      <c r="H8" s="11">
        <v>2.00461</v>
      </c>
      <c r="I8" s="11">
        <v>2.78606</v>
      </c>
      <c r="J8" s="11">
        <v>2.0531000000000001</v>
      </c>
      <c r="K8" s="11">
        <v>2.4592999999999998</v>
      </c>
      <c r="L8" s="11">
        <v>1.7170799999999999</v>
      </c>
      <c r="M8" s="11">
        <v>2.2025800000000002</v>
      </c>
      <c r="N8" s="11">
        <v>1.36053</v>
      </c>
      <c r="O8" s="11">
        <v>1.6230500000000001</v>
      </c>
    </row>
    <row r="9" spans="1:15" x14ac:dyDescent="0.2">
      <c r="A9" s="10" t="s">
        <v>7</v>
      </c>
      <c r="B9" s="11">
        <v>1.5779497182855167</v>
      </c>
      <c r="C9" s="11">
        <v>2.0697314350288849</v>
      </c>
      <c r="D9" s="11">
        <v>0.61967499494791334</v>
      </c>
      <c r="E9" s="11">
        <v>0.94510965164229144</v>
      </c>
      <c r="F9" s="11">
        <v>1.5947722552650312</v>
      </c>
      <c r="G9" s="11">
        <v>1.2728382265255294</v>
      </c>
      <c r="H9" s="11">
        <v>1.7293178895984433</v>
      </c>
      <c r="I9" s="11">
        <v>1.6770459675980156</v>
      </c>
      <c r="J9" s="11">
        <v>1.2347450072790984</v>
      </c>
      <c r="K9" s="11">
        <v>2.2971120422096232</v>
      </c>
      <c r="L9" s="11">
        <v>2.3312883934573763</v>
      </c>
      <c r="M9" s="11">
        <v>2.7724787971606735</v>
      </c>
      <c r="N9" s="11">
        <v>3.2126867801422461</v>
      </c>
      <c r="O9" s="11">
        <v>2.5255571038357729</v>
      </c>
    </row>
    <row r="10" spans="1:15" x14ac:dyDescent="0.2">
      <c r="A10" s="10" t="s">
        <v>8</v>
      </c>
      <c r="B10" s="11">
        <v>6.90090557848717</v>
      </c>
      <c r="C10" s="11">
        <v>8.4681873756708299</v>
      </c>
      <c r="D10" s="11">
        <v>11.388500469545585</v>
      </c>
      <c r="E10" s="11">
        <v>14.114858365776405</v>
      </c>
      <c r="F10" s="11">
        <v>12.599512583903325</v>
      </c>
      <c r="G10" s="11">
        <v>14.62308224191197</v>
      </c>
      <c r="H10" s="11">
        <v>15.93296092036254</v>
      </c>
      <c r="I10" s="11">
        <v>20.022124778235625</v>
      </c>
      <c r="J10" s="11">
        <v>21.222897761342022</v>
      </c>
      <c r="K10" s="11">
        <v>22.340514101570335</v>
      </c>
      <c r="L10" s="11">
        <v>20.640961871806567</v>
      </c>
      <c r="M10" s="11">
        <v>22.739733135081504</v>
      </c>
      <c r="N10" s="11">
        <v>23.756125088131629</v>
      </c>
      <c r="O10" s="11">
        <v>20.464495979495005</v>
      </c>
    </row>
    <row r="11" spans="1:15" x14ac:dyDescent="0.2">
      <c r="A11" s="10" t="s">
        <v>9</v>
      </c>
      <c r="B11" s="11">
        <v>3.8699638688369724</v>
      </c>
      <c r="C11" s="11">
        <v>1.5012604889756871</v>
      </c>
      <c r="D11" s="11">
        <v>1.072096715026591</v>
      </c>
      <c r="E11" s="11">
        <v>1.741033562360548</v>
      </c>
      <c r="F11" s="11">
        <v>2.0751255374343636</v>
      </c>
      <c r="G11" s="11">
        <v>3.328199473032059</v>
      </c>
      <c r="H11" s="11">
        <v>0.93090477179145248</v>
      </c>
      <c r="I11" s="11">
        <v>3.596212722810689</v>
      </c>
      <c r="J11" s="11">
        <v>1.914211667752149</v>
      </c>
      <c r="K11" s="11">
        <v>1.0486634081945045</v>
      </c>
      <c r="L11" s="11">
        <v>3.4052445334022399</v>
      </c>
      <c r="M11" s="11">
        <v>8.3178409121596086</v>
      </c>
      <c r="N11" s="11">
        <v>3.1823034445030829</v>
      </c>
      <c r="O11" s="11">
        <v>11.68625910678592</v>
      </c>
    </row>
    <row r="12" spans="1:15" x14ac:dyDescent="0.2">
      <c r="A12" s="10" t="s">
        <v>10</v>
      </c>
      <c r="B12" s="11">
        <v>1.5741488417620211</v>
      </c>
      <c r="C12" s="11">
        <v>0.89196633458040175</v>
      </c>
      <c r="D12" s="11">
        <v>0.48630128427396985</v>
      </c>
      <c r="E12" s="11">
        <v>0.12030463491246367</v>
      </c>
      <c r="F12" s="11">
        <v>1.2765862588048764</v>
      </c>
      <c r="G12" s="11">
        <v>0.61204699423272058</v>
      </c>
      <c r="H12" s="11">
        <v>0.64594147317344652</v>
      </c>
      <c r="I12" s="11">
        <v>1.7906995350685704</v>
      </c>
      <c r="J12" s="11">
        <v>0.74057034331316596</v>
      </c>
      <c r="K12" s="11">
        <v>0.72904130388850319</v>
      </c>
      <c r="L12" s="11">
        <v>1.5167919485914336</v>
      </c>
      <c r="M12" s="11">
        <v>0.48207619676857316</v>
      </c>
      <c r="N12" s="11">
        <v>0.79570241134626607</v>
      </c>
      <c r="O12" s="11">
        <v>0.86873898614660283</v>
      </c>
    </row>
    <row r="13" spans="1:15" x14ac:dyDescent="0.2">
      <c r="A13" s="10" t="s">
        <v>11</v>
      </c>
      <c r="B13" s="11">
        <v>2.5995676085165769E-2</v>
      </c>
      <c r="C13" s="11">
        <v>4.7290385546965706E-2</v>
      </c>
      <c r="D13" s="11">
        <v>1.4805930839634315E-2</v>
      </c>
      <c r="E13" s="11">
        <v>2.2279475133618765E-2</v>
      </c>
      <c r="F13" s="11">
        <v>6.1155609092738913E-2</v>
      </c>
      <c r="G13" s="11">
        <v>1.2090435440945195</v>
      </c>
      <c r="H13" s="11">
        <v>1.9211175247403165</v>
      </c>
      <c r="I13" s="11">
        <v>1.4161413680434356</v>
      </c>
      <c r="J13" s="11">
        <v>0.11730907183300791</v>
      </c>
      <c r="K13" s="11">
        <v>0.62968031223552834</v>
      </c>
      <c r="L13" s="11">
        <v>2.019171191359177</v>
      </c>
      <c r="M13" s="11">
        <v>2.2743609489457244</v>
      </c>
      <c r="N13" s="11">
        <v>7.7756705466641378</v>
      </c>
      <c r="O13" s="11">
        <v>4.1474163986570094</v>
      </c>
    </row>
    <row r="14" spans="1:15" x14ac:dyDescent="0.2">
      <c r="A14" s="10" t="s">
        <v>12</v>
      </c>
      <c r="B14" s="11">
        <v>12.045547833328385</v>
      </c>
      <c r="C14" s="11">
        <v>12.551606555961209</v>
      </c>
      <c r="D14" s="11">
        <v>13.279275821686264</v>
      </c>
      <c r="E14" s="11">
        <v>14.693569020888315</v>
      </c>
      <c r="F14" s="11">
        <v>15.709458468672594</v>
      </c>
      <c r="G14" s="11">
        <v>28.203454831857755</v>
      </c>
      <c r="H14" s="11">
        <v>26.974151113375477</v>
      </c>
      <c r="I14" s="11">
        <v>26.634011028704922</v>
      </c>
      <c r="J14" s="11">
        <v>25.927543129325635</v>
      </c>
      <c r="K14" s="11">
        <v>28.172296179704492</v>
      </c>
      <c r="L14" s="11">
        <v>28.203983021082983</v>
      </c>
      <c r="M14" s="11">
        <v>26.655737004272744</v>
      </c>
      <c r="N14" s="11">
        <v>27.776856899526923</v>
      </c>
      <c r="O14" s="11">
        <v>26.948624673095711</v>
      </c>
    </row>
    <row r="15" spans="1:15" x14ac:dyDescent="0.2">
      <c r="A15" s="10" t="s">
        <v>13</v>
      </c>
      <c r="B15" s="11">
        <v>2.8722472970649999</v>
      </c>
      <c r="C15" s="11">
        <v>9.3919692669949981</v>
      </c>
      <c r="D15" s="11">
        <v>12.562341617761001</v>
      </c>
      <c r="E15" s="11">
        <v>15.168139411929998</v>
      </c>
      <c r="F15" s="11">
        <v>20.157579182210004</v>
      </c>
      <c r="G15" s="11">
        <v>27.800776892230001</v>
      </c>
      <c r="H15" s="11">
        <v>37.986998199849999</v>
      </c>
      <c r="I15" s="11">
        <v>40.594454200839991</v>
      </c>
      <c r="J15" s="11">
        <v>57.783654499169998</v>
      </c>
      <c r="K15" s="11">
        <v>42.436078948589994</v>
      </c>
      <c r="L15" s="11">
        <v>65.564753266150007</v>
      </c>
      <c r="M15" s="11">
        <v>82.309776000529993</v>
      </c>
      <c r="N15" s="11">
        <v>89.427561954039987</v>
      </c>
      <c r="O15" s="11">
        <v>89.429031710038913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40C1-C158-4902-88C7-F93DCD903FF2}">
  <sheetPr>
    <tabColor theme="0"/>
  </sheetPr>
  <dimension ref="A1:E186"/>
  <sheetViews>
    <sheetView workbookViewId="0">
      <selection activeCell="A5" sqref="A5:XFD5"/>
    </sheetView>
  </sheetViews>
  <sheetFormatPr defaultRowHeight="14.25" x14ac:dyDescent="0.2"/>
  <cols>
    <col min="1" max="1" width="43" style="1" bestFit="1" customWidth="1"/>
    <col min="2" max="2" width="12" style="1" bestFit="1" customWidth="1"/>
    <col min="3" max="3" width="32.42578125" style="1" bestFit="1" customWidth="1"/>
    <col min="4" max="4" width="26.28515625" style="1" bestFit="1" customWidth="1"/>
    <col min="5" max="5" width="9.85546875" style="1" customWidth="1"/>
    <col min="6" max="16384" width="9.140625" style="1"/>
  </cols>
  <sheetData>
    <row r="1" spans="1:5" ht="48" customHeight="1" x14ac:dyDescent="0.2"/>
    <row r="2" spans="1:5" s="13" customFormat="1" ht="21" customHeight="1" x14ac:dyDescent="0.25">
      <c r="A2" s="13" t="s">
        <v>320</v>
      </c>
    </row>
    <row r="3" spans="1:5" ht="17.25" customHeight="1" x14ac:dyDescent="0.2">
      <c r="A3" s="1" t="s">
        <v>323</v>
      </c>
    </row>
    <row r="4" spans="1:5" ht="17.25" customHeight="1" x14ac:dyDescent="0.2">
      <c r="A4" s="1" t="s">
        <v>330</v>
      </c>
    </row>
    <row r="5" spans="1:5" ht="17.25" customHeight="1" x14ac:dyDescent="0.2"/>
    <row r="6" spans="1:5" x14ac:dyDescent="0.2">
      <c r="A6" s="12" t="s">
        <v>14</v>
      </c>
    </row>
    <row r="8" spans="1:5" ht="15" x14ac:dyDescent="0.25">
      <c r="A8" s="13" t="s">
        <v>15</v>
      </c>
      <c r="B8" s="13" t="s">
        <v>16</v>
      </c>
      <c r="C8" s="13" t="s">
        <v>17</v>
      </c>
      <c r="D8" s="13" t="s">
        <v>18</v>
      </c>
      <c r="E8" s="13" t="s">
        <v>19</v>
      </c>
    </row>
    <row r="9" spans="1:5" x14ac:dyDescent="0.2">
      <c r="A9" s="1" t="str">
        <f>'[11]Donors Revised'!A85</f>
        <v>United States</v>
      </c>
      <c r="B9" s="1">
        <f>'[11]Donors Revised'!C85</f>
        <v>7972.7171160000216</v>
      </c>
      <c r="C9" s="1">
        <f>VLOOKUP(A9,'[11]Donors Revised'!$A$8:$B$89,2,FALSE)</f>
        <v>10526.446188999989</v>
      </c>
      <c r="D9" s="1">
        <f>B9+C9</f>
        <v>18499.163305000009</v>
      </c>
      <c r="E9" s="14">
        <f>B9/D9</f>
        <v>0.43097717364574711</v>
      </c>
    </row>
    <row r="10" spans="1:5" x14ac:dyDescent="0.2">
      <c r="A10" s="15" t="str">
        <f>'[11]Donors Revised'!A74</f>
        <v>Turkey</v>
      </c>
      <c r="B10" s="15">
        <f>'[11]Donors Revised'!C74</f>
        <v>5991.1589999999997</v>
      </c>
      <c r="C10" s="15">
        <f>VLOOKUP(A10,'[11]Donors Revised'!$A$8:$B$89,2,FALSE)</f>
        <v>285.56000000000006</v>
      </c>
      <c r="D10" s="15">
        <f t="shared" ref="D10:D73" si="0">B10+C10</f>
        <v>6276.7190000000001</v>
      </c>
      <c r="E10" s="16">
        <f t="shared" ref="E10:E73" si="1">B10/D10</f>
        <v>0.95450489340051703</v>
      </c>
    </row>
    <row r="11" spans="1:5" x14ac:dyDescent="0.2">
      <c r="A11" s="1" t="str">
        <f>'[11]Donors Revised'!A27</f>
        <v>EU Institutions</v>
      </c>
      <c r="B11" s="1">
        <f>'[11]Donors Revised'!C27</f>
        <v>3371.7001819572001</v>
      </c>
      <c r="C11" s="1">
        <f>VLOOKUP(A11,'[11]Donors Revised'!$A$8:$B$89,2,FALSE)</f>
        <v>12004.460140948588</v>
      </c>
      <c r="D11" s="1">
        <f t="shared" si="0"/>
        <v>15376.160322905787</v>
      </c>
      <c r="E11" s="14">
        <f t="shared" si="1"/>
        <v>0.21928102407558769</v>
      </c>
    </row>
    <row r="12" spans="1:5" x14ac:dyDescent="0.2">
      <c r="A12" s="1" t="str">
        <f>'[11]Donors Revised'!A43</f>
        <v>International Development Association</v>
      </c>
      <c r="B12" s="1">
        <f>'[11]Donors Revised'!C43</f>
        <v>3073.7018533899986</v>
      </c>
      <c r="C12" s="1">
        <f>VLOOKUP(A12,'[11]Donors Revised'!$A$8:$B$89,2,FALSE)</f>
        <v>9136.9510243799996</v>
      </c>
      <c r="D12" s="1">
        <f t="shared" si="0"/>
        <v>12210.652877769999</v>
      </c>
      <c r="E12" s="14">
        <f t="shared" si="1"/>
        <v>0.25172297371468161</v>
      </c>
    </row>
    <row r="13" spans="1:5" x14ac:dyDescent="0.2">
      <c r="A13" s="1" t="str">
        <f>'[11]Donors Revised'!A84</f>
        <v>United Kingdom</v>
      </c>
      <c r="B13" s="1">
        <f>'[11]Donors Revised'!C84</f>
        <v>2637.6431600131891</v>
      </c>
      <c r="C13" s="1">
        <f>VLOOKUP(A13,'[11]Donors Revised'!$A$8:$B$89,2,FALSE)</f>
        <v>3990.8450833825805</v>
      </c>
      <c r="D13" s="1">
        <f t="shared" si="0"/>
        <v>6628.48824339577</v>
      </c>
      <c r="E13" s="14">
        <f t="shared" si="1"/>
        <v>0.39792529807097105</v>
      </c>
    </row>
    <row r="14" spans="1:5" x14ac:dyDescent="0.2">
      <c r="A14" s="1" t="str">
        <f>'[11]Donors Revised'!A30</f>
        <v>Germany</v>
      </c>
      <c r="B14" s="1">
        <f>'[11]Donors Revised'!C30</f>
        <v>2463.0115510000001</v>
      </c>
      <c r="C14" s="1">
        <f>VLOOKUP(A14,'[11]Donors Revised'!$A$8:$B$89,2,FALSE)</f>
        <v>8350.2083199499939</v>
      </c>
      <c r="D14" s="1">
        <f t="shared" si="0"/>
        <v>10813.219870949993</v>
      </c>
      <c r="E14" s="14">
        <f t="shared" si="1"/>
        <v>0.22777781090135299</v>
      </c>
    </row>
    <row r="15" spans="1:5" x14ac:dyDescent="0.2">
      <c r="A15" s="1" t="str">
        <f>'[11]Donors Revised'!A33</f>
        <v>Global Fund</v>
      </c>
      <c r="B15" s="1">
        <f>'[11]Donors Revised'!C33</f>
        <v>1506.7591500000005</v>
      </c>
      <c r="C15" s="1">
        <f>VLOOKUP(A15,'[11]Donors Revised'!$A$8:$B$89,2,FALSE)</f>
        <v>2019.8608799999997</v>
      </c>
      <c r="D15" s="1">
        <f t="shared" si="0"/>
        <v>3526.62003</v>
      </c>
      <c r="E15" s="14">
        <f t="shared" si="1"/>
        <v>0.42725304602775721</v>
      </c>
    </row>
    <row r="16" spans="1:5" x14ac:dyDescent="0.2">
      <c r="A16" s="15" t="str">
        <f>'[11]Donors Revised'!A83</f>
        <v>United Arab Emirates</v>
      </c>
      <c r="B16" s="15">
        <f>'[11]Donors Revised'!C83</f>
        <v>1197.740760000001</v>
      </c>
      <c r="C16" s="15">
        <f>VLOOKUP(A16,'[11]Donors Revised'!$A$8:$B$89,2,FALSE)</f>
        <v>3076.0772099999981</v>
      </c>
      <c r="D16" s="15">
        <f t="shared" si="0"/>
        <v>4273.8179699999991</v>
      </c>
      <c r="E16" s="16">
        <f t="shared" si="1"/>
        <v>0.28025076603812427</v>
      </c>
    </row>
    <row r="17" spans="1:5" x14ac:dyDescent="0.2">
      <c r="A17" s="1" t="str">
        <f>'[11]Donors Revised'!A49</f>
        <v>Japan</v>
      </c>
      <c r="B17" s="1">
        <f>'[11]Donors Revised'!C49</f>
        <v>976.32910881140015</v>
      </c>
      <c r="C17" s="1">
        <f>VLOOKUP(A17,'[11]Donors Revised'!$A$8:$B$89,2,FALSE)</f>
        <v>9968.1934353163397</v>
      </c>
      <c r="D17" s="1">
        <f t="shared" si="0"/>
        <v>10944.52254412774</v>
      </c>
      <c r="E17" s="14">
        <f t="shared" si="1"/>
        <v>8.9207099247581842E-2</v>
      </c>
    </row>
    <row r="18" spans="1:5" x14ac:dyDescent="0.2">
      <c r="A18" s="1" t="str">
        <f>'[11]Donors Revised'!A10</f>
        <v>African Development Fund</v>
      </c>
      <c r="B18" s="1">
        <f>'[11]Donors Revised'!C10</f>
        <v>769.44378000000006</v>
      </c>
      <c r="C18" s="1">
        <f>VLOOKUP(A18,'[11]Donors Revised'!$A$8:$B$89,2,FALSE)</f>
        <v>906.14028999999914</v>
      </c>
      <c r="D18" s="1">
        <f t="shared" si="0"/>
        <v>1675.5840699999992</v>
      </c>
      <c r="E18" s="14">
        <f t="shared" si="1"/>
        <v>0.45920929529963866</v>
      </c>
    </row>
    <row r="19" spans="1:5" x14ac:dyDescent="0.2">
      <c r="A19" s="1" t="str">
        <f>'[11]Donors Revised'!A29</f>
        <v>France</v>
      </c>
      <c r="B19" s="1">
        <f>'[11]Donors Revised'!C29</f>
        <v>750.31983094799932</v>
      </c>
      <c r="C19" s="1">
        <f>VLOOKUP(A19,'[11]Donors Revised'!$A$8:$B$89,2,FALSE)</f>
        <v>4824.2928007448972</v>
      </c>
      <c r="D19" s="1">
        <f t="shared" si="0"/>
        <v>5574.6126316928967</v>
      </c>
      <c r="E19" s="14">
        <f t="shared" si="1"/>
        <v>0.1345958689007854</v>
      </c>
    </row>
    <row r="20" spans="1:5" x14ac:dyDescent="0.2">
      <c r="A20" s="1" t="str">
        <f>'[11]Donors Revised'!A71</f>
        <v>Sweden</v>
      </c>
      <c r="B20" s="1">
        <f>'[11]Donors Revised'!C71</f>
        <v>671.70921569440043</v>
      </c>
      <c r="C20" s="1">
        <f>VLOOKUP(A20,'[11]Donors Revised'!$A$8:$B$89,2,FALSE)</f>
        <v>796.85946585359773</v>
      </c>
      <c r="D20" s="1">
        <f t="shared" si="0"/>
        <v>1468.568681547998</v>
      </c>
      <c r="E20" s="14">
        <f t="shared" si="1"/>
        <v>0.45739039932838621</v>
      </c>
    </row>
    <row r="21" spans="1:5" x14ac:dyDescent="0.2">
      <c r="A21" s="1" t="str">
        <f>'[11]Donors Revised'!A18</f>
        <v>Canada</v>
      </c>
      <c r="B21" s="1">
        <f>'[11]Donors Revised'!C18</f>
        <v>619.68443163689005</v>
      </c>
      <c r="C21" s="1">
        <f>VLOOKUP(A21,'[11]Donors Revised'!$A$8:$B$89,2,FALSE)</f>
        <v>947.79659459160143</v>
      </c>
      <c r="D21" s="1">
        <f t="shared" si="0"/>
        <v>1567.4810262284914</v>
      </c>
      <c r="E21" s="14">
        <f t="shared" si="1"/>
        <v>0.39533775609897481</v>
      </c>
    </row>
    <row r="22" spans="1:5" x14ac:dyDescent="0.2">
      <c r="A22" s="1" t="str">
        <f>'[11]Donors Revised'!A61</f>
        <v>Norway</v>
      </c>
      <c r="B22" s="1">
        <f>'[11]Donors Revised'!C61</f>
        <v>614.21198294599969</v>
      </c>
      <c r="C22" s="1">
        <f>VLOOKUP(A22,'[11]Donors Revised'!$A$8:$B$89,2,FALSE)</f>
        <v>805.00772439104662</v>
      </c>
      <c r="D22" s="1">
        <f t="shared" si="0"/>
        <v>1419.2197073370462</v>
      </c>
      <c r="E22" s="14">
        <f t="shared" si="1"/>
        <v>0.43278146418814656</v>
      </c>
    </row>
    <row r="23" spans="1:5" x14ac:dyDescent="0.2">
      <c r="A23" s="1" t="str">
        <f>'[11]Donors Revised'!A31</f>
        <v>Global Alliance for Vaccines and Immunization</v>
      </c>
      <c r="B23" s="1">
        <f>'[11]Donors Revised'!C31</f>
        <v>560.82660999999973</v>
      </c>
      <c r="C23" s="1">
        <f>VLOOKUP(A23,'[11]Donors Revised'!$A$8:$B$89,2,FALSE)</f>
        <v>690.45281000000023</v>
      </c>
      <c r="D23" s="1">
        <f t="shared" si="0"/>
        <v>1251.2794199999998</v>
      </c>
      <c r="E23" s="14">
        <f t="shared" si="1"/>
        <v>0.44820253656853065</v>
      </c>
    </row>
    <row r="24" spans="1:5" x14ac:dyDescent="0.2">
      <c r="A24" s="1" t="str">
        <f>'[11]Donors Revised'!A13</f>
        <v>Australia</v>
      </c>
      <c r="B24" s="1">
        <f>'[11]Donors Revised'!C13</f>
        <v>452.50827247350003</v>
      </c>
      <c r="C24" s="1">
        <f>VLOOKUP(A24,'[11]Donors Revised'!$A$8:$B$89,2,FALSE)</f>
        <v>1046.8376029609519</v>
      </c>
      <c r="D24" s="1">
        <f t="shared" si="0"/>
        <v>1499.345875434452</v>
      </c>
      <c r="E24" s="14">
        <f t="shared" si="1"/>
        <v>0.30180379316572353</v>
      </c>
    </row>
    <row r="25" spans="1:5" x14ac:dyDescent="0.2">
      <c r="A25" s="1" t="str">
        <f>'[11]Donors Revised'!A41</f>
        <v>IMF (Concessional Trust Funds)</v>
      </c>
      <c r="B25" s="1">
        <f>'[11]Donors Revised'!C41</f>
        <v>431.14264000000003</v>
      </c>
      <c r="C25" s="1">
        <f>VLOOKUP(A25,'[11]Donors Revised'!$A$8:$B$89,2,FALSE)</f>
        <v>509.53784999999999</v>
      </c>
      <c r="D25" s="1">
        <f t="shared" si="0"/>
        <v>940.68048999999996</v>
      </c>
      <c r="E25" s="14">
        <f t="shared" si="1"/>
        <v>0.45833058576563018</v>
      </c>
    </row>
    <row r="26" spans="1:5" x14ac:dyDescent="0.2">
      <c r="A26" s="1" t="str">
        <f>'[11]Donors Revised'!A82</f>
        <v>UNICEF</v>
      </c>
      <c r="B26" s="1">
        <f>'[11]Donors Revised'!C82</f>
        <v>412.92534402990077</v>
      </c>
      <c r="C26" s="1">
        <f>VLOOKUP(A26,'[11]Donors Revised'!$A$8:$B$89,2,FALSE)</f>
        <v>430.58251206950024</v>
      </c>
      <c r="D26" s="1">
        <f t="shared" si="0"/>
        <v>843.50785609940101</v>
      </c>
      <c r="E26" s="14">
        <f t="shared" si="1"/>
        <v>0.4895334892781848</v>
      </c>
    </row>
    <row r="27" spans="1:5" x14ac:dyDescent="0.2">
      <c r="A27" s="1" t="str">
        <f>'[11]Donors Revised'!A72</f>
        <v>Switzerland</v>
      </c>
      <c r="B27" s="1">
        <f>'[11]Donors Revised'!C72</f>
        <v>371.06082239342976</v>
      </c>
      <c r="C27" s="1">
        <f>VLOOKUP(A27,'[11]Donors Revised'!$A$8:$B$89,2,FALSE)</f>
        <v>981.00047747022984</v>
      </c>
      <c r="D27" s="1">
        <f t="shared" si="0"/>
        <v>1352.0612998636595</v>
      </c>
      <c r="E27" s="14">
        <f t="shared" si="1"/>
        <v>0.27444082781664347</v>
      </c>
    </row>
    <row r="28" spans="1:5" x14ac:dyDescent="0.2">
      <c r="A28" s="1" t="str">
        <f>'[11]Donors Revised'!A58</f>
        <v>Netherlands</v>
      </c>
      <c r="B28" s="1">
        <f>'[11]Donors Revised'!C58</f>
        <v>365.92262221319999</v>
      </c>
      <c r="C28" s="1">
        <f>VLOOKUP(A28,'[11]Donors Revised'!$A$8:$B$89,2,FALSE)</f>
        <v>536.15031363620005</v>
      </c>
      <c r="D28" s="1">
        <f t="shared" si="0"/>
        <v>902.07293584939998</v>
      </c>
      <c r="E28" s="14">
        <f t="shared" si="1"/>
        <v>0.40564638142994941</v>
      </c>
    </row>
    <row r="29" spans="1:5" x14ac:dyDescent="0.2">
      <c r="A29" s="1" t="str">
        <f>'[11]Donors Revised'!A16</f>
        <v>Belgium</v>
      </c>
      <c r="B29" s="1">
        <f>'[11]Donors Revised'!C16</f>
        <v>334.69452151499968</v>
      </c>
      <c r="C29" s="1">
        <f>VLOOKUP(A29,'[11]Donors Revised'!$A$8:$B$89,2,FALSE)</f>
        <v>419.09198163400066</v>
      </c>
      <c r="D29" s="1">
        <f t="shared" si="0"/>
        <v>753.78650314900028</v>
      </c>
      <c r="E29" s="14">
        <f t="shared" si="1"/>
        <v>0.44401766298121276</v>
      </c>
    </row>
    <row r="30" spans="1:5" x14ac:dyDescent="0.2">
      <c r="A30" s="1" t="str">
        <f>'[11]Donors Revised'!A25</f>
        <v>Denmark</v>
      </c>
      <c r="B30" s="1">
        <f>'[11]Donors Revised'!C25</f>
        <v>292.4769113079999</v>
      </c>
      <c r="C30" s="1">
        <f>VLOOKUP(A30,'[11]Donors Revised'!$A$8:$B$89,2,FALSE)</f>
        <v>441.91884066568184</v>
      </c>
      <c r="D30" s="1">
        <f t="shared" si="0"/>
        <v>734.39575197368174</v>
      </c>
      <c r="E30" s="14">
        <f t="shared" si="1"/>
        <v>0.39825517852189496</v>
      </c>
    </row>
    <row r="31" spans="1:5" x14ac:dyDescent="0.2">
      <c r="A31" s="1" t="str">
        <f>'[11]Donors Revised'!A48</f>
        <v>Italy</v>
      </c>
      <c r="B31" s="1">
        <f>'[11]Donors Revised'!C48</f>
        <v>256.14640575999971</v>
      </c>
      <c r="C31" s="1">
        <f>VLOOKUP(A31,'[11]Donors Revised'!$A$8:$B$89,2,FALSE)</f>
        <v>381.16513735199834</v>
      </c>
      <c r="D31" s="1">
        <f t="shared" si="0"/>
        <v>637.31154311199805</v>
      </c>
      <c r="E31" s="14">
        <f t="shared" si="1"/>
        <v>0.40191709773407602</v>
      </c>
    </row>
    <row r="32" spans="1:5" x14ac:dyDescent="0.2">
      <c r="A32" s="1" t="str">
        <f>'[11]Donors Revised'!A12</f>
        <v>AsDB Special Funds</v>
      </c>
      <c r="B32" s="1">
        <f>'[11]Donors Revised'!C12</f>
        <v>236.33315999999996</v>
      </c>
      <c r="C32" s="1">
        <f>VLOOKUP(A32,'[11]Donors Revised'!$A$8:$B$89,2,FALSE)</f>
        <v>2439.759709999998</v>
      </c>
      <c r="D32" s="1">
        <f t="shared" si="0"/>
        <v>2676.0928699999981</v>
      </c>
      <c r="E32" s="14">
        <f t="shared" si="1"/>
        <v>8.8312764721053996E-2</v>
      </c>
    </row>
    <row r="33" spans="1:5" x14ac:dyDescent="0.2">
      <c r="A33" s="1" t="str">
        <f>'[11]Donors Revised'!A51</f>
        <v>Korea</v>
      </c>
      <c r="B33" s="1">
        <f>'[11]Donors Revised'!C51</f>
        <v>201.00595100000004</v>
      </c>
      <c r="C33" s="1">
        <f>VLOOKUP(A33,'[11]Donors Revised'!$A$8:$B$89,2,FALSE)</f>
        <v>1136.0999269999991</v>
      </c>
      <c r="D33" s="1">
        <f t="shared" si="0"/>
        <v>1337.1058779999992</v>
      </c>
      <c r="E33" s="14">
        <f t="shared" si="1"/>
        <v>0.15032912075793012</v>
      </c>
    </row>
    <row r="34" spans="1:5" x14ac:dyDescent="0.2">
      <c r="A34" s="1" t="str">
        <f>'[11]Donors Revised'!A40</f>
        <v>IFAD</v>
      </c>
      <c r="B34" s="1">
        <f>'[11]Donors Revised'!C40</f>
        <v>191.29828449999999</v>
      </c>
      <c r="C34" s="1">
        <f>VLOOKUP(A34,'[11]Donors Revised'!$A$8:$B$89,2,FALSE)</f>
        <v>407.67826919999987</v>
      </c>
      <c r="D34" s="1">
        <f t="shared" si="0"/>
        <v>598.97655369999984</v>
      </c>
      <c r="E34" s="14">
        <f t="shared" si="1"/>
        <v>0.31937524652394428</v>
      </c>
    </row>
    <row r="35" spans="1:5" x14ac:dyDescent="0.2">
      <c r="A35" s="15" t="str">
        <f>'[11]Donors Revised'!A52</f>
        <v>Kuwait</v>
      </c>
      <c r="B35" s="15">
        <f>'[11]Donors Revised'!C52</f>
        <v>190.80720833000001</v>
      </c>
      <c r="C35" s="15">
        <f>VLOOKUP(A35,'[11]Donors Revised'!$A$8:$B$89,2,FALSE)</f>
        <v>1159.7482977299999</v>
      </c>
      <c r="D35" s="15">
        <f t="shared" si="0"/>
        <v>1350.55550606</v>
      </c>
      <c r="E35" s="16">
        <f t="shared" si="1"/>
        <v>0.14128053787781394</v>
      </c>
    </row>
    <row r="36" spans="1:5" x14ac:dyDescent="0.2">
      <c r="A36" s="1" t="str">
        <f>'[11]Donors Revised'!A45</f>
        <v>Ireland</v>
      </c>
      <c r="B36" s="1">
        <f>'[11]Donors Revised'!C45</f>
        <v>165.6228265373496</v>
      </c>
      <c r="C36" s="1">
        <f>VLOOKUP(A36,'[11]Donors Revised'!$A$8:$B$89,2,FALSE)</f>
        <v>151.78235194799984</v>
      </c>
      <c r="D36" s="1">
        <f t="shared" si="0"/>
        <v>317.40517848534944</v>
      </c>
      <c r="E36" s="14">
        <f t="shared" si="1"/>
        <v>0.52180253431181589</v>
      </c>
    </row>
    <row r="37" spans="1:5" x14ac:dyDescent="0.2">
      <c r="A37" s="1" t="str">
        <f>'[11]Donors Revised'!A87</f>
        <v>WFP</v>
      </c>
      <c r="B37" s="1">
        <f>'[11]Donors Revised'!C87</f>
        <v>157.616761</v>
      </c>
      <c r="C37" s="1">
        <f>VLOOKUP(A37,'[11]Donors Revised'!$A$8:$B$89,2,FALSE)</f>
        <v>122.90177199999999</v>
      </c>
      <c r="D37" s="1">
        <f t="shared" si="0"/>
        <v>280.51853299999999</v>
      </c>
      <c r="E37" s="14">
        <f t="shared" si="1"/>
        <v>0.56187646254374213</v>
      </c>
    </row>
    <row r="38" spans="1:5" x14ac:dyDescent="0.2">
      <c r="A38" s="1" t="str">
        <f>'[11]Donors Revised'!A77</f>
        <v>UNDP</v>
      </c>
      <c r="B38" s="1">
        <f>'[11]Donors Revised'!C77</f>
        <v>156.69861426000003</v>
      </c>
      <c r="C38" s="1">
        <f>VLOOKUP(A38,'[11]Donors Revised'!$A$8:$B$89,2,FALSE)</f>
        <v>164.86314422000021</v>
      </c>
      <c r="D38" s="1">
        <f t="shared" si="0"/>
        <v>321.56175848000021</v>
      </c>
      <c r="E38" s="14">
        <f t="shared" si="1"/>
        <v>0.48730488040836495</v>
      </c>
    </row>
    <row r="39" spans="1:5" x14ac:dyDescent="0.2">
      <c r="A39" s="1" t="str">
        <f>'[11]Donors Revised'!A9</f>
        <v>African Development Bank</v>
      </c>
      <c r="B39" s="1">
        <f>'[11]Donors Revised'!C9</f>
        <v>147.31011000000004</v>
      </c>
      <c r="C39" s="1">
        <f>VLOOKUP(A39,'[11]Donors Revised'!$A$8:$B$89,2,FALSE)</f>
        <v>10.381590000000003</v>
      </c>
      <c r="D39" s="1">
        <f t="shared" si="0"/>
        <v>157.69170000000003</v>
      </c>
      <c r="E39" s="14">
        <f t="shared" si="1"/>
        <v>0.9341652731247112</v>
      </c>
    </row>
    <row r="40" spans="1:5" x14ac:dyDescent="0.2">
      <c r="A40" s="1" t="str">
        <f>'[11]Donors Revised'!A39</f>
        <v>IDB Special Fund</v>
      </c>
      <c r="B40" s="1">
        <f>'[11]Donors Revised'!C39</f>
        <v>124.22988999999997</v>
      </c>
      <c r="C40" s="1">
        <f>VLOOKUP(A40,'[11]Donors Revised'!$A$8:$B$89,2,FALSE)</f>
        <v>787.1505899999994</v>
      </c>
      <c r="D40" s="1">
        <f t="shared" si="0"/>
        <v>911.38047999999935</v>
      </c>
      <c r="E40" s="14">
        <f t="shared" si="1"/>
        <v>0.1363095795073426</v>
      </c>
    </row>
    <row r="41" spans="1:5" x14ac:dyDescent="0.2">
      <c r="A41" s="1" t="str">
        <f>'[11]Donors Revised'!A46</f>
        <v>Islamic Development Bank</v>
      </c>
      <c r="B41" s="1">
        <f>'[11]Donors Revised'!C46</f>
        <v>122.64870999999998</v>
      </c>
      <c r="C41" s="1">
        <f>VLOOKUP(A41,'[11]Donors Revised'!$A$8:$B$89,2,FALSE)</f>
        <v>224.89953999999997</v>
      </c>
      <c r="D41" s="1">
        <f t="shared" si="0"/>
        <v>347.54824999999994</v>
      </c>
      <c r="E41" s="14">
        <f t="shared" si="1"/>
        <v>0.35289692869982803</v>
      </c>
    </row>
    <row r="42" spans="1:5" x14ac:dyDescent="0.2">
      <c r="A42" s="1" t="str">
        <f>'[11]Donors Revised'!A70</f>
        <v>Spain</v>
      </c>
      <c r="B42" s="1">
        <f>'[11]Donors Revised'!C70</f>
        <v>119.16341752720011</v>
      </c>
      <c r="C42" s="1">
        <f>VLOOKUP(A42,'[11]Donors Revised'!$A$8:$B$89,2,FALSE)</f>
        <v>2598.7200070687854</v>
      </c>
      <c r="D42" s="1">
        <f t="shared" si="0"/>
        <v>2717.8834245959856</v>
      </c>
      <c r="E42" s="14">
        <f t="shared" si="1"/>
        <v>4.3844197454831528E-2</v>
      </c>
    </row>
    <row r="43" spans="1:5" x14ac:dyDescent="0.2">
      <c r="A43" s="1" t="str">
        <f>'[11]Donors Revised'!A28</f>
        <v>Finland</v>
      </c>
      <c r="B43" s="1">
        <f>'[11]Donors Revised'!C28</f>
        <v>118.51234444000005</v>
      </c>
      <c r="C43" s="1">
        <f>VLOOKUP(A43,'[11]Donors Revised'!$A$8:$B$89,2,FALSE)</f>
        <v>194.23148015909987</v>
      </c>
      <c r="D43" s="1">
        <f t="shared" si="0"/>
        <v>312.74382459909992</v>
      </c>
      <c r="E43" s="14">
        <f t="shared" si="1"/>
        <v>0.37894383555588562</v>
      </c>
    </row>
    <row r="44" spans="1:5" x14ac:dyDescent="0.2">
      <c r="A44" s="1" t="str">
        <f>'[11]Donors Revised'!A32</f>
        <v>Global Environment Facility</v>
      </c>
      <c r="B44" s="1">
        <f>'[11]Donors Revised'!C32</f>
        <v>116.12328299999999</v>
      </c>
      <c r="C44" s="1">
        <f>VLOOKUP(A44,'[11]Donors Revised'!$A$8:$B$89,2,FALSE)</f>
        <v>501.89879799999926</v>
      </c>
      <c r="D44" s="1">
        <f t="shared" si="0"/>
        <v>618.02208099999928</v>
      </c>
      <c r="E44" s="14">
        <f t="shared" si="1"/>
        <v>0.18789503898000712</v>
      </c>
    </row>
    <row r="45" spans="1:5" x14ac:dyDescent="0.2">
      <c r="A45" s="1" t="str">
        <f>'[11]Donors Revised'!A81</f>
        <v>UNHCR</v>
      </c>
      <c r="B45" s="1">
        <f>'[11]Donors Revised'!C81</f>
        <v>105.97552400000001</v>
      </c>
      <c r="C45" s="1">
        <f>VLOOKUP(A45,'[11]Donors Revised'!$A$8:$B$89,2,FALSE)</f>
        <v>175.34779800000001</v>
      </c>
      <c r="D45" s="1">
        <f t="shared" si="0"/>
        <v>281.32332200000002</v>
      </c>
      <c r="E45" s="14">
        <f t="shared" si="1"/>
        <v>0.37670365630048974</v>
      </c>
    </row>
    <row r="46" spans="1:5" x14ac:dyDescent="0.2">
      <c r="A46" s="1" t="str">
        <f>'[11]Donors Revised'!A62</f>
        <v>OPEC Fund for International Development</v>
      </c>
      <c r="B46" s="1">
        <f>'[11]Donors Revised'!C62</f>
        <v>81.960949999999997</v>
      </c>
      <c r="C46" s="1">
        <f>VLOOKUP(A46,'[11]Donors Revised'!$A$8:$B$89,2,FALSE)</f>
        <v>383.46564999999998</v>
      </c>
      <c r="D46" s="1">
        <f t="shared" si="0"/>
        <v>465.42660000000001</v>
      </c>
      <c r="E46" s="14">
        <f t="shared" si="1"/>
        <v>0.17609855130755311</v>
      </c>
    </row>
    <row r="47" spans="1:5" x14ac:dyDescent="0.2">
      <c r="A47" s="1" t="str">
        <f>'[11]Donors Revised'!A80</f>
        <v>UNFPA</v>
      </c>
      <c r="B47" s="1">
        <f>'[11]Donors Revised'!C80</f>
        <v>78.242692699999935</v>
      </c>
      <c r="C47" s="1">
        <f>VLOOKUP(A47,'[11]Donors Revised'!$A$8:$B$89,2,FALSE)</f>
        <v>124.99504350000008</v>
      </c>
      <c r="D47" s="1">
        <f t="shared" si="0"/>
        <v>203.23773620000003</v>
      </c>
      <c r="E47" s="14">
        <f t="shared" si="1"/>
        <v>0.38498112684646174</v>
      </c>
    </row>
    <row r="48" spans="1:5" x14ac:dyDescent="0.2">
      <c r="A48" s="1" t="str">
        <f>'[11]Donors Revised'!A56</f>
        <v>Luxembourg</v>
      </c>
      <c r="B48" s="1">
        <f>'[11]Donors Revised'!C56</f>
        <v>72.562216350200032</v>
      </c>
      <c r="C48" s="1">
        <f>VLOOKUP(A48,'[11]Donors Revised'!$A$8:$B$89,2,FALSE)</f>
        <v>134.5669055149998</v>
      </c>
      <c r="D48" s="1">
        <f t="shared" si="0"/>
        <v>207.12912186519983</v>
      </c>
      <c r="E48" s="14">
        <f t="shared" si="1"/>
        <v>0.35032358413330072</v>
      </c>
    </row>
    <row r="49" spans="1:5" x14ac:dyDescent="0.2">
      <c r="A49" s="1" t="str">
        <f>'[11]Donors Revised'!A11</f>
        <v>Arab Fund (AFESD)</v>
      </c>
      <c r="B49" s="1">
        <f>'[11]Donors Revised'!C11</f>
        <v>63.494105799999993</v>
      </c>
      <c r="C49" s="1">
        <f>VLOOKUP(A49,'[11]Donors Revised'!$A$8:$B$89,2,FALSE)</f>
        <v>485.49839085999986</v>
      </c>
      <c r="D49" s="1">
        <f t="shared" si="0"/>
        <v>548.9924966599998</v>
      </c>
      <c r="E49" s="14">
        <f t="shared" si="1"/>
        <v>0.11565568962470348</v>
      </c>
    </row>
    <row r="50" spans="1:5" x14ac:dyDescent="0.2">
      <c r="A50" s="1" t="str">
        <f>'[11]Donors Revised'!A65</f>
        <v>Portugal</v>
      </c>
      <c r="B50" s="1">
        <f>'[11]Donors Revised'!C65</f>
        <v>63.318078706000001</v>
      </c>
      <c r="C50" s="1">
        <f>VLOOKUP(A50,'[11]Donors Revised'!$A$8:$B$89,2,FALSE)</f>
        <v>92.249708447699931</v>
      </c>
      <c r="D50" s="1">
        <f t="shared" si="0"/>
        <v>155.56778715369992</v>
      </c>
      <c r="E50" s="14">
        <f t="shared" si="1"/>
        <v>0.40701278757306081</v>
      </c>
    </row>
    <row r="51" spans="1:5" x14ac:dyDescent="0.2">
      <c r="A51" s="1" t="str">
        <f>'[11]Donors Revised'!A47</f>
        <v>Israel</v>
      </c>
      <c r="B51" s="1">
        <f>'[11]Donors Revised'!C47</f>
        <v>53.492010999999998</v>
      </c>
      <c r="C51" s="1">
        <f>VLOOKUP(A51,'[11]Donors Revised'!$A$8:$B$89,2,FALSE)</f>
        <v>95.26438200000004</v>
      </c>
      <c r="D51" s="1">
        <f t="shared" si="0"/>
        <v>148.75639300000003</v>
      </c>
      <c r="E51" s="14">
        <f t="shared" si="1"/>
        <v>0.3595947032676437</v>
      </c>
    </row>
    <row r="52" spans="1:5" x14ac:dyDescent="0.2">
      <c r="A52" s="1" t="str">
        <f>'[11]Donors Revised'!A88</f>
        <v>World Health Organisation</v>
      </c>
      <c r="B52" s="1">
        <f>'[11]Donors Revised'!C88</f>
        <v>41.528004832999997</v>
      </c>
      <c r="C52" s="1">
        <f>VLOOKUP(A52,'[11]Donors Revised'!$A$8:$B$89,2,FALSE)</f>
        <v>120.01503995300001</v>
      </c>
      <c r="D52" s="1">
        <f t="shared" si="0"/>
        <v>161.543044786</v>
      </c>
      <c r="E52" s="14">
        <f t="shared" si="1"/>
        <v>0.25707083141841952</v>
      </c>
    </row>
    <row r="53" spans="1:5" x14ac:dyDescent="0.2">
      <c r="A53" s="1" t="str">
        <f>'[11]Donors Revised'!A86</f>
        <v>UNRWA</v>
      </c>
      <c r="B53" s="1">
        <f>'[11]Donors Revised'!C86</f>
        <v>36.508350000000007</v>
      </c>
      <c r="C53" s="1">
        <f>VLOOKUP(A53,'[11]Donors Revised'!$A$8:$B$89,2,FALSE)</f>
        <v>680.02629999999999</v>
      </c>
      <c r="D53" s="1">
        <f t="shared" si="0"/>
        <v>716.53465000000006</v>
      </c>
      <c r="E53" s="14">
        <f t="shared" si="1"/>
        <v>5.0951269418722467E-2</v>
      </c>
    </row>
    <row r="54" spans="1:5" x14ac:dyDescent="0.2">
      <c r="A54" s="1" t="str">
        <f>'[11]Donors Revised'!A75</f>
        <v>UN Peacebuilding Fund</v>
      </c>
      <c r="B54" s="1">
        <f>'[11]Donors Revised'!C75</f>
        <v>34.076067999999999</v>
      </c>
      <c r="C54" s="1">
        <f>VLOOKUP(A54,'[11]Donors Revised'!$A$8:$B$89,2,FALSE)</f>
        <v>19.970611999999992</v>
      </c>
      <c r="D54" s="1">
        <f t="shared" si="0"/>
        <v>54.046679999999995</v>
      </c>
      <c r="E54" s="14">
        <f t="shared" si="1"/>
        <v>0.6304932698918787</v>
      </c>
    </row>
    <row r="55" spans="1:5" x14ac:dyDescent="0.2">
      <c r="A55" s="1" t="str">
        <f>'[11]Donors Revised'!A14</f>
        <v>Austria</v>
      </c>
      <c r="B55" s="1">
        <f>'[11]Donors Revised'!C14</f>
        <v>33.215877735499987</v>
      </c>
      <c r="C55" s="1">
        <f>VLOOKUP(A55,'[11]Donors Revised'!$A$8:$B$89,2,FALSE)</f>
        <v>233.90384682450028</v>
      </c>
      <c r="D55" s="1">
        <f t="shared" si="0"/>
        <v>267.11972456000024</v>
      </c>
      <c r="E55" s="14">
        <f t="shared" si="1"/>
        <v>0.12434827787507344</v>
      </c>
    </row>
    <row r="56" spans="1:5" x14ac:dyDescent="0.2">
      <c r="A56" s="1" t="str">
        <f>'[11]Donors Revised'!A67</f>
        <v>Russia</v>
      </c>
      <c r="B56" s="1">
        <f>'[11]Donors Revised'!C67</f>
        <v>29.255622000000002</v>
      </c>
      <c r="C56" s="1">
        <f>VLOOKUP(A56,'[11]Donors Revised'!$A$8:$B$89,2,FALSE)</f>
        <v>717.95527399999992</v>
      </c>
      <c r="D56" s="1">
        <f t="shared" si="0"/>
        <v>747.21089599999993</v>
      </c>
      <c r="E56" s="14">
        <f t="shared" si="1"/>
        <v>3.915309875245717E-2</v>
      </c>
    </row>
    <row r="57" spans="1:5" x14ac:dyDescent="0.2">
      <c r="A57" s="1" t="str">
        <f>'[11]Donors Revised'!A59</f>
        <v>New Zealand</v>
      </c>
      <c r="B57" s="1">
        <f>'[11]Donors Revised'!C59</f>
        <v>21.183305317000002</v>
      </c>
      <c r="C57" s="1">
        <f>VLOOKUP(A57,'[11]Donors Revised'!$A$8:$B$89,2,FALSE)</f>
        <v>210.74866867660006</v>
      </c>
      <c r="D57" s="1">
        <f t="shared" si="0"/>
        <v>231.93197399360005</v>
      </c>
      <c r="E57" s="14">
        <f t="shared" si="1"/>
        <v>9.1334131091319631E-2</v>
      </c>
    </row>
    <row r="58" spans="1:5" x14ac:dyDescent="0.2">
      <c r="A58" s="1" t="str">
        <f>'[11]Donors Revised'!A76</f>
        <v>UNAIDS</v>
      </c>
      <c r="B58" s="1">
        <f>'[11]Donors Revised'!C76</f>
        <v>18.462208200000006</v>
      </c>
      <c r="C58" s="1">
        <f>VLOOKUP(A58,'[11]Donors Revised'!$A$8:$B$89,2,FALSE)</f>
        <v>32.78165970000002</v>
      </c>
      <c r="D58" s="1">
        <f t="shared" si="0"/>
        <v>51.243867900000026</v>
      </c>
      <c r="E58" s="14">
        <f t="shared" si="1"/>
        <v>0.36028131670365182</v>
      </c>
    </row>
    <row r="59" spans="1:5" x14ac:dyDescent="0.2">
      <c r="A59" s="1" t="str">
        <f>'[11]Donors Revised'!A38</f>
        <v>Iceland</v>
      </c>
      <c r="B59" s="1">
        <f>'[11]Donors Revised'!C38</f>
        <v>17.951508000000004</v>
      </c>
      <c r="C59" s="1">
        <f>VLOOKUP(A59,'[11]Donors Revised'!$A$8:$B$89,2,FALSE)</f>
        <v>2.2246800000000002</v>
      </c>
      <c r="D59" s="1">
        <f t="shared" si="0"/>
        <v>20.176188000000003</v>
      </c>
      <c r="E59" s="14">
        <f t="shared" si="1"/>
        <v>0.88973734780821834</v>
      </c>
    </row>
    <row r="60" spans="1:5" x14ac:dyDescent="0.2">
      <c r="A60" s="1" t="str">
        <f>'[11]Donors Revised'!A44</f>
        <v>International Labour Organisation</v>
      </c>
      <c r="B60" s="1">
        <f>'[11]Donors Revised'!C44</f>
        <v>10.965690000000007</v>
      </c>
      <c r="C60" s="1">
        <f>VLOOKUP(A60,'[11]Donors Revised'!$A$8:$B$89,2,FALSE)</f>
        <v>51.102390000000035</v>
      </c>
      <c r="D60" s="1">
        <f t="shared" si="0"/>
        <v>62.068080000000045</v>
      </c>
      <c r="E60" s="14">
        <f t="shared" si="1"/>
        <v>0.17667197052011274</v>
      </c>
    </row>
    <row r="61" spans="1:5" x14ac:dyDescent="0.2">
      <c r="A61" s="1" t="str">
        <f>'[11]Donors Revised'!A21</f>
        <v>Climate Investment Funds</v>
      </c>
      <c r="B61" s="1">
        <f>'[11]Donors Revised'!C21</f>
        <v>10.444800000000001</v>
      </c>
      <c r="C61" s="1">
        <f>VLOOKUP(A61,'[11]Donors Revised'!$A$8:$B$89,2,FALSE)</f>
        <v>40.598050000000001</v>
      </c>
      <c r="D61" s="1">
        <f t="shared" si="0"/>
        <v>51.042850000000001</v>
      </c>
      <c r="E61" s="14">
        <f t="shared" si="1"/>
        <v>0.20462807229611985</v>
      </c>
    </row>
    <row r="62" spans="1:5" x14ac:dyDescent="0.2">
      <c r="A62" s="1" t="str">
        <f>'[11]Donors Revised'!A64</f>
        <v>Poland</v>
      </c>
      <c r="B62" s="1">
        <f>'[11]Donors Revised'!C64</f>
        <v>10.145856630000003</v>
      </c>
      <c r="C62" s="1">
        <f>VLOOKUP(A62,'[11]Donors Revised'!$A$8:$B$89,2,FALSE)</f>
        <v>153.59911851900023</v>
      </c>
      <c r="D62" s="1">
        <f t="shared" si="0"/>
        <v>163.74497514900023</v>
      </c>
      <c r="E62" s="14">
        <f t="shared" si="1"/>
        <v>6.1961331153934651E-2</v>
      </c>
    </row>
    <row r="63" spans="1:5" x14ac:dyDescent="0.2">
      <c r="A63" s="1" t="str">
        <f>'[11]Donors Revised'!A24</f>
        <v>Czech Republic</v>
      </c>
      <c r="B63" s="1">
        <f>'[11]Donors Revised'!C24</f>
        <v>6.2010284600000007</v>
      </c>
      <c r="C63" s="1">
        <f>VLOOKUP(A63,'[11]Donors Revised'!$A$8:$B$89,2,FALSE)</f>
        <v>35.899711550000013</v>
      </c>
      <c r="D63" s="1">
        <f t="shared" si="0"/>
        <v>42.100740010000017</v>
      </c>
      <c r="E63" s="14">
        <f t="shared" si="1"/>
        <v>0.14729024854496847</v>
      </c>
    </row>
    <row r="64" spans="1:5" x14ac:dyDescent="0.2">
      <c r="A64" s="1" t="str">
        <f>'[11]Donors Revised'!A8</f>
        <v>Adaptation Fund</v>
      </c>
      <c r="B64" s="1">
        <f>'[11]Donors Revised'!C8</f>
        <v>5.9144400000000008</v>
      </c>
      <c r="C64" s="1">
        <f>VLOOKUP(A64,'[11]Donors Revised'!$A$8:$B$89,2,FALSE)</f>
        <v>33.586861999999996</v>
      </c>
      <c r="D64" s="1">
        <f t="shared" si="0"/>
        <v>39.501301999999995</v>
      </c>
      <c r="E64" s="14">
        <f t="shared" si="1"/>
        <v>0.14972772289885536</v>
      </c>
    </row>
    <row r="65" spans="1:5" x14ac:dyDescent="0.2">
      <c r="A65" s="1" t="str">
        <f>'[11]Donors Revised'!A42</f>
        <v>International Atomic Energy Agency</v>
      </c>
      <c r="B65" s="1">
        <f>'[11]Donors Revised'!C42</f>
        <v>5.4595660200000005</v>
      </c>
      <c r="C65" s="1">
        <f>VLOOKUP(A65,'[11]Donors Revised'!$A$8:$B$89,2,FALSE)</f>
        <v>30.522401780000006</v>
      </c>
      <c r="D65" s="1">
        <f t="shared" si="0"/>
        <v>35.981967800000007</v>
      </c>
      <c r="E65" s="14">
        <f t="shared" si="1"/>
        <v>0.15173061268761404</v>
      </c>
    </row>
    <row r="66" spans="1:5" x14ac:dyDescent="0.2">
      <c r="A66" s="1" t="str">
        <f>'[11]Donors Revised'!A19</f>
        <v>Caribbean Development Bank</v>
      </c>
      <c r="B66" s="1">
        <f>'[11]Donors Revised'!C19</f>
        <v>4.3313800000000002</v>
      </c>
      <c r="C66" s="1">
        <f>VLOOKUP(A66,'[11]Donors Revised'!$A$8:$B$89,2,FALSE)</f>
        <v>29.450119999999998</v>
      </c>
      <c r="D66" s="1">
        <f t="shared" si="0"/>
        <v>33.781500000000001</v>
      </c>
      <c r="E66" s="14">
        <f t="shared" si="1"/>
        <v>0.12821751550404809</v>
      </c>
    </row>
    <row r="67" spans="1:5" x14ac:dyDescent="0.2">
      <c r="A67" s="1" t="str">
        <f>'[11]Donors Revised'!A37</f>
        <v>Hungary</v>
      </c>
      <c r="B67" s="1">
        <f>'[11]Donors Revised'!C37</f>
        <v>2.7319701490000008</v>
      </c>
      <c r="C67" s="1">
        <f>VLOOKUP(A67,'[11]Donors Revised'!$A$8:$B$89,2,FALSE)</f>
        <v>39.769278886000009</v>
      </c>
      <c r="D67" s="1">
        <f t="shared" si="0"/>
        <v>42.501249035000008</v>
      </c>
      <c r="E67" s="14">
        <f t="shared" si="1"/>
        <v>6.4279761443015684E-2</v>
      </c>
    </row>
    <row r="68" spans="1:5" x14ac:dyDescent="0.2">
      <c r="A68" s="1" t="str">
        <f>'[11]Donors Revised'!A26</f>
        <v>Estonia</v>
      </c>
      <c r="B68" s="1">
        <f>'[11]Donors Revised'!C26</f>
        <v>2.3189228599999998</v>
      </c>
      <c r="C68" s="1">
        <f>VLOOKUP(A68,'[11]Donors Revised'!$A$8:$B$89,2,FALSE)</f>
        <v>8.338211970000005</v>
      </c>
      <c r="D68" s="1">
        <f t="shared" si="0"/>
        <v>10.657134830000004</v>
      </c>
      <c r="E68" s="14">
        <f t="shared" si="1"/>
        <v>0.21759346175035668</v>
      </c>
    </row>
    <row r="69" spans="1:5" x14ac:dyDescent="0.2">
      <c r="A69" s="1" t="str">
        <f>'[11]Donors Revised'!A57</f>
        <v>Malta</v>
      </c>
      <c r="B69" s="1">
        <f>'[11]Donors Revised'!C57</f>
        <v>1.4319282000000002</v>
      </c>
      <c r="C69" s="1">
        <f>VLOOKUP(A69,'[11]Donors Revised'!$A$8:$B$89,2,FALSE)</f>
        <v>1.3909639900000006</v>
      </c>
      <c r="D69" s="1">
        <f t="shared" si="0"/>
        <v>2.822892190000001</v>
      </c>
      <c r="E69" s="14">
        <f t="shared" si="1"/>
        <v>0.50725571634388189</v>
      </c>
    </row>
    <row r="70" spans="1:5" x14ac:dyDescent="0.2">
      <c r="A70" s="1" t="str">
        <f>'[11]Donors Revised'!A68</f>
        <v>Slovak Republic</v>
      </c>
      <c r="B70" s="1">
        <f>'[11]Donors Revised'!C68</f>
        <v>1.3478599999999998</v>
      </c>
      <c r="C70" s="1">
        <f>VLOOKUP(A70,'[11]Donors Revised'!$A$8:$B$89,2,FALSE)</f>
        <v>11.822859999999997</v>
      </c>
      <c r="D70" s="1">
        <f t="shared" si="0"/>
        <v>13.170719999999996</v>
      </c>
      <c r="E70" s="14">
        <f t="shared" si="1"/>
        <v>0.10233760948528253</v>
      </c>
    </row>
    <row r="71" spans="1:5" x14ac:dyDescent="0.2">
      <c r="A71" s="1" t="str">
        <f>'[11]Donors Revised'!A66</f>
        <v>Romania</v>
      </c>
      <c r="B71" s="1">
        <f>'[11]Donors Revised'!C66</f>
        <v>1.34313894</v>
      </c>
      <c r="C71" s="1">
        <f>VLOOKUP(A71,'[11]Donors Revised'!$A$8:$B$89,2,FALSE)</f>
        <v>105.21055231840002</v>
      </c>
      <c r="D71" s="1">
        <f t="shared" si="0"/>
        <v>106.55369125840002</v>
      </c>
      <c r="E71" s="14">
        <f t="shared" si="1"/>
        <v>1.2605278373161149E-2</v>
      </c>
    </row>
    <row r="72" spans="1:5" x14ac:dyDescent="0.2">
      <c r="A72" s="1" t="str">
        <f>'[11]Donors Revised'!A73</f>
        <v>Thailand</v>
      </c>
      <c r="B72" s="1">
        <f>'[11]Donors Revised'!C73</f>
        <v>1.3091099999999998</v>
      </c>
      <c r="C72" s="1">
        <f>VLOOKUP(A72,'[11]Donors Revised'!$A$8:$B$89,2,FALSE)</f>
        <v>67.265140000000002</v>
      </c>
      <c r="D72" s="1">
        <f t="shared" si="0"/>
        <v>68.574250000000006</v>
      </c>
      <c r="E72" s="14">
        <f t="shared" si="1"/>
        <v>1.9090402009500646E-2</v>
      </c>
    </row>
    <row r="73" spans="1:5" x14ac:dyDescent="0.2">
      <c r="A73" s="1" t="str">
        <f>'[11]Donors Revised'!A69</f>
        <v>Slovenia</v>
      </c>
      <c r="B73" s="1">
        <f>'[11]Donors Revised'!C69</f>
        <v>0.47086074000000006</v>
      </c>
      <c r="C73" s="1">
        <f>VLOOKUP(A73,'[11]Donors Revised'!$A$8:$B$89,2,FALSE)</f>
        <v>14.632998961100002</v>
      </c>
      <c r="D73" s="1">
        <f t="shared" si="0"/>
        <v>15.103859701100003</v>
      </c>
      <c r="E73" s="14">
        <f t="shared" si="1"/>
        <v>3.1174861877570778E-2</v>
      </c>
    </row>
    <row r="74" spans="1:5" x14ac:dyDescent="0.2">
      <c r="A74" s="1" t="str">
        <f>'[11]Donors Revised'!A34</f>
        <v>Global Green Growth Institute</v>
      </c>
      <c r="B74" s="1">
        <f>'[11]Donors Revised'!C34</f>
        <v>0.44286999999999999</v>
      </c>
      <c r="C74" s="1">
        <f>VLOOKUP(A74,'[11]Donors Revised'!$A$8:$B$89,2,FALSE)</f>
        <v>15.391082300000003</v>
      </c>
      <c r="D74" s="1">
        <f t="shared" ref="D74:D90" si="2">B74+C74</f>
        <v>15.833952300000002</v>
      </c>
      <c r="E74" s="14">
        <f t="shared" ref="E74:E90" si="3">B74/D74</f>
        <v>2.7969643435139056E-2</v>
      </c>
    </row>
    <row r="75" spans="1:5" x14ac:dyDescent="0.2">
      <c r="A75" s="1" t="str">
        <f>'[11]Donors Revised'!A17</f>
        <v>Bulgaria</v>
      </c>
      <c r="B75" s="1">
        <f>'[11]Donors Revised'!C17</f>
        <v>0.42000000000000004</v>
      </c>
      <c r="C75" s="1">
        <f>VLOOKUP(A75,'[11]Donors Revised'!$A$8:$B$89,2,FALSE)</f>
        <v>2.91</v>
      </c>
      <c r="D75" s="1">
        <f t="shared" si="2"/>
        <v>3.33</v>
      </c>
      <c r="E75" s="14">
        <f t="shared" si="3"/>
        <v>0.12612612612612614</v>
      </c>
    </row>
    <row r="76" spans="1:5" x14ac:dyDescent="0.2">
      <c r="A76" s="1" t="str">
        <f>'[11]Donors Revised'!A60</f>
        <v>Nordic Development Fund</v>
      </c>
      <c r="B76" s="1">
        <f>'[11]Donors Revised'!C60</f>
        <v>0.35059200000000001</v>
      </c>
      <c r="C76" s="1">
        <f>VLOOKUP(A76,'[11]Donors Revised'!$A$8:$B$89,2,FALSE)</f>
        <v>12.493423699999999</v>
      </c>
      <c r="D76" s="1">
        <f t="shared" si="2"/>
        <v>12.8440157</v>
      </c>
      <c r="E76" s="14">
        <f t="shared" si="3"/>
        <v>2.7296136051904701E-2</v>
      </c>
    </row>
    <row r="77" spans="1:5" x14ac:dyDescent="0.2">
      <c r="A77" s="1" t="str">
        <f>'[11]Donors Revised'!A35</f>
        <v>Greece</v>
      </c>
      <c r="B77" s="1">
        <f>'[11]Donors Revised'!C35</f>
        <v>0.18515979799999996</v>
      </c>
      <c r="C77" s="1">
        <f>VLOOKUP(A77,'[11]Donors Revised'!$A$8:$B$89,2,FALSE)</f>
        <v>10.507282154800006</v>
      </c>
      <c r="D77" s="1">
        <f t="shared" si="2"/>
        <v>10.692441952800007</v>
      </c>
      <c r="E77" s="14">
        <f t="shared" si="3"/>
        <v>1.7316885966494545E-2</v>
      </c>
    </row>
    <row r="78" spans="1:5" x14ac:dyDescent="0.2">
      <c r="A78" s="1" t="str">
        <f>'[11]Donors Revised'!A55</f>
        <v>Lithuania</v>
      </c>
      <c r="B78" s="1">
        <f>'[11]Donors Revised'!C55</f>
        <v>0.1216411</v>
      </c>
      <c r="C78" s="1">
        <f>VLOOKUP(A78,'[11]Donors Revised'!$A$8:$B$89,2,FALSE)</f>
        <v>7.0988484210000022</v>
      </c>
      <c r="D78" s="1">
        <f t="shared" si="2"/>
        <v>7.220489521000002</v>
      </c>
      <c r="E78" s="14">
        <f t="shared" si="3"/>
        <v>1.6846655569019275E-2</v>
      </c>
    </row>
    <row r="79" spans="1:5" x14ac:dyDescent="0.2">
      <c r="A79" s="1" t="str">
        <f>'[11]Donors Revised'!A53</f>
        <v>Latvia</v>
      </c>
      <c r="B79" s="1">
        <f>'[11]Donors Revised'!C53</f>
        <v>5.7403599999999999E-2</v>
      </c>
      <c r="C79" s="1">
        <f>VLOOKUP(A79,'[11]Donors Revised'!$A$8:$B$89,2,FALSE)</f>
        <v>2.0654022099999998</v>
      </c>
      <c r="D79" s="1">
        <f t="shared" si="2"/>
        <v>2.12280581</v>
      </c>
      <c r="E79" s="14">
        <f t="shared" si="3"/>
        <v>2.7041380671555634E-2</v>
      </c>
    </row>
    <row r="80" spans="1:5" x14ac:dyDescent="0.2">
      <c r="A80" s="1" t="str">
        <f>'[11]Donors Revised'!A15</f>
        <v>Azerbaijan</v>
      </c>
      <c r="B80" s="1">
        <f>'[11]Donors Revised'!C15</f>
        <v>0</v>
      </c>
      <c r="C80" s="1">
        <f>VLOOKUP(A80,'[11]Donors Revised'!$A$8:$B$89,2,FALSE)</f>
        <v>0</v>
      </c>
      <c r="D80" s="1">
        <f t="shared" si="2"/>
        <v>0</v>
      </c>
      <c r="E80" s="14" t="e">
        <f t="shared" si="3"/>
        <v>#DIV/0!</v>
      </c>
    </row>
    <row r="81" spans="1:5" x14ac:dyDescent="0.2">
      <c r="A81" s="1" t="str">
        <f>'[11]Donors Revised'!A20</f>
        <v>Chinese Taipei</v>
      </c>
      <c r="B81" s="1">
        <f>'[11]Donors Revised'!C20</f>
        <v>0</v>
      </c>
      <c r="C81" s="1">
        <f>VLOOKUP(A81,'[11]Donors Revised'!$A$8:$B$89,2,FALSE)</f>
        <v>8.57</v>
      </c>
      <c r="D81" s="1">
        <f t="shared" si="2"/>
        <v>8.57</v>
      </c>
      <c r="E81" s="14">
        <f t="shared" si="3"/>
        <v>0</v>
      </c>
    </row>
    <row r="82" spans="1:5" x14ac:dyDescent="0.2">
      <c r="A82" s="1" t="str">
        <f>'[11]Donors Revised'!A22</f>
        <v>Council of Europe Development Bank</v>
      </c>
      <c r="B82" s="1">
        <f>'[11]Donors Revised'!C22</f>
        <v>0</v>
      </c>
      <c r="C82" s="1">
        <f>VLOOKUP(A82,'[11]Donors Revised'!$A$8:$B$89,2,FALSE)</f>
        <v>100.01673049999995</v>
      </c>
      <c r="D82" s="1">
        <f t="shared" si="2"/>
        <v>100.01673049999995</v>
      </c>
      <c r="E82" s="14">
        <f t="shared" si="3"/>
        <v>0</v>
      </c>
    </row>
    <row r="83" spans="1:5" x14ac:dyDescent="0.2">
      <c r="A83" s="1" t="str">
        <f>'[11]Donors Revised'!A23</f>
        <v>Croatia</v>
      </c>
      <c r="B83" s="1">
        <f>'[11]Donors Revised'!C23</f>
        <v>0</v>
      </c>
      <c r="C83" s="1">
        <f>VLOOKUP(A83,'[11]Donors Revised'!$A$8:$B$89,2,FALSE)</f>
        <v>0</v>
      </c>
      <c r="D83" s="1">
        <f t="shared" si="2"/>
        <v>0</v>
      </c>
      <c r="E83" s="14" t="e">
        <f t="shared" si="3"/>
        <v>#DIV/0!</v>
      </c>
    </row>
    <row r="84" spans="1:5" x14ac:dyDescent="0.2">
      <c r="A84" s="1" t="str">
        <f>'[11]Donors Revised'!A36</f>
        <v>Green Climate Fund</v>
      </c>
      <c r="B84" s="1">
        <f>'[11]Donors Revised'!C36</f>
        <v>0</v>
      </c>
      <c r="C84" s="1">
        <f>VLOOKUP(A84,'[11]Donors Revised'!$A$8:$B$89,2,FALSE)</f>
        <v>0</v>
      </c>
      <c r="D84" s="1">
        <f t="shared" si="2"/>
        <v>0</v>
      </c>
      <c r="E84" s="14" t="e">
        <f t="shared" si="3"/>
        <v>#DIV/0!</v>
      </c>
    </row>
    <row r="85" spans="1:5" x14ac:dyDescent="0.2">
      <c r="A85" s="1" t="str">
        <f>'[11]Donors Revised'!A50</f>
        <v>Kazakhstan</v>
      </c>
      <c r="B85" s="1">
        <f>'[11]Donors Revised'!C50</f>
        <v>0</v>
      </c>
      <c r="C85" s="1">
        <f>VLOOKUP(A85,'[11]Donors Revised'!$A$8:$B$89,2,FALSE)</f>
        <v>0</v>
      </c>
      <c r="D85" s="1">
        <f t="shared" si="2"/>
        <v>0</v>
      </c>
      <c r="E85" s="14" t="e">
        <f t="shared" si="3"/>
        <v>#DIV/0!</v>
      </c>
    </row>
    <row r="86" spans="1:5" x14ac:dyDescent="0.2">
      <c r="A86" s="1" t="str">
        <f>'[11]Donors Revised'!A54</f>
        <v>Liechtenstein</v>
      </c>
      <c r="B86" s="1">
        <f>'[11]Donors Revised'!C54</f>
        <v>0</v>
      </c>
      <c r="C86" s="1">
        <f>VLOOKUP(A86,'[11]Donors Revised'!$A$8:$B$89,2,FALSE)</f>
        <v>0</v>
      </c>
      <c r="D86" s="1">
        <f t="shared" si="2"/>
        <v>0</v>
      </c>
      <c r="E86" s="14" t="e">
        <f t="shared" si="3"/>
        <v>#DIV/0!</v>
      </c>
    </row>
    <row r="87" spans="1:5" x14ac:dyDescent="0.2">
      <c r="A87" s="1" t="str">
        <f>'[11]Donors Revised'!A63</f>
        <v>OSCE</v>
      </c>
      <c r="B87" s="1">
        <f>'[11]Donors Revised'!C63</f>
        <v>0</v>
      </c>
      <c r="C87" s="1">
        <f>VLOOKUP(A87,'[11]Donors Revised'!$A$8:$B$89,2,FALSE)</f>
        <v>75.390234000000007</v>
      </c>
      <c r="D87" s="1">
        <f t="shared" si="2"/>
        <v>75.390234000000007</v>
      </c>
      <c r="E87" s="14">
        <f t="shared" si="3"/>
        <v>0</v>
      </c>
    </row>
    <row r="88" spans="1:5" x14ac:dyDescent="0.2">
      <c r="A88" s="1" t="str">
        <f>'[11]Donors Revised'!A78</f>
        <v>UNECE</v>
      </c>
      <c r="B88" s="1">
        <f>'[11]Donors Revised'!C78</f>
        <v>0</v>
      </c>
      <c r="C88" s="1">
        <f>VLOOKUP(A88,'[11]Donors Revised'!$A$8:$B$89,2,FALSE)</f>
        <v>0.126</v>
      </c>
      <c r="D88" s="1">
        <f t="shared" si="2"/>
        <v>0.126</v>
      </c>
      <c r="E88" s="14">
        <f t="shared" si="3"/>
        <v>0</v>
      </c>
    </row>
    <row r="89" spans="1:5" x14ac:dyDescent="0.2">
      <c r="A89" s="1" t="str">
        <f>'[11]Donors Revised'!A79</f>
        <v>UNEP</v>
      </c>
      <c r="B89" s="1">
        <f>'[11]Donors Revised'!C79</f>
        <v>0</v>
      </c>
      <c r="C89" s="1">
        <f>VLOOKUP(A89,'[11]Donors Revised'!$A$8:$B$89,2,FALSE)</f>
        <v>0</v>
      </c>
      <c r="D89" s="1">
        <f t="shared" si="2"/>
        <v>0</v>
      </c>
      <c r="E89" s="14" t="e">
        <f t="shared" si="3"/>
        <v>#DIV/0!</v>
      </c>
    </row>
    <row r="90" spans="1:5" x14ac:dyDescent="0.2">
      <c r="A90" s="1" t="str">
        <f>'[11]Donors Revised'!A89</f>
        <v>World Tourism Organisation</v>
      </c>
      <c r="B90" s="1">
        <f>'[11]Donors Revised'!C89</f>
        <v>0</v>
      </c>
      <c r="C90" s="1">
        <f>VLOOKUP(A90,'[11]Donors Revised'!$A$8:$B$89,2,FALSE)</f>
        <v>7.0716148000000006E-2</v>
      </c>
      <c r="D90" s="1">
        <f t="shared" si="2"/>
        <v>7.0716148000000006E-2</v>
      </c>
      <c r="E90" s="14">
        <f t="shared" si="3"/>
        <v>0</v>
      </c>
    </row>
    <row r="93" spans="1:5" ht="15" x14ac:dyDescent="0.25">
      <c r="A93" s="17" t="s">
        <v>20</v>
      </c>
    </row>
    <row r="94" spans="1:5" ht="15" x14ac:dyDescent="0.25">
      <c r="A94" s="18" t="s">
        <v>21</v>
      </c>
      <c r="B94" s="13" t="s">
        <v>16</v>
      </c>
      <c r="C94" s="13" t="s">
        <v>22</v>
      </c>
      <c r="D94" s="19" t="s">
        <v>23</v>
      </c>
    </row>
    <row r="95" spans="1:5" x14ac:dyDescent="0.2">
      <c r="A95" s="1" t="str">
        <f>A9</f>
        <v>United States</v>
      </c>
      <c r="B95" s="1">
        <f>VLOOKUP(A95,$A$9:$B$90,2,FALSE)</f>
        <v>7972.7171160000216</v>
      </c>
      <c r="C95" s="14">
        <f>VLOOKUP(A95,$A$9:$E$90,5,FALSE)</f>
        <v>0.43097717364574711</v>
      </c>
      <c r="D95" s="20">
        <f>B95/VLOOKUP(A95,'[11]Donors Revised'!$A$8:$E$89,5,FALSE)</f>
        <v>0.27268396217888879</v>
      </c>
    </row>
    <row r="96" spans="1:5" s="21" customFormat="1" x14ac:dyDescent="0.2">
      <c r="A96" s="21" t="str">
        <f>A11</f>
        <v>EU Institutions</v>
      </c>
      <c r="B96" s="21">
        <f t="shared" ref="B96:B114" si="4">VLOOKUP(A96,$A$9:$B$90,2,FALSE)</f>
        <v>3371.7001819572001</v>
      </c>
      <c r="C96" s="22">
        <f t="shared" ref="C96:C114" si="5">VLOOKUP(A96,$A$9:$E$90,5,FALSE)</f>
        <v>0.21928102407558769</v>
      </c>
      <c r="D96" s="22">
        <f>B96/VLOOKUP(A96,'[11]Donors Revised'!$A$8:$E$89,5,FALSE)</f>
        <v>0.18100615037018533</v>
      </c>
    </row>
    <row r="97" spans="1:4" s="21" customFormat="1" x14ac:dyDescent="0.2">
      <c r="A97" s="21" t="str">
        <f>A12</f>
        <v>International Development Association</v>
      </c>
      <c r="B97" s="21">
        <f t="shared" si="4"/>
        <v>3073.7018533899986</v>
      </c>
      <c r="C97" s="22">
        <f t="shared" si="5"/>
        <v>0.25172297371468161</v>
      </c>
      <c r="D97" s="22">
        <f>B97/VLOOKUP(A97,'[11]Donors Revised'!$A$8:$E$89,5,FALSE)</f>
        <v>0.25083116994406857</v>
      </c>
    </row>
    <row r="98" spans="1:4" s="21" customFormat="1" x14ac:dyDescent="0.2">
      <c r="A98" s="21" t="str">
        <f>A13</f>
        <v>United Kingdom</v>
      </c>
      <c r="B98" s="21">
        <f t="shared" si="4"/>
        <v>2637.6431600131891</v>
      </c>
      <c r="C98" s="22">
        <f t="shared" si="5"/>
        <v>0.39792529807097105</v>
      </c>
      <c r="D98" s="22">
        <f>B98/VLOOKUP(A98,'[11]Donors Revised'!$A$8:$E$89,5,FALSE)</f>
        <v>0.22604521481233888</v>
      </c>
    </row>
    <row r="99" spans="1:4" s="21" customFormat="1" x14ac:dyDescent="0.2">
      <c r="A99" s="21" t="str">
        <f>A14</f>
        <v>Germany</v>
      </c>
      <c r="B99" s="21">
        <f t="shared" si="4"/>
        <v>2463.0115510000001</v>
      </c>
      <c r="C99" s="22">
        <f t="shared" si="5"/>
        <v>0.22777781090135299</v>
      </c>
      <c r="D99" s="22">
        <f>B99/VLOOKUP(A99,'[11]Donors Revised'!$A$8:$E$89,5,FALSE)</f>
        <v>0.11340271546740703</v>
      </c>
    </row>
    <row r="100" spans="1:4" s="21" customFormat="1" x14ac:dyDescent="0.2">
      <c r="A100" s="21" t="str">
        <f>A15</f>
        <v>Global Fund</v>
      </c>
      <c r="B100" s="21">
        <f t="shared" si="4"/>
        <v>1506.7591500000005</v>
      </c>
      <c r="C100" s="22">
        <f t="shared" si="5"/>
        <v>0.42725304602775721</v>
      </c>
      <c r="D100" s="22">
        <f>B100/VLOOKUP(A100,'[11]Donors Revised'!$A$8:$E$89,5,FALSE)</f>
        <v>0.41873489438847555</v>
      </c>
    </row>
    <row r="101" spans="1:4" s="21" customFormat="1" x14ac:dyDescent="0.2">
      <c r="A101" s="21" t="str">
        <f t="shared" ref="A101:A114" si="6">A17</f>
        <v>Japan</v>
      </c>
      <c r="B101" s="21">
        <f t="shared" si="4"/>
        <v>976.32910881140015</v>
      </c>
      <c r="C101" s="22">
        <f t="shared" si="5"/>
        <v>8.9207099247581842E-2</v>
      </c>
      <c r="D101" s="22">
        <f>B101/VLOOKUP(A101,'[11]Donors Revised'!$A$8:$E$89,5,FALSE)</f>
        <v>7.2646487294850112E-2</v>
      </c>
    </row>
    <row r="102" spans="1:4" s="21" customFormat="1" x14ac:dyDescent="0.2">
      <c r="A102" s="21" t="str">
        <f t="shared" si="6"/>
        <v>African Development Fund</v>
      </c>
      <c r="B102" s="21">
        <f t="shared" si="4"/>
        <v>769.44378000000006</v>
      </c>
      <c r="C102" s="22">
        <f t="shared" si="5"/>
        <v>0.45920929529963866</v>
      </c>
      <c r="D102" s="22">
        <f>B102/VLOOKUP(A102,'[11]Donors Revised'!$A$8:$E$89,5,FALSE)</f>
        <v>0.36093348243062751</v>
      </c>
    </row>
    <row r="103" spans="1:4" s="21" customFormat="1" x14ac:dyDescent="0.2">
      <c r="A103" s="21" t="str">
        <f t="shared" si="6"/>
        <v>France</v>
      </c>
      <c r="B103" s="21">
        <f t="shared" si="4"/>
        <v>750.31983094799932</v>
      </c>
      <c r="C103" s="22">
        <f t="shared" si="5"/>
        <v>0.1345958689007854</v>
      </c>
      <c r="D103" s="22">
        <f>B103/VLOOKUP(A103,'[11]Donors Revised'!$A$8:$E$89,5,FALSE)</f>
        <v>0.1010394010382408</v>
      </c>
    </row>
    <row r="104" spans="1:4" s="21" customFormat="1" x14ac:dyDescent="0.2">
      <c r="A104" s="21" t="str">
        <f t="shared" si="6"/>
        <v>Sweden</v>
      </c>
      <c r="B104" s="21">
        <f t="shared" si="4"/>
        <v>671.70921569440043</v>
      </c>
      <c r="C104" s="22">
        <f t="shared" si="5"/>
        <v>0.45739039932838621</v>
      </c>
      <c r="D104" s="22">
        <f>B104/VLOOKUP(A104,'[11]Donors Revised'!$A$8:$E$89,5,FALSE)</f>
        <v>0.18807924229649084</v>
      </c>
    </row>
    <row r="105" spans="1:4" s="21" customFormat="1" x14ac:dyDescent="0.2">
      <c r="A105" s="21" t="str">
        <f t="shared" si="6"/>
        <v>Canada</v>
      </c>
      <c r="B105" s="21">
        <f t="shared" si="4"/>
        <v>619.68443163689005</v>
      </c>
      <c r="C105" s="22">
        <f t="shared" si="5"/>
        <v>0.39533775609897481</v>
      </c>
      <c r="D105" s="22">
        <f>B105/VLOOKUP(A105,'[11]Donors Revised'!$A$8:$E$89,5,FALSE)</f>
        <v>0.22917685045316616</v>
      </c>
    </row>
    <row r="106" spans="1:4" s="21" customFormat="1" x14ac:dyDescent="0.2">
      <c r="A106" s="21" t="str">
        <f t="shared" si="6"/>
        <v>Norway</v>
      </c>
      <c r="B106" s="21">
        <f t="shared" si="4"/>
        <v>614.21198294599969</v>
      </c>
      <c r="C106" s="22">
        <f t="shared" si="5"/>
        <v>0.43278146418814656</v>
      </c>
      <c r="D106" s="22">
        <f>B106/VLOOKUP(A106,'[11]Donors Revised'!$A$8:$E$89,5,FALSE)</f>
        <v>0.1768048519439962</v>
      </c>
    </row>
    <row r="107" spans="1:4" s="21" customFormat="1" x14ac:dyDescent="0.2">
      <c r="A107" s="21" t="str">
        <f t="shared" si="6"/>
        <v>Global Alliance for Vaccines and Immunization</v>
      </c>
      <c r="B107" s="21">
        <f t="shared" si="4"/>
        <v>560.82660999999973</v>
      </c>
      <c r="C107" s="22">
        <f t="shared" si="5"/>
        <v>0.44820253656853065</v>
      </c>
      <c r="D107" s="22">
        <f>B107/VLOOKUP(A107,'[11]Donors Revised'!$A$8:$E$89,5,FALSE)</f>
        <v>0.41889021736980603</v>
      </c>
    </row>
    <row r="108" spans="1:4" s="21" customFormat="1" x14ac:dyDescent="0.2">
      <c r="A108" s="21" t="str">
        <f t="shared" si="6"/>
        <v>Australia</v>
      </c>
      <c r="B108" s="21">
        <f t="shared" si="4"/>
        <v>452.50827247350003</v>
      </c>
      <c r="C108" s="22">
        <f t="shared" si="5"/>
        <v>0.30180379316572353</v>
      </c>
      <c r="D108" s="22">
        <f>B108/VLOOKUP(A108,'[11]Donors Revised'!$A$8:$E$89,5,FALSE)</f>
        <v>0.19728654300594872</v>
      </c>
    </row>
    <row r="109" spans="1:4" s="21" customFormat="1" x14ac:dyDescent="0.2">
      <c r="A109" s="21" t="str">
        <f t="shared" si="6"/>
        <v>IMF (Concessional Trust Funds)</v>
      </c>
      <c r="B109" s="21">
        <f t="shared" si="4"/>
        <v>431.14264000000003</v>
      </c>
      <c r="C109" s="22">
        <f t="shared" si="5"/>
        <v>0.45833058576563018</v>
      </c>
      <c r="D109" s="22">
        <f>B109/VLOOKUP(A109,'[11]Donors Revised'!$A$8:$E$89,5,FALSE)</f>
        <v>0.45833058576563018</v>
      </c>
    </row>
    <row r="110" spans="1:4" s="21" customFormat="1" x14ac:dyDescent="0.2">
      <c r="A110" s="21" t="str">
        <f t="shared" si="6"/>
        <v>UNICEF</v>
      </c>
      <c r="B110" s="21">
        <f t="shared" si="4"/>
        <v>412.92534402990077</v>
      </c>
      <c r="C110" s="22">
        <f t="shared" si="5"/>
        <v>0.4895334892781848</v>
      </c>
      <c r="D110" s="22">
        <f>B110/VLOOKUP(A110,'[11]Donors Revised'!$A$8:$E$89,5,FALSE)</f>
        <v>0.28580266572059282</v>
      </c>
    </row>
    <row r="111" spans="1:4" x14ac:dyDescent="0.2">
      <c r="A111" s="1" t="str">
        <f t="shared" si="6"/>
        <v>Switzerland</v>
      </c>
      <c r="B111" s="1">
        <f t="shared" si="4"/>
        <v>371.06082239342976</v>
      </c>
      <c r="C111" s="14">
        <f t="shared" si="5"/>
        <v>0.27444082781664347</v>
      </c>
      <c r="D111" s="20">
        <f>B111/VLOOKUP(A111,'[11]Donors Revised'!$A$8:$E$89,5,FALSE)</f>
        <v>0.13001529100301187</v>
      </c>
    </row>
    <row r="112" spans="1:4" x14ac:dyDescent="0.2">
      <c r="A112" s="1" t="str">
        <f t="shared" si="6"/>
        <v>Netherlands</v>
      </c>
      <c r="B112" s="1">
        <f t="shared" si="4"/>
        <v>365.92262221319999</v>
      </c>
      <c r="C112" s="14">
        <f t="shared" si="5"/>
        <v>0.40564638142994941</v>
      </c>
      <c r="D112" s="20">
        <f>B112/VLOOKUP(A112,'[11]Donors Revised'!$A$8:$E$89,5,FALSE)</f>
        <v>0.10966840323719812</v>
      </c>
    </row>
    <row r="113" spans="1:4" x14ac:dyDescent="0.2">
      <c r="A113" s="1" t="str">
        <f t="shared" si="6"/>
        <v>Belgium</v>
      </c>
      <c r="B113" s="1">
        <f t="shared" si="4"/>
        <v>334.69452151499968</v>
      </c>
      <c r="C113" s="14">
        <f t="shared" si="5"/>
        <v>0.44401766298121276</v>
      </c>
      <c r="D113" s="20">
        <f>B113/VLOOKUP(A113,'[11]Donors Revised'!$A$8:$E$89,5,FALSE)</f>
        <v>0.22726588101812961</v>
      </c>
    </row>
    <row r="114" spans="1:4" x14ac:dyDescent="0.2">
      <c r="A114" s="1" t="str">
        <f t="shared" si="6"/>
        <v>Denmark</v>
      </c>
      <c r="B114" s="1">
        <f t="shared" si="4"/>
        <v>292.4769113079999</v>
      </c>
      <c r="C114" s="14">
        <f t="shared" si="5"/>
        <v>0.39825517852189496</v>
      </c>
      <c r="D114" s="20">
        <f>B114/VLOOKUP(A114,'[11]Donors Revised'!$A$8:$E$89,5,FALSE)</f>
        <v>0.16380689045852287</v>
      </c>
    </row>
    <row r="117" spans="1:4" ht="15" x14ac:dyDescent="0.25">
      <c r="A117" s="17" t="s">
        <v>24</v>
      </c>
    </row>
    <row r="118" spans="1:4" ht="15" x14ac:dyDescent="0.25">
      <c r="B118" s="13" t="s">
        <v>22</v>
      </c>
      <c r="C118" s="13" t="s">
        <v>16</v>
      </c>
    </row>
    <row r="119" spans="1:4" x14ac:dyDescent="0.2">
      <c r="A119" s="21" t="s">
        <v>25</v>
      </c>
      <c r="B119" s="22">
        <v>0.9341652731247112</v>
      </c>
      <c r="C119" s="1">
        <f t="shared" ref="C119:C182" si="7">VLOOKUP(A119,$A$9:$B$90,2,FALSE)</f>
        <v>147.31011000000004</v>
      </c>
    </row>
    <row r="120" spans="1:4" x14ac:dyDescent="0.2">
      <c r="A120" s="21" t="s">
        <v>26</v>
      </c>
      <c r="B120" s="22">
        <v>0.88973734780821834</v>
      </c>
      <c r="C120" s="1">
        <f t="shared" si="7"/>
        <v>17.951508000000004</v>
      </c>
    </row>
    <row r="121" spans="1:4" x14ac:dyDescent="0.2">
      <c r="A121" s="21" t="s">
        <v>27</v>
      </c>
      <c r="B121" s="22">
        <v>0.6304932698918787</v>
      </c>
      <c r="C121" s="1">
        <f t="shared" si="7"/>
        <v>34.076067999999999</v>
      </c>
    </row>
    <row r="122" spans="1:4" x14ac:dyDescent="0.2">
      <c r="A122" s="21" t="s">
        <v>28</v>
      </c>
      <c r="B122" s="22">
        <v>0.56187646254374213</v>
      </c>
      <c r="C122" s="1">
        <f t="shared" si="7"/>
        <v>157.616761</v>
      </c>
    </row>
    <row r="123" spans="1:4" x14ac:dyDescent="0.2">
      <c r="A123" s="21" t="s">
        <v>29</v>
      </c>
      <c r="B123" s="22">
        <v>0.52180253431181589</v>
      </c>
      <c r="C123" s="1">
        <f t="shared" si="7"/>
        <v>165.6228265373496</v>
      </c>
    </row>
    <row r="124" spans="1:4" x14ac:dyDescent="0.2">
      <c r="A124" s="21" t="s">
        <v>30</v>
      </c>
      <c r="B124" s="22">
        <v>0.50725571634388189</v>
      </c>
      <c r="C124" s="1">
        <f t="shared" si="7"/>
        <v>1.4319282000000002</v>
      </c>
    </row>
    <row r="125" spans="1:4" x14ac:dyDescent="0.2">
      <c r="A125" s="21" t="s">
        <v>31</v>
      </c>
      <c r="B125" s="22">
        <v>0.4895334892781848</v>
      </c>
      <c r="C125" s="1">
        <f t="shared" si="7"/>
        <v>412.92534402990077</v>
      </c>
    </row>
    <row r="126" spans="1:4" x14ac:dyDescent="0.2">
      <c r="A126" s="21" t="s">
        <v>32</v>
      </c>
      <c r="B126" s="22">
        <v>0.48730488040836495</v>
      </c>
      <c r="C126" s="1">
        <f t="shared" si="7"/>
        <v>156.69861426000003</v>
      </c>
    </row>
    <row r="127" spans="1:4" x14ac:dyDescent="0.2">
      <c r="A127" s="21" t="s">
        <v>33</v>
      </c>
      <c r="B127" s="22">
        <v>0.45920929529963866</v>
      </c>
      <c r="C127" s="1">
        <f t="shared" si="7"/>
        <v>769.44378000000006</v>
      </c>
    </row>
    <row r="128" spans="1:4" x14ac:dyDescent="0.2">
      <c r="A128" s="21" t="s">
        <v>34</v>
      </c>
      <c r="B128" s="22">
        <v>0.45833058576563018</v>
      </c>
      <c r="C128" s="1">
        <f t="shared" si="7"/>
        <v>431.14264000000003</v>
      </c>
    </row>
    <row r="129" spans="1:3" x14ac:dyDescent="0.2">
      <c r="A129" s="21" t="s">
        <v>35</v>
      </c>
      <c r="B129" s="22">
        <v>0.45739039932838621</v>
      </c>
      <c r="C129" s="1">
        <f t="shared" si="7"/>
        <v>671.70921569440043</v>
      </c>
    </row>
    <row r="130" spans="1:3" x14ac:dyDescent="0.2">
      <c r="A130" s="21" t="s">
        <v>36</v>
      </c>
      <c r="B130" s="22">
        <v>0.44820253656853065</v>
      </c>
      <c r="C130" s="1">
        <f t="shared" si="7"/>
        <v>560.82660999999973</v>
      </c>
    </row>
    <row r="131" spans="1:3" x14ac:dyDescent="0.2">
      <c r="A131" s="21" t="s">
        <v>37</v>
      </c>
      <c r="B131" s="22">
        <v>0.44401766298121276</v>
      </c>
      <c r="C131" s="1">
        <f t="shared" si="7"/>
        <v>334.69452151499968</v>
      </c>
    </row>
    <row r="132" spans="1:3" x14ac:dyDescent="0.2">
      <c r="A132" s="21" t="s">
        <v>38</v>
      </c>
      <c r="B132" s="22">
        <v>0.43278146418814656</v>
      </c>
      <c r="C132" s="1">
        <f t="shared" si="7"/>
        <v>614.21198294599969</v>
      </c>
    </row>
    <row r="133" spans="1:3" x14ac:dyDescent="0.2">
      <c r="A133" s="21" t="s">
        <v>39</v>
      </c>
      <c r="B133" s="22">
        <v>0.43097717364574711</v>
      </c>
      <c r="C133" s="1">
        <f t="shared" si="7"/>
        <v>7972.7171160000216</v>
      </c>
    </row>
    <row r="134" spans="1:3" x14ac:dyDescent="0.2">
      <c r="A134" s="21" t="s">
        <v>40</v>
      </c>
      <c r="B134" s="22">
        <v>0.42725304602775721</v>
      </c>
      <c r="C134" s="1">
        <f t="shared" si="7"/>
        <v>1506.7591500000005</v>
      </c>
    </row>
    <row r="135" spans="1:3" x14ac:dyDescent="0.2">
      <c r="A135" s="21" t="s">
        <v>41</v>
      </c>
      <c r="B135" s="22">
        <v>0.40701278757306081</v>
      </c>
      <c r="C135" s="1">
        <f t="shared" si="7"/>
        <v>63.318078706000001</v>
      </c>
    </row>
    <row r="136" spans="1:3" x14ac:dyDescent="0.2">
      <c r="A136" s="21" t="s">
        <v>42</v>
      </c>
      <c r="B136" s="22">
        <v>0.40564638142994941</v>
      </c>
      <c r="C136" s="1">
        <f t="shared" si="7"/>
        <v>365.92262221319999</v>
      </c>
    </row>
    <row r="137" spans="1:3" x14ac:dyDescent="0.2">
      <c r="A137" s="21" t="s">
        <v>43</v>
      </c>
      <c r="B137" s="22">
        <v>0.40191709773407602</v>
      </c>
      <c r="C137" s="1">
        <f t="shared" si="7"/>
        <v>256.14640575999971</v>
      </c>
    </row>
    <row r="138" spans="1:3" x14ac:dyDescent="0.2">
      <c r="A138" s="21" t="s">
        <v>44</v>
      </c>
      <c r="B138" s="22">
        <v>0.39825517852189496</v>
      </c>
      <c r="C138" s="1">
        <f t="shared" si="7"/>
        <v>292.4769113079999</v>
      </c>
    </row>
    <row r="139" spans="1:3" x14ac:dyDescent="0.2">
      <c r="A139" s="21" t="s">
        <v>45</v>
      </c>
      <c r="B139" s="22">
        <v>0.39792529807097105</v>
      </c>
      <c r="C139" s="1">
        <f t="shared" si="7"/>
        <v>2637.6431600131891</v>
      </c>
    </row>
    <row r="140" spans="1:3" x14ac:dyDescent="0.2">
      <c r="A140" s="21" t="s">
        <v>46</v>
      </c>
      <c r="B140" s="22">
        <v>0.39533775609897481</v>
      </c>
      <c r="C140" s="1">
        <f t="shared" si="7"/>
        <v>619.68443163689005</v>
      </c>
    </row>
    <row r="141" spans="1:3" x14ac:dyDescent="0.2">
      <c r="A141" s="21" t="s">
        <v>47</v>
      </c>
      <c r="B141" s="22">
        <v>0.38498112684646174</v>
      </c>
      <c r="C141" s="1">
        <f t="shared" si="7"/>
        <v>78.242692699999935</v>
      </c>
    </row>
    <row r="142" spans="1:3" x14ac:dyDescent="0.2">
      <c r="A142" s="21" t="s">
        <v>48</v>
      </c>
      <c r="B142" s="22">
        <v>0.37894383555588562</v>
      </c>
      <c r="C142" s="1">
        <f t="shared" si="7"/>
        <v>118.51234444000005</v>
      </c>
    </row>
    <row r="143" spans="1:3" x14ac:dyDescent="0.2">
      <c r="A143" s="21" t="s">
        <v>49</v>
      </c>
      <c r="B143" s="22">
        <v>0.37670365630048974</v>
      </c>
      <c r="C143" s="1">
        <f t="shared" si="7"/>
        <v>105.97552400000001</v>
      </c>
    </row>
    <row r="144" spans="1:3" x14ac:dyDescent="0.2">
      <c r="A144" s="21" t="s">
        <v>50</v>
      </c>
      <c r="B144" s="22">
        <v>0.36028131670365182</v>
      </c>
      <c r="C144" s="1">
        <f t="shared" si="7"/>
        <v>18.462208200000006</v>
      </c>
    </row>
    <row r="145" spans="1:3" x14ac:dyDescent="0.2">
      <c r="A145" s="21" t="s">
        <v>51</v>
      </c>
      <c r="B145" s="22">
        <v>0.35289692869982803</v>
      </c>
      <c r="C145" s="1">
        <f t="shared" si="7"/>
        <v>122.64870999999998</v>
      </c>
    </row>
    <row r="146" spans="1:3" x14ac:dyDescent="0.2">
      <c r="A146" s="21" t="s">
        <v>52</v>
      </c>
      <c r="B146" s="22">
        <v>0.35032358413330072</v>
      </c>
      <c r="C146" s="1">
        <f t="shared" si="7"/>
        <v>72.562216350200032</v>
      </c>
    </row>
    <row r="147" spans="1:3" x14ac:dyDescent="0.2">
      <c r="A147" s="21" t="s">
        <v>53</v>
      </c>
      <c r="B147" s="22">
        <v>0.31937524652394428</v>
      </c>
      <c r="C147" s="1">
        <f t="shared" si="7"/>
        <v>191.29828449999999</v>
      </c>
    </row>
    <row r="148" spans="1:3" x14ac:dyDescent="0.2">
      <c r="A148" s="21" t="s">
        <v>54</v>
      </c>
      <c r="B148" s="22">
        <v>0.30180379316572353</v>
      </c>
      <c r="C148" s="1">
        <f t="shared" si="7"/>
        <v>452.50827247350003</v>
      </c>
    </row>
    <row r="149" spans="1:3" x14ac:dyDescent="0.2">
      <c r="A149" s="21" t="s">
        <v>55</v>
      </c>
      <c r="B149" s="22">
        <v>0.27444082781664347</v>
      </c>
      <c r="C149" s="1">
        <f t="shared" si="7"/>
        <v>371.06082239342976</v>
      </c>
    </row>
    <row r="150" spans="1:3" x14ac:dyDescent="0.2">
      <c r="A150" s="21" t="s">
        <v>56</v>
      </c>
      <c r="B150" s="22">
        <v>0.25707083141841952</v>
      </c>
      <c r="C150" s="1">
        <f t="shared" si="7"/>
        <v>41.528004832999997</v>
      </c>
    </row>
    <row r="151" spans="1:3" x14ac:dyDescent="0.2">
      <c r="A151" s="21" t="s">
        <v>57</v>
      </c>
      <c r="B151" s="22">
        <v>0.25172297371468161</v>
      </c>
      <c r="C151" s="1">
        <f t="shared" si="7"/>
        <v>3073.7018533899986</v>
      </c>
    </row>
    <row r="152" spans="1:3" x14ac:dyDescent="0.2">
      <c r="A152" s="21" t="s">
        <v>58</v>
      </c>
      <c r="B152" s="22">
        <v>0.22777781090135299</v>
      </c>
      <c r="C152" s="1">
        <f t="shared" si="7"/>
        <v>2463.0115510000001</v>
      </c>
    </row>
    <row r="153" spans="1:3" x14ac:dyDescent="0.2">
      <c r="A153" s="21" t="s">
        <v>59</v>
      </c>
      <c r="B153" s="22">
        <v>0.21928102407558769</v>
      </c>
      <c r="C153" s="1">
        <f t="shared" si="7"/>
        <v>3371.7001819572001</v>
      </c>
    </row>
    <row r="154" spans="1:3" x14ac:dyDescent="0.2">
      <c r="A154" s="21" t="s">
        <v>60</v>
      </c>
      <c r="B154" s="22">
        <v>0.21759346175035668</v>
      </c>
      <c r="C154" s="1">
        <f t="shared" si="7"/>
        <v>2.3189228599999998</v>
      </c>
    </row>
    <row r="155" spans="1:3" x14ac:dyDescent="0.2">
      <c r="A155" s="21" t="s">
        <v>61</v>
      </c>
      <c r="B155" s="22">
        <v>0.20462807229611985</v>
      </c>
      <c r="C155" s="1">
        <f t="shared" si="7"/>
        <v>10.444800000000001</v>
      </c>
    </row>
    <row r="156" spans="1:3" x14ac:dyDescent="0.2">
      <c r="A156" s="21" t="s">
        <v>62</v>
      </c>
      <c r="B156" s="22">
        <v>0.18789503898000712</v>
      </c>
      <c r="C156" s="1">
        <f t="shared" si="7"/>
        <v>116.12328299999999</v>
      </c>
    </row>
    <row r="157" spans="1:3" x14ac:dyDescent="0.2">
      <c r="A157" s="21" t="s">
        <v>63</v>
      </c>
      <c r="B157" s="22">
        <v>0.17667197052011274</v>
      </c>
      <c r="C157" s="1">
        <f t="shared" si="7"/>
        <v>10.965690000000007</v>
      </c>
    </row>
    <row r="158" spans="1:3" x14ac:dyDescent="0.2">
      <c r="A158" s="21" t="s">
        <v>64</v>
      </c>
      <c r="B158" s="22">
        <v>0.17609855130755311</v>
      </c>
      <c r="C158" s="1">
        <f t="shared" si="7"/>
        <v>81.960949999999997</v>
      </c>
    </row>
    <row r="159" spans="1:3" x14ac:dyDescent="0.2">
      <c r="A159" s="21" t="s">
        <v>65</v>
      </c>
      <c r="B159" s="22">
        <v>0.15173061268761404</v>
      </c>
      <c r="C159" s="1">
        <f t="shared" si="7"/>
        <v>5.4595660200000005</v>
      </c>
    </row>
    <row r="160" spans="1:3" x14ac:dyDescent="0.2">
      <c r="A160" s="21" t="s">
        <v>66</v>
      </c>
      <c r="B160" s="22">
        <v>0.15032912075793012</v>
      </c>
      <c r="C160" s="1">
        <f t="shared" si="7"/>
        <v>201.00595100000004</v>
      </c>
    </row>
    <row r="161" spans="1:3" x14ac:dyDescent="0.2">
      <c r="A161" s="21" t="s">
        <v>67</v>
      </c>
      <c r="B161" s="22">
        <v>0.14972772289885536</v>
      </c>
      <c r="C161" s="1">
        <f t="shared" si="7"/>
        <v>5.9144400000000008</v>
      </c>
    </row>
    <row r="162" spans="1:3" x14ac:dyDescent="0.2">
      <c r="A162" s="21" t="s">
        <v>68</v>
      </c>
      <c r="B162" s="22">
        <v>0.14729024854496847</v>
      </c>
      <c r="C162" s="1">
        <f t="shared" si="7"/>
        <v>6.2010284600000007</v>
      </c>
    </row>
    <row r="163" spans="1:3" x14ac:dyDescent="0.2">
      <c r="A163" s="21" t="s">
        <v>69</v>
      </c>
      <c r="B163" s="22">
        <v>0.14128053787781394</v>
      </c>
      <c r="C163" s="1">
        <f t="shared" si="7"/>
        <v>190.80720833000001</v>
      </c>
    </row>
    <row r="164" spans="1:3" x14ac:dyDescent="0.2">
      <c r="A164" s="21" t="s">
        <v>70</v>
      </c>
      <c r="B164" s="22">
        <v>0.1363095795073426</v>
      </c>
      <c r="C164" s="1">
        <f t="shared" si="7"/>
        <v>124.22988999999997</v>
      </c>
    </row>
    <row r="165" spans="1:3" x14ac:dyDescent="0.2">
      <c r="A165" s="21" t="s">
        <v>71</v>
      </c>
      <c r="B165" s="22">
        <v>0.1345958689007854</v>
      </c>
      <c r="C165" s="1">
        <f t="shared" si="7"/>
        <v>750.31983094799932</v>
      </c>
    </row>
    <row r="166" spans="1:3" x14ac:dyDescent="0.2">
      <c r="A166" s="21" t="s">
        <v>72</v>
      </c>
      <c r="B166" s="22">
        <v>0.12821751550404809</v>
      </c>
      <c r="C166" s="1">
        <f t="shared" si="7"/>
        <v>4.3313800000000002</v>
      </c>
    </row>
    <row r="167" spans="1:3" x14ac:dyDescent="0.2">
      <c r="A167" s="21" t="s">
        <v>73</v>
      </c>
      <c r="B167" s="22">
        <v>0.12612612612612614</v>
      </c>
      <c r="C167" s="1">
        <f t="shared" si="7"/>
        <v>0.42000000000000004</v>
      </c>
    </row>
    <row r="168" spans="1:3" x14ac:dyDescent="0.2">
      <c r="A168" s="21" t="s">
        <v>74</v>
      </c>
      <c r="B168" s="22">
        <v>0.12434827787507344</v>
      </c>
      <c r="C168" s="1">
        <f t="shared" si="7"/>
        <v>33.215877735499987</v>
      </c>
    </row>
    <row r="169" spans="1:3" x14ac:dyDescent="0.2">
      <c r="A169" s="21" t="s">
        <v>75</v>
      </c>
      <c r="B169" s="22">
        <v>0.11565568962470348</v>
      </c>
      <c r="C169" s="1">
        <f t="shared" si="7"/>
        <v>63.494105799999993</v>
      </c>
    </row>
    <row r="170" spans="1:3" x14ac:dyDescent="0.2">
      <c r="A170" s="21" t="s">
        <v>76</v>
      </c>
      <c r="B170" s="22">
        <v>0.10233760948528253</v>
      </c>
      <c r="C170" s="1">
        <f t="shared" si="7"/>
        <v>1.3478599999999998</v>
      </c>
    </row>
    <row r="171" spans="1:3" x14ac:dyDescent="0.2">
      <c r="A171" s="21" t="s">
        <v>77</v>
      </c>
      <c r="B171" s="22">
        <v>9.1334131091319631E-2</v>
      </c>
      <c r="C171" s="1">
        <f t="shared" si="7"/>
        <v>21.183305317000002</v>
      </c>
    </row>
    <row r="172" spans="1:3" x14ac:dyDescent="0.2">
      <c r="A172" s="21" t="s">
        <v>78</v>
      </c>
      <c r="B172" s="22">
        <v>8.9207099247581842E-2</v>
      </c>
      <c r="C172" s="1">
        <f t="shared" si="7"/>
        <v>976.32910881140015</v>
      </c>
    </row>
    <row r="173" spans="1:3" x14ac:dyDescent="0.2">
      <c r="A173" s="21" t="s">
        <v>79</v>
      </c>
      <c r="B173" s="22">
        <v>8.8312764721053996E-2</v>
      </c>
      <c r="C173" s="1">
        <f t="shared" si="7"/>
        <v>236.33315999999996</v>
      </c>
    </row>
    <row r="174" spans="1:3" x14ac:dyDescent="0.2">
      <c r="A174" s="21" t="s">
        <v>80</v>
      </c>
      <c r="B174" s="22">
        <v>6.4279761443015684E-2</v>
      </c>
      <c r="C174" s="1">
        <f t="shared" si="7"/>
        <v>2.7319701490000008</v>
      </c>
    </row>
    <row r="175" spans="1:3" x14ac:dyDescent="0.2">
      <c r="A175" s="21" t="s">
        <v>81</v>
      </c>
      <c r="B175" s="22">
        <v>6.1961331153934651E-2</v>
      </c>
      <c r="C175" s="1">
        <f t="shared" si="7"/>
        <v>10.145856630000003</v>
      </c>
    </row>
    <row r="176" spans="1:3" x14ac:dyDescent="0.2">
      <c r="A176" s="21" t="s">
        <v>82</v>
      </c>
      <c r="B176" s="22">
        <v>5.0951269418722467E-2</v>
      </c>
      <c r="C176" s="1">
        <f t="shared" si="7"/>
        <v>36.508350000000007</v>
      </c>
    </row>
    <row r="177" spans="1:3" x14ac:dyDescent="0.2">
      <c r="A177" s="21" t="s">
        <v>83</v>
      </c>
      <c r="B177" s="22">
        <v>4.3844197454831528E-2</v>
      </c>
      <c r="C177" s="1">
        <f t="shared" si="7"/>
        <v>119.16341752720011</v>
      </c>
    </row>
    <row r="178" spans="1:3" x14ac:dyDescent="0.2">
      <c r="A178" s="21" t="s">
        <v>84</v>
      </c>
      <c r="B178" s="22">
        <v>3.915309875245717E-2</v>
      </c>
      <c r="C178" s="1">
        <f t="shared" si="7"/>
        <v>29.255622000000002</v>
      </c>
    </row>
    <row r="179" spans="1:3" x14ac:dyDescent="0.2">
      <c r="A179" s="21" t="s">
        <v>85</v>
      </c>
      <c r="B179" s="22">
        <v>3.1174861877570778E-2</v>
      </c>
      <c r="C179" s="1">
        <f t="shared" si="7"/>
        <v>0.47086074000000006</v>
      </c>
    </row>
    <row r="180" spans="1:3" x14ac:dyDescent="0.2">
      <c r="A180" s="21" t="s">
        <v>86</v>
      </c>
      <c r="B180" s="22">
        <v>2.7969643435139056E-2</v>
      </c>
      <c r="C180" s="1">
        <f t="shared" si="7"/>
        <v>0.44286999999999999</v>
      </c>
    </row>
    <row r="181" spans="1:3" x14ac:dyDescent="0.2">
      <c r="A181" s="21" t="s">
        <v>87</v>
      </c>
      <c r="B181" s="22">
        <v>2.7296136051904701E-2</v>
      </c>
      <c r="C181" s="1">
        <f t="shared" si="7"/>
        <v>0.35059200000000001</v>
      </c>
    </row>
    <row r="182" spans="1:3" x14ac:dyDescent="0.2">
      <c r="A182" s="21" t="s">
        <v>88</v>
      </c>
      <c r="B182" s="22">
        <v>2.7041380671555634E-2</v>
      </c>
      <c r="C182" s="1">
        <f t="shared" si="7"/>
        <v>5.7403599999999999E-2</v>
      </c>
    </row>
    <row r="183" spans="1:3" x14ac:dyDescent="0.2">
      <c r="A183" s="21" t="s">
        <v>89</v>
      </c>
      <c r="B183" s="22">
        <v>1.9090402009500646E-2</v>
      </c>
      <c r="C183" s="1">
        <f t="shared" ref="C183:C186" si="8">VLOOKUP(A183,$A$9:$B$90,2,FALSE)</f>
        <v>1.3091099999999998</v>
      </c>
    </row>
    <row r="184" spans="1:3" x14ac:dyDescent="0.2">
      <c r="A184" s="21" t="s">
        <v>90</v>
      </c>
      <c r="B184" s="22">
        <v>1.7316885966494545E-2</v>
      </c>
      <c r="C184" s="1">
        <f t="shared" si="8"/>
        <v>0.18515979799999996</v>
      </c>
    </row>
    <row r="185" spans="1:3" x14ac:dyDescent="0.2">
      <c r="A185" s="21" t="s">
        <v>91</v>
      </c>
      <c r="B185" s="22">
        <v>1.6846655569019275E-2</v>
      </c>
      <c r="C185" s="1">
        <f t="shared" si="8"/>
        <v>0.1216411</v>
      </c>
    </row>
    <row r="186" spans="1:3" x14ac:dyDescent="0.2">
      <c r="A186" s="21" t="s">
        <v>92</v>
      </c>
      <c r="B186" s="22">
        <v>1.2605278373161149E-2</v>
      </c>
      <c r="C186" s="1">
        <f t="shared" si="8"/>
        <v>1.34313894</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C9B9-15CF-41C3-9054-02A8E2757990}">
  <dimension ref="A1:G30"/>
  <sheetViews>
    <sheetView workbookViewId="0">
      <selection activeCell="A7" sqref="A7:XFD7"/>
    </sheetView>
  </sheetViews>
  <sheetFormatPr defaultRowHeight="14.25" x14ac:dyDescent="0.2"/>
  <cols>
    <col min="1" max="1" width="30.85546875" style="1" customWidth="1"/>
    <col min="2" max="2" width="13.7109375" style="1" bestFit="1" customWidth="1"/>
    <col min="3" max="3" width="22.42578125" style="1" bestFit="1" customWidth="1"/>
    <col min="4" max="4" width="60.140625" style="1" bestFit="1" customWidth="1"/>
    <col min="5" max="5" width="16.5703125" style="1" bestFit="1" customWidth="1"/>
    <col min="6" max="6" width="13.7109375" style="1" bestFit="1" customWidth="1"/>
    <col min="7" max="7" width="21.85546875" style="1" bestFit="1" customWidth="1"/>
    <col min="8" max="16384" width="9.140625" style="1"/>
  </cols>
  <sheetData>
    <row r="1" spans="1:7" ht="46.5" customHeight="1" x14ac:dyDescent="0.2"/>
    <row r="2" spans="1:7" s="13" customFormat="1" ht="21" customHeight="1" x14ac:dyDescent="0.25">
      <c r="A2" s="13" t="s">
        <v>320</v>
      </c>
    </row>
    <row r="3" spans="1:7" s="2" customFormat="1" ht="18" customHeight="1" x14ac:dyDescent="0.25">
      <c r="A3" s="1" t="s">
        <v>324</v>
      </c>
    </row>
    <row r="4" spans="1:7" s="2" customFormat="1" ht="18" customHeight="1" x14ac:dyDescent="0.25">
      <c r="A4" s="1" t="s">
        <v>331</v>
      </c>
    </row>
    <row r="5" spans="1:7" x14ac:dyDescent="0.2">
      <c r="A5" s="1" t="s">
        <v>100</v>
      </c>
    </row>
    <row r="7" spans="1:7" s="13" customFormat="1" ht="15" x14ac:dyDescent="0.25">
      <c r="A7" s="32" t="s">
        <v>93</v>
      </c>
      <c r="B7" s="32" t="s">
        <v>94</v>
      </c>
      <c r="C7" s="32" t="s">
        <v>95</v>
      </c>
      <c r="D7" s="32" t="s">
        <v>96</v>
      </c>
      <c r="E7" s="32" t="s">
        <v>97</v>
      </c>
      <c r="F7" s="32" t="s">
        <v>98</v>
      </c>
      <c r="G7" s="32" t="s">
        <v>99</v>
      </c>
    </row>
    <row r="8" spans="1:7" x14ac:dyDescent="0.2">
      <c r="A8" s="24">
        <v>36601.170567026507</v>
      </c>
      <c r="B8" s="24">
        <v>14216.013361808462</v>
      </c>
      <c r="C8" s="24">
        <v>3006.9524041393006</v>
      </c>
      <c r="D8" s="24">
        <v>527.07053146600015</v>
      </c>
      <c r="E8" s="24">
        <v>19340.747003311542</v>
      </c>
      <c r="F8" s="24">
        <v>5549.4491932345236</v>
      </c>
      <c r="G8" s="24">
        <v>8100.9914395718615</v>
      </c>
    </row>
    <row r="27" spans="1:7" x14ac:dyDescent="0.2">
      <c r="A27" s="1" t="s">
        <v>101</v>
      </c>
    </row>
    <row r="29" spans="1:7" x14ac:dyDescent="0.2">
      <c r="A29" s="23" t="s">
        <v>93</v>
      </c>
      <c r="B29" s="23" t="s">
        <v>94</v>
      </c>
      <c r="C29" s="23" t="s">
        <v>95</v>
      </c>
      <c r="D29" s="23" t="s">
        <v>96</v>
      </c>
      <c r="E29" s="23" t="s">
        <v>97</v>
      </c>
      <c r="F29" s="23" t="s">
        <v>98</v>
      </c>
      <c r="G29" s="23" t="s">
        <v>99</v>
      </c>
    </row>
    <row r="30" spans="1:7" x14ac:dyDescent="0.2">
      <c r="A30" s="25">
        <v>4310.5336735599994</v>
      </c>
      <c r="B30" s="25">
        <v>9422.5249338574176</v>
      </c>
      <c r="C30" s="25">
        <v>4020.2400051315003</v>
      </c>
      <c r="D30" s="25">
        <v>197.44732417069997</v>
      </c>
      <c r="E30" s="25">
        <v>16919.617592115406</v>
      </c>
      <c r="F30" s="25">
        <v>839.33692678010016</v>
      </c>
      <c r="G30" s="25">
        <v>3248.7261182082393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42FC-D90A-4ECA-9596-59D2DB4E9584}">
  <sheetPr>
    <tabColor theme="0"/>
  </sheetPr>
  <dimension ref="A1:AE159"/>
  <sheetViews>
    <sheetView tabSelected="1" zoomScaleNormal="100" workbookViewId="0">
      <selection activeCell="E8" sqref="E8"/>
    </sheetView>
  </sheetViews>
  <sheetFormatPr defaultRowHeight="14.25" x14ac:dyDescent="0.2"/>
  <cols>
    <col min="1" max="1" width="24.85546875" style="1" customWidth="1"/>
    <col min="2" max="2" width="30.7109375" style="1" customWidth="1"/>
    <col min="3" max="3" width="22.85546875" style="1" customWidth="1"/>
    <col min="4" max="6" width="13.7109375" style="1" bestFit="1" customWidth="1"/>
    <col min="7" max="7" width="23.140625" style="1" bestFit="1" customWidth="1"/>
    <col min="8" max="8" width="24.7109375" style="1" customWidth="1"/>
    <col min="9" max="9" width="9.140625" style="1"/>
    <col min="10" max="10" width="13.7109375" style="1" bestFit="1" customWidth="1"/>
    <col min="11" max="11" width="17.85546875" style="1" bestFit="1" customWidth="1"/>
    <col min="12" max="12" width="13.7109375" style="1" bestFit="1" customWidth="1"/>
    <col min="13" max="13" width="9.140625" style="1"/>
    <col min="14" max="14" width="21" style="1" bestFit="1" customWidth="1"/>
    <col min="15" max="15" width="20.42578125" style="1" bestFit="1" customWidth="1"/>
    <col min="16" max="16384" width="9.140625" style="1"/>
  </cols>
  <sheetData>
    <row r="1" spans="1:31" ht="47.25" customHeight="1" x14ac:dyDescent="0.25">
      <c r="A1" s="13"/>
      <c r="B1" s="13"/>
    </row>
    <row r="2" spans="1:31" s="13" customFormat="1" ht="21" customHeight="1" x14ac:dyDescent="0.25">
      <c r="A2" s="13" t="s">
        <v>320</v>
      </c>
    </row>
    <row r="3" spans="1:31" ht="15.75" customHeight="1" x14ac:dyDescent="0.2">
      <c r="A3" s="1" t="s">
        <v>325</v>
      </c>
    </row>
    <row r="4" spans="1:31" s="35" customFormat="1" ht="15.75" customHeight="1" x14ac:dyDescent="0.2">
      <c r="A4" s="35" t="s">
        <v>331</v>
      </c>
    </row>
    <row r="5" spans="1:31" s="21" customFormat="1" ht="15.75" customHeight="1" x14ac:dyDescent="0.2"/>
    <row r="6" spans="1:31" s="13" customFormat="1" ht="15" x14ac:dyDescent="0.25">
      <c r="A6" s="13" t="s">
        <v>105</v>
      </c>
      <c r="B6" s="13" t="s">
        <v>106</v>
      </c>
      <c r="C6" s="13" t="s">
        <v>107</v>
      </c>
      <c r="D6" s="13" t="s">
        <v>108</v>
      </c>
      <c r="E6" s="13" t="s">
        <v>109</v>
      </c>
      <c r="F6" s="13" t="s">
        <v>110</v>
      </c>
      <c r="G6" s="13" t="s">
        <v>111</v>
      </c>
      <c r="H6" s="13" t="s">
        <v>112</v>
      </c>
      <c r="I6" s="13" t="s">
        <v>113</v>
      </c>
      <c r="J6" s="13" t="s">
        <v>114</v>
      </c>
      <c r="K6" s="13" t="s">
        <v>115</v>
      </c>
      <c r="L6" s="13" t="s">
        <v>116</v>
      </c>
      <c r="M6" s="13" t="s">
        <v>117</v>
      </c>
      <c r="N6" s="13" t="s">
        <v>118</v>
      </c>
      <c r="O6" s="13" t="s">
        <v>119</v>
      </c>
    </row>
    <row r="7" spans="1:31" x14ac:dyDescent="0.2">
      <c r="A7" s="1" t="s">
        <v>120</v>
      </c>
      <c r="B7" s="1">
        <v>7.4860144550000003</v>
      </c>
      <c r="C7" s="1">
        <v>6.943675830000001</v>
      </c>
      <c r="E7" s="1">
        <v>29.331671968999991</v>
      </c>
      <c r="F7" s="1">
        <v>6.8376163800000009</v>
      </c>
      <c r="G7" s="1">
        <v>2.45700093</v>
      </c>
      <c r="H7" s="1">
        <v>72.630321201299978</v>
      </c>
      <c r="I7" s="1">
        <v>5.3298396000000015</v>
      </c>
      <c r="J7" s="1">
        <v>5.0406931609999992</v>
      </c>
      <c r="K7" s="1">
        <v>3.5699341999999996</v>
      </c>
      <c r="L7" s="1">
        <v>35.838815389699995</v>
      </c>
      <c r="M7" s="1">
        <v>43.889331358000007</v>
      </c>
      <c r="N7" s="1">
        <v>14.555041009999998</v>
      </c>
      <c r="O7" s="1">
        <v>67.766124592000011</v>
      </c>
      <c r="R7" s="26"/>
      <c r="S7" s="26"/>
      <c r="T7" s="26"/>
      <c r="U7" s="26"/>
      <c r="V7" s="26"/>
      <c r="W7" s="26"/>
      <c r="X7" s="26"/>
      <c r="Y7" s="26"/>
      <c r="Z7" s="26"/>
      <c r="AA7" s="26"/>
      <c r="AB7" s="26"/>
      <c r="AC7" s="26"/>
      <c r="AD7" s="26"/>
      <c r="AE7" s="26"/>
    </row>
    <row r="8" spans="1:31" x14ac:dyDescent="0.2">
      <c r="A8" s="1" t="s">
        <v>121</v>
      </c>
      <c r="B8" s="1">
        <v>6.6953458030000013</v>
      </c>
      <c r="C8" s="1">
        <v>2.1700137599999998</v>
      </c>
      <c r="E8" s="1">
        <v>105.72596002300007</v>
      </c>
      <c r="F8" s="1">
        <v>7.8457012599999993</v>
      </c>
      <c r="G8" s="1">
        <v>0</v>
      </c>
      <c r="H8" s="1">
        <v>22.004264410000001</v>
      </c>
      <c r="I8" s="1">
        <v>2.5952651499999999</v>
      </c>
      <c r="J8" s="1">
        <v>25.031749510000008</v>
      </c>
      <c r="K8" s="1">
        <v>1.6150802599999998</v>
      </c>
      <c r="L8" s="1">
        <v>5.2145817399999999</v>
      </c>
      <c r="M8" s="1">
        <v>13.8830314236</v>
      </c>
      <c r="N8" s="1">
        <v>12.20698872</v>
      </c>
      <c r="O8" s="1">
        <v>8.820126949999997</v>
      </c>
    </row>
    <row r="9" spans="1:31" x14ac:dyDescent="0.2">
      <c r="A9" s="1" t="s">
        <v>122</v>
      </c>
      <c r="B9" s="1">
        <v>12.991423939999999</v>
      </c>
      <c r="C9" s="1">
        <v>0.60837642200000008</v>
      </c>
      <c r="E9" s="1">
        <v>20.957930634000004</v>
      </c>
      <c r="F9" s="1">
        <v>8.0614541699999975</v>
      </c>
      <c r="H9" s="1">
        <v>32.649345997999994</v>
      </c>
      <c r="I9" s="1">
        <v>108.60946310999994</v>
      </c>
      <c r="J9" s="1">
        <v>7.8282314499999988</v>
      </c>
      <c r="K9" s="1">
        <v>2.4089629910000006</v>
      </c>
      <c r="L9" s="1">
        <v>1.9401499899999997</v>
      </c>
      <c r="M9" s="1">
        <v>33.015537325699988</v>
      </c>
      <c r="N9" s="1">
        <v>12.628153461</v>
      </c>
      <c r="O9" s="1">
        <v>40.756815689999996</v>
      </c>
    </row>
    <row r="10" spans="1:31" x14ac:dyDescent="0.2">
      <c r="A10" s="1" t="s">
        <v>123</v>
      </c>
      <c r="B10" s="1">
        <v>5.0359550500000001</v>
      </c>
      <c r="E10" s="1">
        <v>0.118497401</v>
      </c>
      <c r="F10" s="1">
        <v>1.6863162299999999</v>
      </c>
      <c r="H10" s="1">
        <v>0.11022211</v>
      </c>
      <c r="I10" s="1">
        <v>1.6347500000000001E-2</v>
      </c>
      <c r="J10" s="1">
        <v>8.9999999999999993E-3</v>
      </c>
      <c r="M10" s="1">
        <v>0.12248380529</v>
      </c>
      <c r="N10" s="1">
        <v>0.16068253000000002</v>
      </c>
      <c r="O10" s="1">
        <v>1.5863599999999999E-2</v>
      </c>
    </row>
    <row r="11" spans="1:31" x14ac:dyDescent="0.2">
      <c r="A11" s="1" t="s">
        <v>124</v>
      </c>
      <c r="B11" s="1">
        <v>1.2869386039999997</v>
      </c>
      <c r="C11" s="1">
        <v>0.90035562000000013</v>
      </c>
      <c r="D11" s="1">
        <v>0</v>
      </c>
      <c r="E11" s="1">
        <v>23.571063258999999</v>
      </c>
      <c r="F11" s="1">
        <v>5.889712620000001</v>
      </c>
      <c r="G11" s="1">
        <v>2.43868E-2</v>
      </c>
      <c r="H11" s="1">
        <v>5.3208059209999998</v>
      </c>
      <c r="I11" s="1">
        <v>2.0013740199999996</v>
      </c>
      <c r="J11" s="1">
        <v>2.7297922100000003</v>
      </c>
      <c r="K11" s="1">
        <v>5.7658749929999997</v>
      </c>
      <c r="L11" s="1">
        <v>3.2520905500000001</v>
      </c>
      <c r="M11" s="1">
        <v>13.145012142289998</v>
      </c>
      <c r="N11" s="1">
        <v>6.3604367730000027</v>
      </c>
      <c r="O11" s="1">
        <v>5.0157145200000004</v>
      </c>
    </row>
    <row r="12" spans="1:31" x14ac:dyDescent="0.2">
      <c r="A12" s="1" t="s">
        <v>125</v>
      </c>
      <c r="B12" s="1">
        <v>52.427370639999992</v>
      </c>
      <c r="C12" s="1">
        <v>23.951433539999996</v>
      </c>
      <c r="E12" s="1">
        <v>26.074088685</v>
      </c>
      <c r="F12" s="1">
        <v>4.9855998309999991</v>
      </c>
      <c r="H12" s="1">
        <v>87.249629535000082</v>
      </c>
      <c r="I12" s="1">
        <v>20.804507380000008</v>
      </c>
      <c r="J12" s="1">
        <v>5.2624060560000006</v>
      </c>
      <c r="K12" s="1">
        <v>4.8496232799999994</v>
      </c>
      <c r="L12" s="1">
        <v>80.694174970000006</v>
      </c>
      <c r="M12" s="1">
        <v>65.814427390000006</v>
      </c>
      <c r="N12" s="1">
        <v>16.477399720000005</v>
      </c>
      <c r="O12" s="1">
        <v>19.737774760000001</v>
      </c>
    </row>
    <row r="13" spans="1:31" x14ac:dyDescent="0.2">
      <c r="A13" s="1" t="s">
        <v>126</v>
      </c>
      <c r="B13" s="1">
        <v>8.7633938600000025</v>
      </c>
      <c r="C13" s="1">
        <v>4.64287706</v>
      </c>
      <c r="E13" s="1">
        <v>12.847732651999999</v>
      </c>
      <c r="F13" s="1">
        <v>1.8650605499999999</v>
      </c>
      <c r="H13" s="1">
        <v>22.090445293999991</v>
      </c>
      <c r="I13" s="1">
        <v>7.5631535900000024</v>
      </c>
      <c r="J13" s="1">
        <v>0.72334021000000004</v>
      </c>
      <c r="K13" s="1">
        <v>2.5112685499999996</v>
      </c>
      <c r="L13" s="1">
        <v>8.2903043400000023</v>
      </c>
      <c r="M13" s="1">
        <v>30.473402139999994</v>
      </c>
      <c r="N13" s="1">
        <v>1.5017433790000001</v>
      </c>
      <c r="O13" s="1">
        <v>83.171449100000018</v>
      </c>
    </row>
    <row r="14" spans="1:31" x14ac:dyDescent="0.2">
      <c r="A14" s="1" t="s">
        <v>127</v>
      </c>
      <c r="B14" s="1">
        <v>188.8313367670001</v>
      </c>
      <c r="C14" s="1">
        <v>67.200781601999992</v>
      </c>
      <c r="D14" s="1">
        <v>1.4712464999999999</v>
      </c>
      <c r="E14" s="1">
        <v>598.96684274500024</v>
      </c>
      <c r="F14" s="1">
        <v>88.846210809999988</v>
      </c>
      <c r="G14" s="1">
        <v>0</v>
      </c>
      <c r="H14" s="1">
        <v>214.07042825800005</v>
      </c>
      <c r="I14" s="1">
        <v>409.21058464999993</v>
      </c>
      <c r="J14" s="1">
        <v>126.24824195225003</v>
      </c>
      <c r="K14" s="1">
        <v>35.907695542899987</v>
      </c>
      <c r="L14" s="1">
        <v>797.48090549100016</v>
      </c>
      <c r="M14" s="1">
        <v>325.87862886509998</v>
      </c>
      <c r="N14" s="1">
        <v>171.37302709000002</v>
      </c>
      <c r="O14" s="1">
        <v>240.67449633999976</v>
      </c>
    </row>
    <row r="15" spans="1:31" x14ac:dyDescent="0.2">
      <c r="A15" s="1" t="s">
        <v>128</v>
      </c>
      <c r="B15" s="1">
        <v>0.60280602000000005</v>
      </c>
      <c r="C15" s="1">
        <v>3.2770356600000001</v>
      </c>
      <c r="E15" s="1">
        <v>30.770052571000011</v>
      </c>
      <c r="F15" s="1">
        <v>6.7487282200000012</v>
      </c>
      <c r="H15" s="1">
        <v>31.888868160000001</v>
      </c>
      <c r="I15" s="1">
        <v>10.833533494000001</v>
      </c>
      <c r="J15" s="1">
        <v>0.26472469999999998</v>
      </c>
      <c r="K15" s="1">
        <v>1.6777005679999999</v>
      </c>
      <c r="L15" s="1">
        <v>9.3878940779999969</v>
      </c>
      <c r="M15" s="1">
        <v>11.549000153000003</v>
      </c>
      <c r="N15" s="1">
        <v>2.84100792</v>
      </c>
      <c r="O15" s="1">
        <v>4.7112078000000013</v>
      </c>
    </row>
    <row r="16" spans="1:31" x14ac:dyDescent="0.2">
      <c r="A16" s="1" t="s">
        <v>129</v>
      </c>
      <c r="B16" s="1">
        <v>6.9675982199999993</v>
      </c>
      <c r="C16" s="1">
        <v>0.32979000000000003</v>
      </c>
      <c r="D16" s="1">
        <v>3.2612000000000002E-2</v>
      </c>
      <c r="E16" s="1">
        <v>1.1067598000000001</v>
      </c>
      <c r="F16" s="1">
        <v>5.3983967599999998</v>
      </c>
      <c r="H16" s="1">
        <v>0.78899660000000005</v>
      </c>
      <c r="I16" s="1">
        <v>3.1442126699999999</v>
      </c>
      <c r="J16" s="1">
        <v>1.3603523000000002</v>
      </c>
      <c r="K16" s="1">
        <v>0.36535075</v>
      </c>
      <c r="L16" s="1">
        <v>14.8451427</v>
      </c>
      <c r="M16" s="1">
        <v>10.668612203599999</v>
      </c>
      <c r="N16" s="1">
        <v>0.48992233099999999</v>
      </c>
      <c r="O16" s="1">
        <v>0.42431500999999999</v>
      </c>
    </row>
    <row r="17" spans="1:31" x14ac:dyDescent="0.2">
      <c r="A17" s="1" t="s">
        <v>130</v>
      </c>
      <c r="B17" s="1">
        <v>5.8432013729999985</v>
      </c>
      <c r="C17" s="1">
        <v>1.3193789800000002</v>
      </c>
      <c r="E17" s="1">
        <v>1.0725653710000003</v>
      </c>
      <c r="F17" s="1">
        <v>4.3912336600000001</v>
      </c>
      <c r="H17" s="1">
        <v>5.738612002</v>
      </c>
      <c r="I17" s="1">
        <v>5.4423879499999996</v>
      </c>
      <c r="J17" s="1">
        <v>3.0911060419999998</v>
      </c>
      <c r="K17" s="1">
        <v>3.3633699010000009</v>
      </c>
      <c r="L17" s="1">
        <v>19.990764728999999</v>
      </c>
      <c r="M17" s="1">
        <v>8.4866266975999984</v>
      </c>
      <c r="N17" s="1">
        <v>0.95934083800000003</v>
      </c>
      <c r="O17" s="1">
        <v>3.0504582399999998</v>
      </c>
    </row>
    <row r="18" spans="1:31" x14ac:dyDescent="0.2">
      <c r="A18" s="1" t="s">
        <v>131</v>
      </c>
      <c r="B18" s="1">
        <v>74.626805114899994</v>
      </c>
      <c r="C18" s="1">
        <v>3.2858871490000006</v>
      </c>
      <c r="D18" s="1">
        <v>0</v>
      </c>
      <c r="E18" s="1">
        <v>35.790201138950017</v>
      </c>
      <c r="F18" s="1">
        <v>42.885211800000015</v>
      </c>
      <c r="G18" s="1">
        <v>0</v>
      </c>
      <c r="H18" s="1">
        <v>60.888369157499952</v>
      </c>
      <c r="I18" s="1">
        <v>41.304153373000041</v>
      </c>
      <c r="J18" s="1">
        <v>103.316712259</v>
      </c>
      <c r="K18" s="1">
        <v>14.241897785500001</v>
      </c>
      <c r="L18" s="1">
        <v>112.35875426</v>
      </c>
      <c r="M18" s="1">
        <v>41.150498273600014</v>
      </c>
      <c r="N18" s="1">
        <v>49.043278554999979</v>
      </c>
      <c r="O18" s="1">
        <v>172.78919962200013</v>
      </c>
    </row>
    <row r="19" spans="1:31" x14ac:dyDescent="0.2">
      <c r="A19" s="1" t="s">
        <v>132</v>
      </c>
      <c r="B19" s="1">
        <v>8.5500579693000027</v>
      </c>
      <c r="C19" s="1">
        <v>25.569885060000001</v>
      </c>
      <c r="D19" s="1">
        <v>7.7895500000000006E-2</v>
      </c>
      <c r="E19" s="1">
        <v>35.395799131000004</v>
      </c>
      <c r="F19" s="1">
        <v>9.3749965570000029</v>
      </c>
      <c r="G19" s="1">
        <v>3.0363999999999999E-3</v>
      </c>
      <c r="H19" s="1">
        <v>92.172618963999994</v>
      </c>
      <c r="I19" s="1">
        <v>43.918456540000008</v>
      </c>
      <c r="J19" s="1">
        <v>55.016569659999995</v>
      </c>
      <c r="K19" s="1">
        <v>11.544789329999995</v>
      </c>
      <c r="L19" s="1">
        <v>165.18470049999999</v>
      </c>
      <c r="M19" s="1">
        <v>62.587104417000027</v>
      </c>
      <c r="N19" s="1">
        <v>5.1774518839999972</v>
      </c>
      <c r="O19" s="1">
        <v>43.98769687099999</v>
      </c>
    </row>
    <row r="20" spans="1:31" x14ac:dyDescent="0.2">
      <c r="A20" s="1" t="s">
        <v>133</v>
      </c>
      <c r="B20" s="1">
        <v>3.80982676</v>
      </c>
      <c r="C20" s="1">
        <v>0.461270232</v>
      </c>
      <c r="D20" s="1">
        <v>0.21112799999999998</v>
      </c>
      <c r="E20" s="1">
        <v>3.5183944219999987</v>
      </c>
      <c r="F20" s="1">
        <v>1.3574667200000001</v>
      </c>
      <c r="G20" s="1">
        <v>0</v>
      </c>
      <c r="H20" s="1">
        <v>2.50922285</v>
      </c>
      <c r="I20" s="1">
        <v>75.611829575999991</v>
      </c>
      <c r="J20" s="1">
        <v>2.2827464900000001</v>
      </c>
      <c r="K20" s="1">
        <v>0.27947747095000003</v>
      </c>
      <c r="L20" s="1">
        <v>6.3625330409999998</v>
      </c>
      <c r="M20" s="1">
        <v>3.4233110339000001</v>
      </c>
      <c r="N20" s="1">
        <v>1.66630641</v>
      </c>
      <c r="O20" s="1">
        <v>9.1341400000000007E-3</v>
      </c>
    </row>
    <row r="21" spans="1:31" x14ac:dyDescent="0.2">
      <c r="A21" s="1" t="s">
        <v>134</v>
      </c>
      <c r="B21" s="1">
        <v>63.506617349999999</v>
      </c>
      <c r="C21" s="1">
        <v>1.9273576410000002</v>
      </c>
      <c r="E21" s="1">
        <v>99.33639301790005</v>
      </c>
      <c r="F21" s="1">
        <v>205.11697963999993</v>
      </c>
      <c r="H21" s="1">
        <v>36.517751660999963</v>
      </c>
      <c r="I21" s="1">
        <v>12.8489090522</v>
      </c>
      <c r="J21" s="1">
        <v>3.3090829800000003</v>
      </c>
      <c r="K21" s="1">
        <v>3.8433804950000008</v>
      </c>
      <c r="L21" s="1">
        <v>275.88608797899997</v>
      </c>
      <c r="M21" s="1">
        <v>53.432201058999993</v>
      </c>
      <c r="N21" s="1">
        <v>19.827087870900002</v>
      </c>
      <c r="O21" s="1">
        <v>104.91173763</v>
      </c>
    </row>
    <row r="22" spans="1:31" x14ac:dyDescent="0.2">
      <c r="A22" s="1" t="s">
        <v>135</v>
      </c>
      <c r="B22" s="1">
        <v>146.48704069199991</v>
      </c>
      <c r="C22" s="1">
        <v>4.2771756129500007</v>
      </c>
      <c r="D22" s="1">
        <v>6.953449</v>
      </c>
      <c r="E22" s="1">
        <v>67.532891524000007</v>
      </c>
      <c r="F22" s="1">
        <v>5.4278426199999998</v>
      </c>
      <c r="G22" s="1">
        <v>114.97573</v>
      </c>
      <c r="H22" s="1">
        <v>80.404491697999987</v>
      </c>
      <c r="I22" s="1">
        <v>251.6773765379501</v>
      </c>
      <c r="J22" s="1">
        <v>35.351031423000002</v>
      </c>
      <c r="K22" s="1">
        <v>62.065697931000003</v>
      </c>
      <c r="L22" s="1">
        <v>95.554960260000001</v>
      </c>
      <c r="M22" s="1">
        <v>75.151451779000041</v>
      </c>
      <c r="N22" s="1">
        <v>19.633805179999996</v>
      </c>
      <c r="O22" s="1">
        <v>125.73521728000003</v>
      </c>
    </row>
    <row r="23" spans="1:31" x14ac:dyDescent="0.2">
      <c r="A23" s="1" t="s">
        <v>136</v>
      </c>
      <c r="B23" s="1">
        <v>1.604807044</v>
      </c>
      <c r="C23" s="1">
        <v>0.24011564199999999</v>
      </c>
      <c r="D23" s="1">
        <v>1.6587399999999999E-2</v>
      </c>
      <c r="E23" s="1">
        <v>14.704198160000001</v>
      </c>
      <c r="F23" s="1">
        <v>2.0909988999999998</v>
      </c>
      <c r="G23" s="1">
        <v>12.454540380000001</v>
      </c>
      <c r="H23" s="1">
        <v>2.6839239629999998</v>
      </c>
      <c r="I23" s="1">
        <v>6.1921644360000005</v>
      </c>
      <c r="J23" s="1">
        <v>0.1104752</v>
      </c>
      <c r="K23" s="1">
        <v>0.83866193099999997</v>
      </c>
      <c r="L23" s="1">
        <v>38.388281666000005</v>
      </c>
      <c r="M23" s="1">
        <v>11.600797537690001</v>
      </c>
      <c r="N23" s="1">
        <v>20.076392290000005</v>
      </c>
      <c r="O23" s="1">
        <v>23.928284299999998</v>
      </c>
    </row>
    <row r="24" spans="1:31" x14ac:dyDescent="0.2">
      <c r="A24" s="1" t="s">
        <v>137</v>
      </c>
      <c r="B24" s="1">
        <v>80.345998623999975</v>
      </c>
      <c r="C24" s="1">
        <v>13.903806857999998</v>
      </c>
      <c r="D24" s="1">
        <v>0.97679199999999999</v>
      </c>
      <c r="E24" s="1">
        <v>107.16787464400002</v>
      </c>
      <c r="F24" s="1">
        <v>24.183688559999997</v>
      </c>
      <c r="G24" s="1">
        <v>5.5291399999999999</v>
      </c>
      <c r="H24" s="1">
        <v>158.21036579800008</v>
      </c>
      <c r="I24" s="1">
        <v>142.08579524000007</v>
      </c>
      <c r="J24" s="1">
        <v>3.0255933499999994</v>
      </c>
      <c r="K24" s="1">
        <v>6.6958430628999972</v>
      </c>
      <c r="L24" s="1">
        <v>137.59500873889996</v>
      </c>
      <c r="M24" s="1">
        <v>59.077755177900009</v>
      </c>
      <c r="N24" s="1">
        <v>16.482754684000003</v>
      </c>
      <c r="O24" s="1">
        <v>53.008249495999998</v>
      </c>
    </row>
    <row r="25" spans="1:31" x14ac:dyDescent="0.2">
      <c r="A25" s="1" t="s">
        <v>138</v>
      </c>
      <c r="B25" s="1">
        <v>71.001795930000014</v>
      </c>
      <c r="C25" s="1">
        <v>1.5427345299999999</v>
      </c>
      <c r="D25" s="1">
        <v>2.152901</v>
      </c>
      <c r="E25" s="1">
        <v>100.43720051300006</v>
      </c>
      <c r="F25" s="1">
        <v>18.858002310000003</v>
      </c>
      <c r="G25" s="1">
        <v>0.32333231000000001</v>
      </c>
      <c r="H25" s="1">
        <v>27.831192341000001</v>
      </c>
      <c r="I25" s="1">
        <v>127.74787440500003</v>
      </c>
      <c r="J25" s="1">
        <v>67.099292282000008</v>
      </c>
      <c r="K25" s="1">
        <v>14.139229268999998</v>
      </c>
      <c r="L25" s="1">
        <v>124.35989580999997</v>
      </c>
      <c r="M25" s="1">
        <v>183.53087700869983</v>
      </c>
      <c r="N25" s="1">
        <v>24.720128749999994</v>
      </c>
      <c r="O25" s="1">
        <v>83.95165867999998</v>
      </c>
    </row>
    <row r="26" spans="1:31" x14ac:dyDescent="0.2">
      <c r="A26" s="1" t="s">
        <v>139</v>
      </c>
      <c r="B26" s="1">
        <v>3.7077768199999999</v>
      </c>
      <c r="C26" s="1">
        <v>149.07967105996002</v>
      </c>
      <c r="E26" s="1">
        <v>25.323062828999998</v>
      </c>
      <c r="F26" s="1">
        <v>8.1195629390000015</v>
      </c>
      <c r="G26" s="1">
        <v>0</v>
      </c>
      <c r="H26" s="1">
        <v>3.1695521450000008</v>
      </c>
      <c r="I26" s="1">
        <v>1.0318326</v>
      </c>
      <c r="J26" s="1">
        <v>1.8598147599999999</v>
      </c>
      <c r="K26" s="1">
        <v>4.7545364300000008</v>
      </c>
      <c r="L26" s="1">
        <v>10.029644069999998</v>
      </c>
      <c r="M26" s="1">
        <v>10.147579561599997</v>
      </c>
      <c r="N26" s="1">
        <v>3.2467180819999997</v>
      </c>
      <c r="O26" s="1">
        <v>3.6868147600000003</v>
      </c>
    </row>
    <row r="27" spans="1:31" x14ac:dyDescent="0.2">
      <c r="A27" s="1" t="s">
        <v>140</v>
      </c>
      <c r="B27" s="1">
        <v>64.61035405899996</v>
      </c>
      <c r="C27" s="1">
        <v>15.321095128000009</v>
      </c>
      <c r="E27" s="1">
        <v>476.23639643199971</v>
      </c>
      <c r="F27" s="1">
        <v>318.47330980399971</v>
      </c>
      <c r="G27" s="1">
        <v>0</v>
      </c>
      <c r="H27" s="1">
        <v>48.593261468999962</v>
      </c>
      <c r="I27" s="1">
        <v>193.26537554499998</v>
      </c>
      <c r="J27" s="1">
        <v>2.9389027299999992</v>
      </c>
      <c r="K27" s="1">
        <v>12.716852985000003</v>
      </c>
      <c r="L27" s="1">
        <v>175.93561694599993</v>
      </c>
      <c r="M27" s="1">
        <v>78.759888369500061</v>
      </c>
      <c r="N27" s="1">
        <v>19.341491152</v>
      </c>
      <c r="O27" s="1">
        <v>84.799665030000014</v>
      </c>
    </row>
    <row r="28" spans="1:31" x14ac:dyDescent="0.2">
      <c r="A28" s="1" t="s">
        <v>141</v>
      </c>
      <c r="B28" s="1">
        <v>99.644469388800019</v>
      </c>
      <c r="C28" s="1">
        <v>8.8056893610000007</v>
      </c>
      <c r="D28" s="1">
        <v>2.4229999999999998E-3</v>
      </c>
      <c r="E28" s="1">
        <v>61.120163564599991</v>
      </c>
      <c r="F28" s="1">
        <v>265.83037673400003</v>
      </c>
      <c r="G28" s="1">
        <v>0</v>
      </c>
      <c r="H28" s="1">
        <v>388.20467431440062</v>
      </c>
      <c r="I28" s="1">
        <v>8.7639969620000002</v>
      </c>
      <c r="J28" s="1">
        <v>67.443833459999993</v>
      </c>
      <c r="K28" s="1">
        <v>23.332773519999996</v>
      </c>
      <c r="L28" s="1">
        <v>76.081766180999949</v>
      </c>
      <c r="M28" s="1">
        <v>119.22976693359996</v>
      </c>
      <c r="N28" s="1">
        <v>45.927618132700012</v>
      </c>
      <c r="O28" s="1">
        <v>3.1422303499999997</v>
      </c>
    </row>
    <row r="29" spans="1:31" x14ac:dyDescent="0.2">
      <c r="A29" s="1" t="s">
        <v>142</v>
      </c>
      <c r="B29" s="1">
        <v>2.8825364099999997</v>
      </c>
      <c r="C29" s="1">
        <v>1.2913892999999999</v>
      </c>
      <c r="D29" s="1">
        <v>1.3384449</v>
      </c>
      <c r="E29" s="1">
        <v>15.221924039000003</v>
      </c>
      <c r="F29" s="1">
        <v>2.1785380000000005</v>
      </c>
      <c r="H29" s="1">
        <v>5.3082375500000003</v>
      </c>
      <c r="I29" s="1">
        <v>12.545993149999997</v>
      </c>
      <c r="J29" s="1">
        <v>1.2188184800000001</v>
      </c>
      <c r="K29" s="1">
        <v>4.4679399999999994E-2</v>
      </c>
      <c r="L29" s="1">
        <v>7.0461122290000002</v>
      </c>
      <c r="M29" s="1">
        <v>2.4391825263000002</v>
      </c>
      <c r="N29" s="1">
        <v>1.5476370099999999</v>
      </c>
      <c r="O29" s="1">
        <v>5.5378893999999992</v>
      </c>
      <c r="R29" s="1" t="s">
        <v>106</v>
      </c>
      <c r="S29" s="1" t="s">
        <v>107</v>
      </c>
      <c r="T29" s="1" t="s">
        <v>108</v>
      </c>
      <c r="U29" s="1" t="s">
        <v>109</v>
      </c>
      <c r="V29" s="1" t="s">
        <v>110</v>
      </c>
      <c r="W29" s="1" t="s">
        <v>111</v>
      </c>
      <c r="X29" s="1" t="s">
        <v>112</v>
      </c>
      <c r="Y29" s="1" t="s">
        <v>113</v>
      </c>
      <c r="Z29" s="1" t="s">
        <v>114</v>
      </c>
      <c r="AA29" s="1" t="s">
        <v>115</v>
      </c>
      <c r="AB29" s="1" t="s">
        <v>116</v>
      </c>
      <c r="AC29" s="1" t="s">
        <v>117</v>
      </c>
      <c r="AD29" s="1" t="s">
        <v>118</v>
      </c>
      <c r="AE29" s="1" t="s">
        <v>119</v>
      </c>
    </row>
    <row r="30" spans="1:31" x14ac:dyDescent="0.2">
      <c r="A30" s="1" t="s">
        <v>143</v>
      </c>
      <c r="B30" s="1">
        <v>1.8884729999999999E-2</v>
      </c>
      <c r="C30" s="1">
        <v>6.4074900000000001E-3</v>
      </c>
      <c r="E30" s="1">
        <v>2.6828959100000001</v>
      </c>
      <c r="F30" s="1">
        <v>1.44005246</v>
      </c>
      <c r="G30" s="1">
        <v>3.48068</v>
      </c>
      <c r="H30" s="1">
        <v>1.6923256979999999</v>
      </c>
      <c r="I30" s="1">
        <v>0.86900686999999988</v>
      </c>
      <c r="J30" s="1">
        <v>1.2547668999999999</v>
      </c>
      <c r="K30" s="1">
        <v>0.49828298000000004</v>
      </c>
      <c r="L30" s="1">
        <v>6.3183809999999996</v>
      </c>
      <c r="M30" s="1">
        <v>0.40117769999999997</v>
      </c>
      <c r="N30" s="1">
        <v>0.8199310769999999</v>
      </c>
      <c r="O30" s="1">
        <v>2.93472869</v>
      </c>
      <c r="R30" s="26">
        <v>2212.7062713713899</v>
      </c>
      <c r="S30" s="26">
        <v>317.82765147800001</v>
      </c>
      <c r="T30" s="26">
        <v>387.42254866999997</v>
      </c>
      <c r="U30" s="26">
        <v>1843.7732244454</v>
      </c>
      <c r="V30" s="26">
        <v>499.66910053800001</v>
      </c>
      <c r="W30" s="26">
        <v>1405.9559934200001</v>
      </c>
      <c r="X30" s="26">
        <v>4702.4878299017691</v>
      </c>
      <c r="Y30" s="26">
        <v>6518.9698517417009</v>
      </c>
      <c r="Z30" s="26">
        <v>13883.921741465105</v>
      </c>
      <c r="AA30" s="26">
        <v>421.0753298899001</v>
      </c>
      <c r="AB30" s="26">
        <v>2644.5516193039994</v>
      </c>
      <c r="AC30" s="26">
        <v>2303.3119913195997</v>
      </c>
      <c r="AD30" s="26">
        <v>642.87870640439985</v>
      </c>
      <c r="AE30" s="26">
        <v>1173.8747138741001</v>
      </c>
    </row>
    <row r="31" spans="1:31" x14ac:dyDescent="0.2">
      <c r="A31" s="1" t="s">
        <v>144</v>
      </c>
      <c r="B31" s="1">
        <v>2.4877864899999995</v>
      </c>
      <c r="C31" s="1">
        <v>10.410322830000002</v>
      </c>
      <c r="D31" s="1">
        <v>1.31379</v>
      </c>
      <c r="E31" s="1">
        <v>11.633892411000001</v>
      </c>
      <c r="F31" s="1">
        <v>7.4234273957000001</v>
      </c>
      <c r="G31" s="1">
        <v>0.13613</v>
      </c>
      <c r="H31" s="1">
        <v>6.7373118600000019</v>
      </c>
      <c r="I31" s="1">
        <v>2.4507538500000003</v>
      </c>
      <c r="J31" s="1">
        <v>2.9730374500000005</v>
      </c>
      <c r="K31" s="1">
        <v>12.47531833</v>
      </c>
      <c r="L31" s="1">
        <v>43.730780486</v>
      </c>
      <c r="M31" s="1">
        <v>7.8541129475899982</v>
      </c>
      <c r="N31" s="1">
        <v>3.0422724500000005</v>
      </c>
      <c r="O31" s="1">
        <v>14.735518460000002</v>
      </c>
    </row>
    <row r="32" spans="1:31" x14ac:dyDescent="0.2">
      <c r="A32" s="1" t="s">
        <v>145</v>
      </c>
      <c r="B32" s="1">
        <v>45.515728261999982</v>
      </c>
      <c r="C32" s="1">
        <v>1.5460213410000001</v>
      </c>
      <c r="D32" s="1">
        <v>113.39354625</v>
      </c>
      <c r="E32" s="1">
        <v>43.959401722000003</v>
      </c>
      <c r="F32" s="1">
        <v>7.4554472999999994</v>
      </c>
      <c r="G32" s="1">
        <v>53.115060000000007</v>
      </c>
      <c r="H32" s="1">
        <v>48.977987430000006</v>
      </c>
      <c r="I32" s="1">
        <v>252.71782923000004</v>
      </c>
      <c r="J32" s="1">
        <v>9.4243641040000004</v>
      </c>
      <c r="K32" s="1">
        <v>62.590011069999996</v>
      </c>
      <c r="L32" s="1">
        <v>57.988986771000008</v>
      </c>
      <c r="M32" s="1">
        <v>291.64086720499989</v>
      </c>
      <c r="N32" s="1">
        <v>13.776894623</v>
      </c>
      <c r="O32" s="1">
        <v>95.838920779999981</v>
      </c>
    </row>
    <row r="33" spans="1:19" x14ac:dyDescent="0.2">
      <c r="A33" s="1" t="s">
        <v>146</v>
      </c>
      <c r="B33" s="1">
        <v>13.654931439</v>
      </c>
      <c r="C33" s="1">
        <v>0.53651760000000015</v>
      </c>
      <c r="D33" s="1">
        <v>2575.9346799199998</v>
      </c>
      <c r="E33" s="1">
        <v>4.4344669650000021</v>
      </c>
      <c r="F33" s="1">
        <v>8.8104670509999963</v>
      </c>
      <c r="H33" s="1">
        <v>17.421583734000009</v>
      </c>
      <c r="I33" s="1">
        <v>9.8738151130000027</v>
      </c>
      <c r="J33" s="1">
        <v>6.13333438</v>
      </c>
      <c r="K33" s="1">
        <v>1.17065453</v>
      </c>
      <c r="L33" s="1">
        <v>3.0119826810000001</v>
      </c>
      <c r="M33" s="1">
        <v>11.053108432999995</v>
      </c>
      <c r="N33" s="1">
        <v>3.0703830600000011</v>
      </c>
      <c r="O33" s="1">
        <v>32.957583079999999</v>
      </c>
    </row>
    <row r="34" spans="1:19" x14ac:dyDescent="0.2">
      <c r="A34" s="1" t="s">
        <v>147</v>
      </c>
      <c r="B34" s="1">
        <v>7.0413350299999999</v>
      </c>
      <c r="C34" s="1">
        <v>0.18156600000000001</v>
      </c>
      <c r="D34" s="1">
        <v>54.712699999999998</v>
      </c>
      <c r="E34" s="1">
        <v>0.91960910000000018</v>
      </c>
      <c r="F34" s="1">
        <v>0.3413583</v>
      </c>
      <c r="H34" s="1">
        <v>3.1516961600000002</v>
      </c>
      <c r="I34" s="1">
        <v>25.694597389999995</v>
      </c>
      <c r="J34" s="1">
        <v>21.233658210000002</v>
      </c>
      <c r="K34" s="1">
        <v>3.568327E-3</v>
      </c>
      <c r="L34" s="1">
        <v>0.66408310000000004</v>
      </c>
      <c r="M34" s="1">
        <v>6.3481147900000003</v>
      </c>
      <c r="N34" s="1">
        <v>0.13870836</v>
      </c>
      <c r="O34" s="1">
        <v>1.4635555999999998</v>
      </c>
    </row>
    <row r="35" spans="1:19" x14ac:dyDescent="0.2">
      <c r="A35" s="1" t="s">
        <v>148</v>
      </c>
      <c r="B35" s="1">
        <v>7.3208201000000006</v>
      </c>
      <c r="C35" s="1">
        <v>0.75700699999999999</v>
      </c>
      <c r="D35" s="1">
        <v>2.2116529999999999E-2</v>
      </c>
      <c r="E35" s="1">
        <v>14.473130380000002</v>
      </c>
      <c r="F35" s="1">
        <v>3.48433452</v>
      </c>
      <c r="G35" s="1">
        <v>28.940089599999997</v>
      </c>
      <c r="H35" s="1">
        <v>3.6526094799999997</v>
      </c>
      <c r="I35" s="1">
        <v>14.793352575999998</v>
      </c>
      <c r="J35" s="1">
        <v>13.154605747999998</v>
      </c>
      <c r="K35" s="1">
        <v>6.0809619999999995E-2</v>
      </c>
      <c r="L35" s="1">
        <v>64.046263620000005</v>
      </c>
      <c r="M35" s="1">
        <v>36.772817339400007</v>
      </c>
      <c r="N35" s="1">
        <v>4.66337767</v>
      </c>
      <c r="O35" s="1">
        <v>12.013102939999998</v>
      </c>
    </row>
    <row r="36" spans="1:19" x14ac:dyDescent="0.2">
      <c r="A36" s="1" t="s">
        <v>149</v>
      </c>
      <c r="B36" s="1">
        <v>4.2390939400000001</v>
      </c>
      <c r="C36" s="1">
        <v>0</v>
      </c>
      <c r="E36" s="1">
        <v>0.45182812</v>
      </c>
      <c r="F36" s="1">
        <v>1.1463426700000001</v>
      </c>
      <c r="G36" s="1">
        <v>5.8420432500000006</v>
      </c>
      <c r="H36" s="1">
        <v>7.9241179999999994E-2</v>
      </c>
      <c r="J36" s="1">
        <v>2.43351673</v>
      </c>
      <c r="K36" s="1">
        <v>1.47444E-2</v>
      </c>
      <c r="L36" s="1">
        <v>0.45896300000000001</v>
      </c>
      <c r="M36" s="1">
        <v>1.9460543710000002</v>
      </c>
      <c r="N36" s="1">
        <v>0.10593720000000001</v>
      </c>
      <c r="O36" s="1">
        <v>0</v>
      </c>
    </row>
    <row r="37" spans="1:19" x14ac:dyDescent="0.2">
      <c r="A37" s="1" t="s">
        <v>150</v>
      </c>
      <c r="B37" s="1">
        <v>21.193223830000004</v>
      </c>
      <c r="C37" s="1">
        <v>0.69004359999999987</v>
      </c>
      <c r="E37" s="1">
        <v>20.906971775999999</v>
      </c>
      <c r="F37" s="1">
        <v>9.0083494200000001</v>
      </c>
      <c r="G37" s="1">
        <v>5.3079700000000004E-3</v>
      </c>
      <c r="H37" s="1">
        <v>35.15692639000001</v>
      </c>
      <c r="I37" s="1">
        <v>23.735064014999992</v>
      </c>
      <c r="J37" s="1">
        <v>6.831699890000003</v>
      </c>
      <c r="K37" s="1">
        <v>8.0736332720000004</v>
      </c>
      <c r="L37" s="1">
        <v>37.631677677999996</v>
      </c>
      <c r="M37" s="1">
        <v>50.409985016890026</v>
      </c>
      <c r="N37" s="1">
        <v>5.0913512350000012</v>
      </c>
      <c r="O37" s="1">
        <v>31.678546350000001</v>
      </c>
    </row>
    <row r="38" spans="1:19" x14ac:dyDescent="0.2">
      <c r="A38" s="1" t="s">
        <v>151</v>
      </c>
      <c r="B38" s="1">
        <v>13.462350498999998</v>
      </c>
      <c r="C38" s="1">
        <v>20.136926249999998</v>
      </c>
      <c r="D38" s="1">
        <v>0</v>
      </c>
      <c r="E38" s="1">
        <v>22.601516053000005</v>
      </c>
      <c r="F38" s="1">
        <v>15.290727743000003</v>
      </c>
      <c r="G38" s="1">
        <v>0</v>
      </c>
      <c r="H38" s="1">
        <v>19.070576360000011</v>
      </c>
      <c r="I38" s="1">
        <v>15.287627860000004</v>
      </c>
      <c r="J38" s="1">
        <v>51.87507352999998</v>
      </c>
      <c r="K38" s="1">
        <v>2.02563418</v>
      </c>
      <c r="L38" s="1">
        <v>77.143059130000012</v>
      </c>
      <c r="M38" s="1">
        <v>35.764776282890026</v>
      </c>
      <c r="N38" s="1">
        <v>5.4280979779999976</v>
      </c>
      <c r="O38" s="1">
        <v>28.175582290000001</v>
      </c>
    </row>
    <row r="39" spans="1:19" x14ac:dyDescent="0.2">
      <c r="A39" s="1" t="s">
        <v>152</v>
      </c>
      <c r="B39" s="1">
        <v>153.12923505699996</v>
      </c>
      <c r="C39" s="1">
        <v>153.99240866999997</v>
      </c>
      <c r="D39" s="1">
        <v>19.978810010000004</v>
      </c>
      <c r="E39" s="1">
        <v>161.67114589699995</v>
      </c>
      <c r="F39" s="1">
        <v>41.70570571999999</v>
      </c>
      <c r="G39" s="1">
        <v>1666.6660000000002</v>
      </c>
      <c r="H39" s="1">
        <v>72.425437544500028</v>
      </c>
      <c r="I39" s="1">
        <v>40.43997250000001</v>
      </c>
      <c r="J39" s="1">
        <v>19.854649837</v>
      </c>
      <c r="K39" s="1">
        <v>72.239307341</v>
      </c>
      <c r="L39" s="1">
        <v>731.72991232100037</v>
      </c>
      <c r="M39" s="1">
        <v>294.0162797761202</v>
      </c>
      <c r="N39" s="1">
        <v>53.426431294000018</v>
      </c>
      <c r="O39" s="1">
        <v>71.723915841999997</v>
      </c>
      <c r="S39" s="1">
        <v>35</v>
      </c>
    </row>
    <row r="40" spans="1:19" x14ac:dyDescent="0.2">
      <c r="A40" s="1" t="s">
        <v>153</v>
      </c>
      <c r="B40" s="1">
        <v>22.487111210000009</v>
      </c>
      <c r="C40" s="1">
        <v>21.255944419999999</v>
      </c>
      <c r="D40" s="1">
        <v>11.506242</v>
      </c>
      <c r="E40" s="1">
        <v>23.647117649999988</v>
      </c>
      <c r="F40" s="1">
        <v>5.5794977900000005</v>
      </c>
      <c r="G40" s="1">
        <v>0</v>
      </c>
      <c r="H40" s="1">
        <v>46.612489524999987</v>
      </c>
      <c r="I40" s="1">
        <v>12.01100239000001</v>
      </c>
      <c r="J40" s="1">
        <v>11.625356611999997</v>
      </c>
      <c r="K40" s="1">
        <v>3.0356260679999996</v>
      </c>
      <c r="L40" s="1">
        <v>4.4650118899999995</v>
      </c>
      <c r="M40" s="1">
        <v>14.732194911699995</v>
      </c>
      <c r="N40" s="1">
        <v>19.966363116</v>
      </c>
      <c r="O40" s="1">
        <v>2.9350078099999997</v>
      </c>
      <c r="S40" s="1">
        <v>29</v>
      </c>
    </row>
    <row r="41" spans="1:19" x14ac:dyDescent="0.2">
      <c r="A41" s="1" t="s">
        <v>154</v>
      </c>
      <c r="B41" s="1">
        <v>7.8490699999999997E-3</v>
      </c>
      <c r="D41" s="1">
        <v>1.1666448</v>
      </c>
      <c r="E41" s="1">
        <v>1.4317279590000005</v>
      </c>
      <c r="F41" s="1">
        <v>1.627227</v>
      </c>
      <c r="G41" s="1">
        <v>1.8767E-3</v>
      </c>
      <c r="H41" s="1">
        <v>0.45538119000000005</v>
      </c>
      <c r="I41" s="1">
        <v>3.3033739599999992</v>
      </c>
      <c r="J41" s="1">
        <v>3.1149699999999999E-2</v>
      </c>
      <c r="K41" s="1">
        <v>5.7768070000000001E-3</v>
      </c>
      <c r="L41" s="1">
        <v>2.05078E-2</v>
      </c>
      <c r="M41" s="1">
        <v>2.2463499598999999</v>
      </c>
      <c r="N41" s="1">
        <v>1.3370343559999998</v>
      </c>
    </row>
    <row r="42" spans="1:19" x14ac:dyDescent="0.2">
      <c r="A42" s="1" t="s">
        <v>155</v>
      </c>
      <c r="B42" s="1">
        <v>616.34062298999993</v>
      </c>
      <c r="C42" s="1">
        <v>33.363287606000007</v>
      </c>
      <c r="D42" s="1">
        <v>5.5291399999999997E-2</v>
      </c>
      <c r="E42" s="1">
        <v>313.60335311899991</v>
      </c>
      <c r="F42" s="1">
        <v>34.920775613000004</v>
      </c>
      <c r="G42" s="1">
        <v>0.63160400000000005</v>
      </c>
      <c r="H42" s="1">
        <v>158.31994038600004</v>
      </c>
      <c r="I42" s="1">
        <v>790.81323268100095</v>
      </c>
      <c r="J42" s="1">
        <v>757.36812274200008</v>
      </c>
      <c r="K42" s="1">
        <v>54.761347465999982</v>
      </c>
      <c r="L42" s="1">
        <v>420.85669039000004</v>
      </c>
      <c r="M42" s="1">
        <v>269.97688550949016</v>
      </c>
      <c r="N42" s="1">
        <v>592.34783081900002</v>
      </c>
      <c r="O42" s="1">
        <v>169.57172892000011</v>
      </c>
    </row>
    <row r="43" spans="1:19" x14ac:dyDescent="0.2">
      <c r="A43" s="1" t="s">
        <v>156</v>
      </c>
      <c r="B43" s="1">
        <v>9.2908809209999976</v>
      </c>
      <c r="C43" s="1">
        <v>3.1703731099999999</v>
      </c>
      <c r="E43" s="1">
        <v>15.320440143000004</v>
      </c>
      <c r="F43" s="1">
        <v>3.1695676800000006</v>
      </c>
      <c r="H43" s="1">
        <v>21.51783206</v>
      </c>
      <c r="I43" s="1">
        <v>10.214519539999994</v>
      </c>
      <c r="J43" s="1">
        <v>23.970576490000006</v>
      </c>
      <c r="K43" s="1">
        <v>2.7177755810000002</v>
      </c>
      <c r="L43" s="1">
        <v>2.8899474609999993</v>
      </c>
      <c r="M43" s="1">
        <v>8.3650439658000018</v>
      </c>
      <c r="N43" s="1">
        <v>6.3597997047999995</v>
      </c>
      <c r="O43" s="1">
        <v>2.900752561</v>
      </c>
    </row>
    <row r="44" spans="1:19" x14ac:dyDescent="0.2">
      <c r="A44" s="1" t="s">
        <v>157</v>
      </c>
      <c r="B44" s="1">
        <v>4.2872758200000005</v>
      </c>
      <c r="C44" s="1">
        <v>16.158035011000003</v>
      </c>
      <c r="E44" s="1">
        <v>13.460835080000004</v>
      </c>
      <c r="F44" s="1">
        <v>2.7139976599999995</v>
      </c>
      <c r="G44" s="1">
        <v>8.4595799999999995E-3</v>
      </c>
      <c r="H44" s="1">
        <v>51.969704249699973</v>
      </c>
      <c r="I44" s="1">
        <v>3.1164029429999993</v>
      </c>
      <c r="J44" s="1">
        <v>16.255014508999999</v>
      </c>
      <c r="K44" s="1">
        <v>2.7182663570000001</v>
      </c>
      <c r="L44" s="1">
        <v>29.87075291999999</v>
      </c>
      <c r="M44" s="1">
        <v>66.709843837000008</v>
      </c>
      <c r="N44" s="1">
        <v>13.850514826999998</v>
      </c>
      <c r="O44" s="1">
        <v>18.87111449</v>
      </c>
    </row>
    <row r="45" spans="1:19" x14ac:dyDescent="0.2">
      <c r="A45" s="1" t="s">
        <v>158</v>
      </c>
      <c r="B45" s="1">
        <v>5.4218148799999986</v>
      </c>
      <c r="D45" s="1">
        <v>2.3034384999999999</v>
      </c>
      <c r="E45" s="1">
        <v>18.68042166</v>
      </c>
      <c r="F45" s="1">
        <v>6.6042046810000015</v>
      </c>
      <c r="H45" s="1">
        <v>3.4333248370000002</v>
      </c>
      <c r="I45" s="1">
        <v>7.4679141500000012</v>
      </c>
      <c r="J45" s="1">
        <v>5.0401440000000006E-2</v>
      </c>
      <c r="K45" s="1">
        <v>0.85264097999999988</v>
      </c>
      <c r="L45" s="1">
        <v>5.8843637300000005</v>
      </c>
      <c r="M45" s="1">
        <v>3.2916292898999999</v>
      </c>
      <c r="N45" s="1">
        <v>0.6926060599999998</v>
      </c>
      <c r="O45" s="1">
        <v>4.7908353000000004</v>
      </c>
    </row>
    <row r="46" spans="1:19" x14ac:dyDescent="0.2">
      <c r="A46" s="1" t="s">
        <v>159</v>
      </c>
      <c r="B46" s="1">
        <v>34.01744398999999</v>
      </c>
      <c r="C46" s="1">
        <v>56.755044781000002</v>
      </c>
      <c r="E46" s="1">
        <v>49.686881828000033</v>
      </c>
      <c r="F46" s="1">
        <v>7.3486790099999997</v>
      </c>
      <c r="G46" s="1">
        <v>2.6836800000000001E-2</v>
      </c>
      <c r="H46" s="1">
        <v>145.0245783525001</v>
      </c>
      <c r="I46" s="1">
        <v>15.170400529999998</v>
      </c>
      <c r="J46" s="1">
        <v>25.841274889999994</v>
      </c>
      <c r="K46" s="1">
        <v>19.398387060999998</v>
      </c>
      <c r="L46" s="1">
        <v>116.93754519000002</v>
      </c>
      <c r="M46" s="1">
        <v>29.957217895999992</v>
      </c>
      <c r="N46" s="1">
        <v>9.124438979999999</v>
      </c>
      <c r="O46" s="1">
        <v>52.826713589999997</v>
      </c>
    </row>
    <row r="47" spans="1:19" x14ac:dyDescent="0.2">
      <c r="A47" s="1" t="s">
        <v>160</v>
      </c>
      <c r="B47" s="1">
        <v>175.14969511900006</v>
      </c>
      <c r="C47" s="1">
        <v>44.908816419999972</v>
      </c>
      <c r="E47" s="1">
        <v>130.94015295140008</v>
      </c>
      <c r="F47" s="1">
        <v>11.131355809</v>
      </c>
      <c r="G47" s="1">
        <v>235.87962999999999</v>
      </c>
      <c r="H47" s="1">
        <v>130.1345050848</v>
      </c>
      <c r="I47" s="1">
        <v>249.58817391799988</v>
      </c>
      <c r="J47" s="1">
        <v>0.49598855999999997</v>
      </c>
      <c r="K47" s="1">
        <v>23.904936692</v>
      </c>
      <c r="L47" s="1">
        <v>194.27885312499998</v>
      </c>
      <c r="M47" s="1">
        <v>83.552527389689985</v>
      </c>
      <c r="N47" s="1">
        <v>49.948943235000009</v>
      </c>
      <c r="O47" s="1">
        <v>101.90229345109998</v>
      </c>
    </row>
    <row r="48" spans="1:19" x14ac:dyDescent="0.2">
      <c r="A48" s="1" t="s">
        <v>161</v>
      </c>
      <c r="B48" s="1">
        <v>3.3422899999999998</v>
      </c>
      <c r="D48" s="1">
        <v>0.64137999999999995</v>
      </c>
      <c r="E48" s="1">
        <v>0.13208786</v>
      </c>
      <c r="F48" s="1">
        <v>2.1076344200000001</v>
      </c>
      <c r="G48" s="1">
        <v>5.5598599999999996</v>
      </c>
      <c r="H48" s="1">
        <v>0.10354207999999997</v>
      </c>
      <c r="I48" s="1">
        <v>4.9357000000000003E-3</v>
      </c>
      <c r="J48" s="1">
        <v>3.9643470999999999</v>
      </c>
      <c r="L48" s="1">
        <v>1.7079432400000001</v>
      </c>
      <c r="M48" s="1">
        <v>5.10884298629</v>
      </c>
      <c r="N48" s="1">
        <v>0.96209036999999997</v>
      </c>
      <c r="O48" s="1">
        <v>1.8584059999999999E-2</v>
      </c>
    </row>
    <row r="49" spans="1:15" x14ac:dyDescent="0.2">
      <c r="A49" s="1" t="s">
        <v>162</v>
      </c>
      <c r="B49" s="1">
        <v>63.491130869999992</v>
      </c>
      <c r="C49" s="1">
        <v>3.3883305599999995</v>
      </c>
      <c r="D49" s="1">
        <v>0.12590899999999999</v>
      </c>
      <c r="E49" s="1">
        <v>39.578272637000019</v>
      </c>
      <c r="F49" s="1">
        <v>14.546193879999999</v>
      </c>
      <c r="H49" s="1">
        <v>83.763274592999991</v>
      </c>
      <c r="I49" s="1">
        <v>47.772862697099988</v>
      </c>
      <c r="J49" s="1">
        <v>17.987055207999994</v>
      </c>
      <c r="K49" s="1">
        <v>7.0428863010000002</v>
      </c>
      <c r="L49" s="1">
        <v>1.4026314719999999</v>
      </c>
      <c r="M49" s="1">
        <v>19.677138619100003</v>
      </c>
      <c r="N49" s="1">
        <v>8.2096126809999994</v>
      </c>
      <c r="O49" s="1">
        <v>3.6896984610000008</v>
      </c>
    </row>
    <row r="50" spans="1:15" x14ac:dyDescent="0.2">
      <c r="A50" s="1" t="s">
        <v>163</v>
      </c>
      <c r="B50" s="1">
        <v>30.729786919999999</v>
      </c>
      <c r="C50" s="1">
        <v>4.6983500000000004E-2</v>
      </c>
      <c r="E50" s="1">
        <v>7.3155275999999994</v>
      </c>
      <c r="F50" s="1">
        <v>15.761023850000003</v>
      </c>
      <c r="H50" s="1">
        <v>4.8609012099999998</v>
      </c>
      <c r="I50" s="1">
        <v>8.8364610199999998</v>
      </c>
      <c r="J50" s="1">
        <v>0.27085013000000002</v>
      </c>
      <c r="K50" s="1">
        <v>0.49266261</v>
      </c>
      <c r="L50" s="1">
        <v>7.7578139190000002</v>
      </c>
      <c r="M50" s="1">
        <v>9.6830093288999937</v>
      </c>
      <c r="N50" s="1">
        <v>1.1791104000000001</v>
      </c>
      <c r="O50" s="1">
        <v>0.73133559999999997</v>
      </c>
    </row>
    <row r="51" spans="1:15" x14ac:dyDescent="0.2">
      <c r="A51" s="1" t="s">
        <v>164</v>
      </c>
      <c r="B51" s="1">
        <v>69.525278999000008</v>
      </c>
      <c r="C51" s="1">
        <v>7.7895032200000012</v>
      </c>
      <c r="D51" s="1">
        <v>0</v>
      </c>
      <c r="E51" s="1">
        <v>44.257952626000019</v>
      </c>
      <c r="F51" s="1">
        <v>23.315593539999998</v>
      </c>
      <c r="G51" s="1">
        <v>0.13779180000000002</v>
      </c>
      <c r="H51" s="1">
        <v>112.24559120499994</v>
      </c>
      <c r="I51" s="1">
        <v>53.022403349999983</v>
      </c>
      <c r="J51" s="1">
        <v>10.669066019999995</v>
      </c>
      <c r="K51" s="1">
        <v>4.3613739859999994</v>
      </c>
      <c r="L51" s="1">
        <v>67.730167366999993</v>
      </c>
      <c r="M51" s="1">
        <v>31.795371153400001</v>
      </c>
      <c r="N51" s="1">
        <v>46.057883770999993</v>
      </c>
      <c r="O51" s="1">
        <v>8.3763985300000012</v>
      </c>
    </row>
    <row r="52" spans="1:15" x14ac:dyDescent="0.2">
      <c r="A52" s="1" t="s">
        <v>165</v>
      </c>
      <c r="B52" s="1">
        <v>434.29112133599943</v>
      </c>
      <c r="C52" s="1">
        <v>233.78562605300002</v>
      </c>
      <c r="E52" s="1">
        <v>620.69389359200011</v>
      </c>
      <c r="F52" s="1">
        <v>113.46463818599996</v>
      </c>
      <c r="G52" s="1">
        <v>0</v>
      </c>
      <c r="H52" s="1">
        <v>122.33596178559993</v>
      </c>
      <c r="I52" s="1">
        <v>552.54049039599977</v>
      </c>
      <c r="J52" s="1">
        <v>111.19118515999999</v>
      </c>
      <c r="K52" s="1">
        <v>90.87431838900001</v>
      </c>
      <c r="L52" s="1">
        <v>2024.7215899650005</v>
      </c>
      <c r="M52" s="1">
        <v>432.99526055389958</v>
      </c>
      <c r="N52" s="1">
        <v>110.40856465089996</v>
      </c>
      <c r="O52" s="1">
        <v>447.92036800399995</v>
      </c>
    </row>
    <row r="53" spans="1:15" x14ac:dyDescent="0.2">
      <c r="A53" s="1" t="s">
        <v>166</v>
      </c>
      <c r="B53" s="1">
        <v>79.860495223000058</v>
      </c>
      <c r="C53" s="1">
        <v>43.292502819999989</v>
      </c>
      <c r="D53" s="1">
        <v>7.9023219999999998</v>
      </c>
      <c r="E53" s="1">
        <v>198.00475974370002</v>
      </c>
      <c r="F53" s="1">
        <v>167.66532308000001</v>
      </c>
      <c r="G53" s="1">
        <v>0</v>
      </c>
      <c r="H53" s="1">
        <v>499.19831119519989</v>
      </c>
      <c r="I53" s="1">
        <v>205.97043286339999</v>
      </c>
      <c r="J53" s="1">
        <v>36.525776491000002</v>
      </c>
      <c r="K53" s="1">
        <v>33.621407421000008</v>
      </c>
      <c r="L53" s="1">
        <v>349.45429734259994</v>
      </c>
      <c r="M53" s="1">
        <v>382.2733815689997</v>
      </c>
      <c r="N53" s="1">
        <v>28.104029154999999</v>
      </c>
      <c r="O53" s="1">
        <v>86.699903049999961</v>
      </c>
    </row>
    <row r="54" spans="1:15" x14ac:dyDescent="0.2">
      <c r="A54" s="1" t="s">
        <v>167</v>
      </c>
      <c r="B54" s="1">
        <v>0.64858731359999999</v>
      </c>
      <c r="C54" s="1">
        <v>1.6313951E-2</v>
      </c>
      <c r="E54" s="1">
        <v>75.596601766000035</v>
      </c>
      <c r="F54" s="1">
        <v>8.1905958200000004</v>
      </c>
      <c r="H54" s="1">
        <v>4.7373321210000015</v>
      </c>
      <c r="I54" s="1">
        <v>9.0057122599999975</v>
      </c>
      <c r="J54" s="1">
        <v>39.675733774999998</v>
      </c>
      <c r="K54" s="1">
        <v>0.39166311000000004</v>
      </c>
      <c r="L54" s="1">
        <v>3.2722195889999997</v>
      </c>
      <c r="M54" s="1">
        <v>7.5493705150000014</v>
      </c>
      <c r="N54" s="1">
        <v>0.93570833400000009</v>
      </c>
      <c r="O54" s="1">
        <v>2.1550914699999999</v>
      </c>
    </row>
    <row r="55" spans="1:15" x14ac:dyDescent="0.2">
      <c r="A55" s="1" t="s">
        <v>168</v>
      </c>
      <c r="B55" s="1">
        <v>23.07369521</v>
      </c>
      <c r="C55" s="1">
        <v>0.70270924999999995</v>
      </c>
      <c r="E55" s="1">
        <v>33.976982736999993</v>
      </c>
      <c r="F55" s="1">
        <v>2.2385196630000004</v>
      </c>
      <c r="G55" s="1">
        <v>239.97432950000001</v>
      </c>
      <c r="H55" s="1">
        <v>236.17690611300017</v>
      </c>
      <c r="I55" s="1">
        <v>17.15262676</v>
      </c>
      <c r="J55" s="1">
        <v>1268.8459415948007</v>
      </c>
      <c r="K55" s="1">
        <v>15.910692489999999</v>
      </c>
      <c r="L55" s="1">
        <v>226.68800746699998</v>
      </c>
      <c r="M55" s="1">
        <v>122.80874995000002</v>
      </c>
      <c r="N55" s="1">
        <v>13.370031812000001</v>
      </c>
      <c r="O55" s="1">
        <v>105.05695598000001</v>
      </c>
    </row>
    <row r="56" spans="1:15" x14ac:dyDescent="0.2">
      <c r="A56" s="1" t="s">
        <v>169</v>
      </c>
      <c r="B56" s="1">
        <v>8.8572688000000017</v>
      </c>
      <c r="C56" s="1">
        <v>0.42256041</v>
      </c>
      <c r="D56" s="1">
        <v>0.149975</v>
      </c>
      <c r="E56" s="1">
        <v>7.5050943410000004</v>
      </c>
      <c r="F56" s="1">
        <v>10.546217549999998</v>
      </c>
      <c r="G56" s="1">
        <v>1.31041E-2</v>
      </c>
      <c r="H56" s="1">
        <v>20.702683456000006</v>
      </c>
      <c r="I56" s="1">
        <v>12.515688039999995</v>
      </c>
      <c r="J56" s="1">
        <v>1.0166243000000001</v>
      </c>
      <c r="K56" s="1">
        <v>2.4306559449999985</v>
      </c>
      <c r="L56" s="1">
        <v>6.3888664309999994</v>
      </c>
      <c r="M56" s="1">
        <v>6.2712748293999994</v>
      </c>
      <c r="N56" s="1">
        <v>6.695866388999999</v>
      </c>
      <c r="O56" s="1">
        <v>0.15996836</v>
      </c>
    </row>
    <row r="57" spans="1:15" x14ac:dyDescent="0.2">
      <c r="A57" s="1" t="s">
        <v>170</v>
      </c>
      <c r="B57" s="1">
        <v>36.508143887999992</v>
      </c>
      <c r="C57" s="1">
        <v>42.302253300000011</v>
      </c>
      <c r="D57" s="1">
        <v>12.881739999999999</v>
      </c>
      <c r="E57" s="1">
        <v>351.83751742700014</v>
      </c>
      <c r="F57" s="1">
        <v>12.193751781</v>
      </c>
      <c r="G57" s="1">
        <v>91.909499999999994</v>
      </c>
      <c r="H57" s="1">
        <v>656.49354696299997</v>
      </c>
      <c r="I57" s="1">
        <v>56.077292059000037</v>
      </c>
      <c r="J57" s="1">
        <v>482.4506616450002</v>
      </c>
      <c r="K57" s="1">
        <v>34.493781039999988</v>
      </c>
      <c r="L57" s="1">
        <v>221.46639019</v>
      </c>
      <c r="M57" s="1">
        <v>425.61532500100009</v>
      </c>
      <c r="N57" s="1">
        <v>136.38234573000005</v>
      </c>
      <c r="O57" s="1">
        <v>434.92411235000026</v>
      </c>
    </row>
    <row r="58" spans="1:15" x14ac:dyDescent="0.2">
      <c r="A58" s="1" t="s">
        <v>171</v>
      </c>
      <c r="B58" s="1">
        <v>2.8899965299999999</v>
      </c>
      <c r="C58" s="1">
        <v>1.25441373</v>
      </c>
      <c r="E58" s="1">
        <v>29.570775752999996</v>
      </c>
      <c r="F58" s="1">
        <v>12.436497739999995</v>
      </c>
      <c r="H58" s="1">
        <v>11.660391876999999</v>
      </c>
      <c r="I58" s="1">
        <v>12.390342739999994</v>
      </c>
      <c r="J58" s="1">
        <v>2.0621871600000001</v>
      </c>
      <c r="K58" s="1">
        <v>1.038251429</v>
      </c>
      <c r="L58" s="1">
        <v>25.417334861000008</v>
      </c>
      <c r="M58" s="1">
        <v>28.223252045999995</v>
      </c>
      <c r="N58" s="1">
        <v>1.3167131760000002</v>
      </c>
      <c r="O58" s="1">
        <v>0.21944869</v>
      </c>
    </row>
    <row r="59" spans="1:15" x14ac:dyDescent="0.2">
      <c r="A59" s="1" t="s">
        <v>172</v>
      </c>
      <c r="B59" s="1">
        <v>186.31408575299992</v>
      </c>
      <c r="C59" s="1">
        <v>24.956086757000005</v>
      </c>
      <c r="D59" s="1">
        <v>3.2590781</v>
      </c>
      <c r="E59" s="1">
        <v>100.28820411919997</v>
      </c>
      <c r="F59" s="1">
        <v>69.783328080000032</v>
      </c>
      <c r="G59" s="1">
        <v>2.9060000000000002E-4</v>
      </c>
      <c r="H59" s="1">
        <v>202.22518949199997</v>
      </c>
      <c r="I59" s="1">
        <v>833.68320671499976</v>
      </c>
      <c r="J59" s="1">
        <v>227.90906649790014</v>
      </c>
      <c r="K59" s="1">
        <v>51.402644011</v>
      </c>
      <c r="L59" s="1">
        <v>586.28685351100012</v>
      </c>
      <c r="M59" s="1">
        <v>96.903749103290053</v>
      </c>
      <c r="N59" s="1">
        <v>29.079589861899994</v>
      </c>
      <c r="O59" s="1">
        <v>182.15277232999998</v>
      </c>
    </row>
    <row r="60" spans="1:15" x14ac:dyDescent="0.2">
      <c r="A60" s="1" t="s">
        <v>173</v>
      </c>
      <c r="B60" s="1">
        <v>1.1727920719999998</v>
      </c>
      <c r="C60" s="1">
        <v>0.20766348999999998</v>
      </c>
      <c r="E60" s="1">
        <v>11.507982359999998</v>
      </c>
      <c r="F60" s="1">
        <v>2.3937140000000001</v>
      </c>
      <c r="H60" s="1">
        <v>2.9375355700000005</v>
      </c>
      <c r="I60" s="1">
        <v>4.6058095150000007</v>
      </c>
      <c r="J60" s="1">
        <v>0.32254699999999997</v>
      </c>
      <c r="K60" s="1">
        <v>5.9182799999999994E-2</v>
      </c>
      <c r="L60" s="1">
        <v>29.740820911</v>
      </c>
      <c r="M60" s="1">
        <v>4.543747315290001</v>
      </c>
      <c r="N60" s="1">
        <v>2.9172125109999998</v>
      </c>
      <c r="O60" s="1">
        <v>3.1970213099999998</v>
      </c>
    </row>
    <row r="61" spans="1:15" x14ac:dyDescent="0.2">
      <c r="A61" s="1" t="s">
        <v>174</v>
      </c>
      <c r="B61" s="1">
        <v>9.8907146499999978</v>
      </c>
      <c r="C61" s="1">
        <v>27.27200311</v>
      </c>
      <c r="E61" s="1">
        <v>27.232030210099996</v>
      </c>
      <c r="F61" s="1">
        <v>3.9577215499999996</v>
      </c>
      <c r="G61" s="1">
        <v>0.10590189999999999</v>
      </c>
      <c r="H61" s="1">
        <v>179.33671066599993</v>
      </c>
      <c r="I61" s="1">
        <v>12.163724790000002</v>
      </c>
      <c r="J61" s="1">
        <v>7.7704208899999987</v>
      </c>
      <c r="K61" s="1">
        <v>5.3165236909999996</v>
      </c>
      <c r="L61" s="1">
        <v>25.77312543</v>
      </c>
      <c r="M61" s="1">
        <v>35.967778879999997</v>
      </c>
      <c r="N61" s="1">
        <v>12.628342562000002</v>
      </c>
      <c r="O61" s="1">
        <v>29.224053362000006</v>
      </c>
    </row>
    <row r="62" spans="1:15" x14ac:dyDescent="0.2">
      <c r="A62" s="1" t="s">
        <v>175</v>
      </c>
      <c r="B62" s="1">
        <v>12.432107229999998</v>
      </c>
      <c r="C62" s="1">
        <v>43.709190918999987</v>
      </c>
      <c r="D62" s="1">
        <v>15.567553999999999</v>
      </c>
      <c r="E62" s="1">
        <v>41.940165577999991</v>
      </c>
      <c r="F62" s="1">
        <v>5.93643812</v>
      </c>
      <c r="G62" s="1">
        <v>26.4482</v>
      </c>
      <c r="H62" s="1">
        <v>56.680812099999997</v>
      </c>
      <c r="I62" s="1">
        <v>32.89999298</v>
      </c>
      <c r="J62" s="1">
        <v>2.7451901100000007</v>
      </c>
      <c r="K62" s="1">
        <v>15.170729441000002</v>
      </c>
      <c r="L62" s="1">
        <v>42.658760839999985</v>
      </c>
      <c r="M62" s="1">
        <v>266.75801230999997</v>
      </c>
      <c r="N62" s="1">
        <v>11.569087160000002</v>
      </c>
      <c r="O62" s="1">
        <v>37.508928910000009</v>
      </c>
    </row>
    <row r="63" spans="1:15" x14ac:dyDescent="0.2">
      <c r="A63" s="1" t="s">
        <v>176</v>
      </c>
      <c r="B63" s="1">
        <v>50.65048516129999</v>
      </c>
      <c r="C63" s="1">
        <v>5.3912416400000014</v>
      </c>
      <c r="E63" s="1">
        <v>80.380520729999986</v>
      </c>
      <c r="F63" s="1">
        <v>18.52576565</v>
      </c>
      <c r="H63" s="1">
        <v>48.44056537700002</v>
      </c>
      <c r="I63" s="1">
        <v>49.725150679999999</v>
      </c>
      <c r="J63" s="1">
        <v>7.9362833635000012</v>
      </c>
      <c r="K63" s="1">
        <v>25.53445954</v>
      </c>
      <c r="L63" s="1">
        <v>85.145725949999957</v>
      </c>
      <c r="M63" s="1">
        <v>70.554645563099996</v>
      </c>
      <c r="N63" s="1">
        <v>14.088267185999999</v>
      </c>
      <c r="O63" s="1">
        <v>21.117837894999994</v>
      </c>
    </row>
    <row r="64" spans="1:15" x14ac:dyDescent="0.2">
      <c r="A64" s="1" t="s">
        <v>177</v>
      </c>
      <c r="B64" s="1">
        <v>220.55024319999993</v>
      </c>
      <c r="C64" s="1">
        <v>6.8449437999999994</v>
      </c>
      <c r="E64" s="1">
        <v>235.13400154299993</v>
      </c>
      <c r="F64" s="1">
        <v>3.2540129100000001</v>
      </c>
      <c r="G64" s="1">
        <v>0</v>
      </c>
      <c r="H64" s="1">
        <v>113.16467933700001</v>
      </c>
      <c r="I64" s="1">
        <v>44.322846992000024</v>
      </c>
      <c r="J64" s="1">
        <v>456.52653412079991</v>
      </c>
      <c r="K64" s="1">
        <v>14.448059500000001</v>
      </c>
      <c r="L64" s="1">
        <v>14.819574961999999</v>
      </c>
      <c r="M64" s="1">
        <v>59.795490339999986</v>
      </c>
      <c r="N64" s="1">
        <v>64.450472521000023</v>
      </c>
      <c r="O64" s="1">
        <v>79.231367419999984</v>
      </c>
    </row>
    <row r="65" spans="1:15" x14ac:dyDescent="0.2">
      <c r="A65" s="1" t="s">
        <v>178</v>
      </c>
      <c r="B65" s="1">
        <v>1.21641</v>
      </c>
      <c r="C65" s="1">
        <v>2.2719809999999998</v>
      </c>
      <c r="E65" s="1">
        <v>11.351951469999998</v>
      </c>
      <c r="F65" s="1">
        <v>1.8799090000000001E-2</v>
      </c>
      <c r="G65" s="1">
        <v>6.9705000000000001E-3</v>
      </c>
      <c r="H65" s="1">
        <v>64.783935755000016</v>
      </c>
      <c r="I65" s="1">
        <v>4.2392101721</v>
      </c>
      <c r="J65" s="1">
        <v>87.820115663000024</v>
      </c>
      <c r="K65" s="1">
        <v>0.72396479999999996</v>
      </c>
      <c r="M65" s="1">
        <v>6.9849332920000009</v>
      </c>
      <c r="N65" s="1">
        <v>2.272643</v>
      </c>
      <c r="O65" s="1">
        <v>1.1058299999999999E-3</v>
      </c>
    </row>
    <row r="66" spans="1:15" x14ac:dyDescent="0.2">
      <c r="A66" s="1" t="s">
        <v>179</v>
      </c>
      <c r="B66" s="1">
        <v>3.3214154310000001</v>
      </c>
      <c r="C66" s="1">
        <v>0.62316766500000009</v>
      </c>
      <c r="E66" s="1">
        <v>32.070779293000001</v>
      </c>
      <c r="F66" s="1">
        <v>8.0226793399999998</v>
      </c>
      <c r="H66" s="1">
        <v>3.2649643650000004</v>
      </c>
      <c r="I66" s="1">
        <v>3.5308296699999997</v>
      </c>
      <c r="J66" s="1">
        <v>2.9846703900000002</v>
      </c>
      <c r="K66" s="1">
        <v>2.0018536200000003</v>
      </c>
      <c r="L66" s="1">
        <v>4.2596030500000008</v>
      </c>
      <c r="M66" s="1">
        <v>6.8202959740000004</v>
      </c>
      <c r="N66" s="1">
        <v>1.5617612655999999</v>
      </c>
      <c r="O66" s="1">
        <v>22.00548088</v>
      </c>
    </row>
    <row r="67" spans="1:15" x14ac:dyDescent="0.2">
      <c r="A67" s="1" t="s">
        <v>180</v>
      </c>
      <c r="B67" s="1">
        <v>1.6163517000000001</v>
      </c>
      <c r="C67" s="1">
        <v>6.4074900000000001E-3</v>
      </c>
      <c r="E67" s="1">
        <v>3.2251860230000005</v>
      </c>
      <c r="F67" s="1">
        <v>3.8994062110000005</v>
      </c>
      <c r="H67" s="1">
        <v>1.6051193640000003</v>
      </c>
      <c r="I67" s="1">
        <v>1.8460832629999999</v>
      </c>
      <c r="J67" s="1">
        <v>0.10882704</v>
      </c>
      <c r="K67" s="1">
        <v>1.2296961400000002</v>
      </c>
      <c r="L67" s="1">
        <v>10.341611339999996</v>
      </c>
      <c r="M67" s="1">
        <v>8.676769031600001</v>
      </c>
      <c r="N67" s="1">
        <v>6.2131133199999997</v>
      </c>
      <c r="O67" s="1">
        <v>3.4994257800000002</v>
      </c>
    </row>
    <row r="68" spans="1:15" x14ac:dyDescent="0.2">
      <c r="A68" s="1" t="s">
        <v>181</v>
      </c>
      <c r="B68" s="1">
        <v>0.33936551999999998</v>
      </c>
      <c r="C68" s="1">
        <v>6.5578789999999998E-2</v>
      </c>
      <c r="E68" s="1">
        <v>3.0380674399999998</v>
      </c>
      <c r="F68" s="1">
        <v>0.31982540000000004</v>
      </c>
      <c r="G68" s="1">
        <v>1.6421680000000001</v>
      </c>
      <c r="H68" s="1">
        <v>0.98438799999999982</v>
      </c>
      <c r="I68" s="1">
        <v>0.60794368999999993</v>
      </c>
      <c r="J68" s="1">
        <v>2.9149176000000003</v>
      </c>
      <c r="K68" s="1">
        <v>4.5853600000000001E-2</v>
      </c>
      <c r="L68" s="1">
        <v>0.79527595100000004</v>
      </c>
      <c r="M68" s="1">
        <v>3.0552256860000004</v>
      </c>
      <c r="N68" s="1">
        <v>0.45490747000000004</v>
      </c>
      <c r="O68" s="1">
        <v>0.58410859100000001</v>
      </c>
    </row>
    <row r="69" spans="1:15" x14ac:dyDescent="0.2">
      <c r="A69" s="1" t="s">
        <v>182</v>
      </c>
      <c r="B69" s="1">
        <v>28.58406076</v>
      </c>
      <c r="C69" s="1">
        <v>5.4534521400000004</v>
      </c>
      <c r="D69" s="1">
        <v>0.10394781</v>
      </c>
      <c r="E69" s="1">
        <v>18.731119610000007</v>
      </c>
      <c r="F69" s="1">
        <v>13.136879749999995</v>
      </c>
      <c r="G69" s="1">
        <v>1.7649029000000001</v>
      </c>
      <c r="H69" s="1">
        <v>26.909897708999999</v>
      </c>
      <c r="I69" s="1">
        <v>19.425334513000006</v>
      </c>
      <c r="J69" s="1">
        <v>36.184859185999997</v>
      </c>
      <c r="K69" s="1">
        <v>2.7865146999999997</v>
      </c>
      <c r="L69" s="1">
        <v>89.505125370000002</v>
      </c>
      <c r="M69" s="1">
        <v>87.382376269699989</v>
      </c>
      <c r="N69" s="1">
        <v>3.7366331184999999</v>
      </c>
      <c r="O69" s="1">
        <v>33.343474560000004</v>
      </c>
    </row>
    <row r="70" spans="1:15" x14ac:dyDescent="0.2">
      <c r="A70" s="1" t="s">
        <v>183</v>
      </c>
      <c r="B70" s="1">
        <v>1.0081574800000002</v>
      </c>
      <c r="C70" s="1">
        <v>4.8096180000000002E-2</v>
      </c>
      <c r="E70" s="1">
        <v>10.034221869999996</v>
      </c>
      <c r="F70" s="1">
        <v>2.8000389799999996</v>
      </c>
      <c r="G70" s="1">
        <v>26.207160000000002</v>
      </c>
      <c r="H70" s="1">
        <v>1.3600977699999997</v>
      </c>
      <c r="I70" s="1">
        <v>1.2242732000000001</v>
      </c>
      <c r="J70" s="1">
        <v>0.62430350000000001</v>
      </c>
      <c r="K70" s="1">
        <v>6.839024095E-2</v>
      </c>
      <c r="L70" s="1">
        <v>24.13476</v>
      </c>
      <c r="M70" s="1">
        <v>2.5224758639999991</v>
      </c>
      <c r="N70" s="1">
        <v>0.92758215999999993</v>
      </c>
      <c r="O70" s="1">
        <v>11.729805299999997</v>
      </c>
    </row>
    <row r="71" spans="1:15" x14ac:dyDescent="0.2">
      <c r="A71" s="1" t="s">
        <v>184</v>
      </c>
      <c r="B71" s="1">
        <v>6.4158341290000021</v>
      </c>
      <c r="C71" s="1">
        <v>134.57017284</v>
      </c>
      <c r="E71" s="1">
        <v>50.322704366799975</v>
      </c>
      <c r="F71" s="1">
        <v>53.907504469999978</v>
      </c>
      <c r="G71" s="1">
        <v>3.7831000000000002E-3</v>
      </c>
      <c r="H71" s="1">
        <v>116.32603513000002</v>
      </c>
      <c r="I71" s="1">
        <v>3.2274516740000001</v>
      </c>
      <c r="J71" s="1">
        <v>1.6594644800000002</v>
      </c>
      <c r="K71" s="1">
        <v>6.7166679339999984</v>
      </c>
      <c r="L71" s="1">
        <v>342.18238071000002</v>
      </c>
      <c r="M71" s="1">
        <v>27.62965714020001</v>
      </c>
      <c r="N71" s="1">
        <v>11.900761510000001</v>
      </c>
      <c r="O71" s="1">
        <v>121.98043039999997</v>
      </c>
    </row>
    <row r="72" spans="1:15" x14ac:dyDescent="0.2">
      <c r="A72" s="1" t="s">
        <v>185</v>
      </c>
      <c r="B72" s="1">
        <v>46.974511899999989</v>
      </c>
      <c r="C72" s="1">
        <v>11.888421919999999</v>
      </c>
      <c r="E72" s="1">
        <v>53.43012828900001</v>
      </c>
      <c r="F72" s="1">
        <v>2.4141083999999999</v>
      </c>
      <c r="G72" s="1">
        <v>12.092700000000001</v>
      </c>
      <c r="H72" s="1">
        <v>138.50840338800006</v>
      </c>
      <c r="I72" s="1">
        <v>27.645344120000004</v>
      </c>
      <c r="J72" s="1">
        <v>8.8823938299999998</v>
      </c>
      <c r="K72" s="1">
        <v>25.064727070000011</v>
      </c>
      <c r="L72" s="1">
        <v>34.07478905</v>
      </c>
      <c r="M72" s="1">
        <v>17.241837607000004</v>
      </c>
      <c r="N72" s="1">
        <v>13.032313315099998</v>
      </c>
      <c r="O72" s="1">
        <v>10.013460817399995</v>
      </c>
    </row>
    <row r="73" spans="1:15" x14ac:dyDescent="0.2">
      <c r="A73" s="1" t="s">
        <v>186</v>
      </c>
      <c r="B73" s="1">
        <v>15.906374225999999</v>
      </c>
      <c r="C73" s="1">
        <v>10.297283170000004</v>
      </c>
      <c r="E73" s="1">
        <v>43.725040821999983</v>
      </c>
      <c r="F73" s="1">
        <v>9.3512335169999989</v>
      </c>
      <c r="G73" s="1">
        <v>1.32126E-2</v>
      </c>
      <c r="H73" s="1">
        <v>25.946012615000001</v>
      </c>
      <c r="I73" s="1">
        <v>38.412366100000007</v>
      </c>
      <c r="J73" s="1">
        <v>2.6545281900000002</v>
      </c>
      <c r="K73" s="1">
        <v>15.358749483999997</v>
      </c>
      <c r="L73" s="1">
        <v>184.50883031000001</v>
      </c>
      <c r="M73" s="1">
        <v>22.952099344600015</v>
      </c>
      <c r="N73" s="1">
        <v>10.9699083245</v>
      </c>
      <c r="O73" s="1">
        <v>6.5085107900000017</v>
      </c>
    </row>
    <row r="74" spans="1:15" x14ac:dyDescent="0.2">
      <c r="A74" s="1" t="s">
        <v>187</v>
      </c>
      <c r="B74" s="1">
        <v>1.7366332</v>
      </c>
      <c r="C74" s="1">
        <v>35.206560899999999</v>
      </c>
      <c r="E74" s="1">
        <v>3.6458113050000005</v>
      </c>
      <c r="F74" s="1">
        <v>1.8433365689999999</v>
      </c>
      <c r="H74" s="1">
        <v>18.416335440699989</v>
      </c>
      <c r="I74" s="1">
        <v>2.4026230000000002</v>
      </c>
      <c r="J74" s="1">
        <v>2.4161169</v>
      </c>
      <c r="K74" s="1">
        <v>0.71643836900000013</v>
      </c>
      <c r="L74" s="1">
        <v>28.175307679999992</v>
      </c>
      <c r="M74" s="1">
        <v>12.030300929999999</v>
      </c>
      <c r="N74" s="1">
        <v>3.1248798900000003</v>
      </c>
      <c r="O74" s="1">
        <v>12.518964789000002</v>
      </c>
    </row>
    <row r="75" spans="1:15" x14ac:dyDescent="0.2">
      <c r="A75" s="1" t="s">
        <v>188</v>
      </c>
      <c r="E75" s="1">
        <v>6.6493399999999994E-2</v>
      </c>
      <c r="F75" s="1">
        <v>0.26978663000000003</v>
      </c>
      <c r="H75" s="1">
        <v>27.145477509999996</v>
      </c>
      <c r="I75" s="1">
        <v>5.3956000000000004E-3</v>
      </c>
      <c r="J75" s="1">
        <v>1.4999999999999999E-2</v>
      </c>
      <c r="K75" s="1">
        <v>0.13092599999999999</v>
      </c>
      <c r="L75" s="1">
        <v>9.2459807969999996</v>
      </c>
      <c r="M75" s="1">
        <v>1.7940860000000001</v>
      </c>
      <c r="N75" s="1">
        <v>8.1860000000000002E-2</v>
      </c>
    </row>
    <row r="76" spans="1:15" x14ac:dyDescent="0.2">
      <c r="A76" s="1" t="s">
        <v>189</v>
      </c>
      <c r="B76" s="1">
        <v>125.25663974200002</v>
      </c>
      <c r="C76" s="1">
        <v>39.29778507999999</v>
      </c>
      <c r="D76" s="1">
        <v>3.5374346790000004</v>
      </c>
      <c r="E76" s="1">
        <v>276.91093136499995</v>
      </c>
      <c r="F76" s="1">
        <v>26.978022920000001</v>
      </c>
      <c r="G76" s="1">
        <v>16.333352600000001</v>
      </c>
      <c r="H76" s="1">
        <v>94.515445143000022</v>
      </c>
      <c r="I76" s="1">
        <v>114.00511723499999</v>
      </c>
      <c r="J76" s="1">
        <v>11.213575919999998</v>
      </c>
      <c r="K76" s="1">
        <v>62.819495470999989</v>
      </c>
      <c r="L76" s="1">
        <v>1454.0873481360004</v>
      </c>
      <c r="M76" s="1">
        <v>147.84075782729997</v>
      </c>
      <c r="N76" s="1">
        <v>60.025772732000014</v>
      </c>
      <c r="O76" s="1">
        <v>231.70705048199994</v>
      </c>
    </row>
    <row r="77" spans="1:15" x14ac:dyDescent="0.2">
      <c r="A77" s="1" t="s">
        <v>190</v>
      </c>
      <c r="B77" s="1">
        <v>188.08597832999996</v>
      </c>
      <c r="C77" s="1">
        <v>33.312069890000011</v>
      </c>
      <c r="D77" s="1">
        <v>1.0726530999999999</v>
      </c>
      <c r="E77" s="1">
        <v>135.37685327800006</v>
      </c>
      <c r="F77" s="1">
        <v>14.025217739</v>
      </c>
      <c r="H77" s="1">
        <v>191.35228557600007</v>
      </c>
      <c r="I77" s="1">
        <v>281.36494797599977</v>
      </c>
      <c r="J77" s="1">
        <v>182.63079570559998</v>
      </c>
      <c r="K77" s="1">
        <v>134.68708667000001</v>
      </c>
      <c r="L77" s="1">
        <v>156.37776181500001</v>
      </c>
      <c r="M77" s="1">
        <v>190.32337759228997</v>
      </c>
      <c r="N77" s="1">
        <v>63.394074760000009</v>
      </c>
      <c r="O77" s="1">
        <v>31.899664678499995</v>
      </c>
    </row>
    <row r="78" spans="1:15" x14ac:dyDescent="0.2">
      <c r="A78" s="1" t="s">
        <v>191</v>
      </c>
      <c r="B78" s="1">
        <v>10.231176369999998</v>
      </c>
      <c r="C78" s="1">
        <v>3.4392286610000005</v>
      </c>
      <c r="E78" s="1">
        <v>15.989746200999997</v>
      </c>
      <c r="F78" s="1">
        <v>13.06900139</v>
      </c>
      <c r="H78" s="1">
        <v>4.6564527799999995</v>
      </c>
      <c r="I78" s="1">
        <v>81.74471226</v>
      </c>
      <c r="J78" s="1">
        <v>0.23986152000000002</v>
      </c>
      <c r="K78" s="1">
        <v>1.5878574809499995</v>
      </c>
      <c r="L78" s="1">
        <v>41.332733140000002</v>
      </c>
      <c r="M78" s="1">
        <v>20.941838774600008</v>
      </c>
      <c r="N78" s="1">
        <v>2.0261093119999996</v>
      </c>
      <c r="O78" s="1">
        <v>9.5756355499999977</v>
      </c>
    </row>
    <row r="79" spans="1:15" x14ac:dyDescent="0.2">
      <c r="A79" s="1" t="s">
        <v>192</v>
      </c>
      <c r="B79" s="1">
        <v>0.27069674099999996</v>
      </c>
      <c r="C79" s="1">
        <v>6.4074900000000001E-3</v>
      </c>
      <c r="E79" s="1">
        <v>3.5483457720000002</v>
      </c>
      <c r="F79" s="1">
        <v>0.75611300000000004</v>
      </c>
      <c r="H79" s="1">
        <v>7.3512654399999997</v>
      </c>
      <c r="I79" s="1">
        <v>2.9478781900000004</v>
      </c>
      <c r="J79" s="1">
        <v>3.9174299999999995E-2</v>
      </c>
      <c r="K79" s="1">
        <v>0.37662000000000001</v>
      </c>
      <c r="L79" s="1">
        <v>1.7565775400000001</v>
      </c>
      <c r="M79" s="1">
        <v>2.6145971130999999</v>
      </c>
      <c r="N79" s="1">
        <v>2.0027224389999998</v>
      </c>
      <c r="O79" s="1">
        <v>1.7653084000000001</v>
      </c>
    </row>
    <row r="80" spans="1:15" x14ac:dyDescent="0.2">
      <c r="A80" s="1" t="s">
        <v>193</v>
      </c>
      <c r="B80" s="1">
        <v>87.252600385379978</v>
      </c>
      <c r="C80" s="1">
        <v>11.778086061000002</v>
      </c>
      <c r="D80" s="1">
        <v>0.27645730000000002</v>
      </c>
      <c r="E80" s="1">
        <v>128.08309561000002</v>
      </c>
      <c r="F80" s="1">
        <v>44.000496100000007</v>
      </c>
      <c r="G80" s="1">
        <v>55.521644000000002</v>
      </c>
      <c r="H80" s="1">
        <v>123.27412750899998</v>
      </c>
      <c r="I80" s="1">
        <v>145.48858920400005</v>
      </c>
      <c r="J80" s="1">
        <v>154.16579959200007</v>
      </c>
      <c r="K80" s="1">
        <v>21.359208810000009</v>
      </c>
      <c r="L80" s="1">
        <v>161.97701535499991</v>
      </c>
      <c r="M80" s="1">
        <v>166.27736162760004</v>
      </c>
      <c r="N80" s="1">
        <v>53.652940181000012</v>
      </c>
      <c r="O80" s="1">
        <v>83.673143075999974</v>
      </c>
    </row>
    <row r="81" spans="1:15" x14ac:dyDescent="0.2">
      <c r="A81" s="1" t="s">
        <v>194</v>
      </c>
      <c r="B81" s="1">
        <v>31.70926126940001</v>
      </c>
      <c r="C81" s="1">
        <v>10.637913989999998</v>
      </c>
      <c r="E81" s="1">
        <v>49.709425802999988</v>
      </c>
      <c r="F81" s="1">
        <v>14.439948009999998</v>
      </c>
      <c r="G81" s="1">
        <v>0</v>
      </c>
      <c r="H81" s="1">
        <v>45.112216453999991</v>
      </c>
      <c r="I81" s="1">
        <v>91.692082790000015</v>
      </c>
      <c r="J81" s="1">
        <v>7.865726615999999</v>
      </c>
      <c r="K81" s="1">
        <v>7.6622265469999986</v>
      </c>
      <c r="L81" s="1">
        <v>146.43896387789999</v>
      </c>
      <c r="M81" s="1">
        <v>44.222222090900011</v>
      </c>
      <c r="N81" s="1">
        <v>16.098026769999997</v>
      </c>
      <c r="O81" s="1">
        <v>34.368842464700016</v>
      </c>
    </row>
    <row r="82" spans="1:15" x14ac:dyDescent="0.2">
      <c r="A82" s="1" t="s">
        <v>195</v>
      </c>
      <c r="C82" s="1">
        <v>0.24685175000000001</v>
      </c>
      <c r="E82" s="1">
        <v>0.27370164099999994</v>
      </c>
      <c r="F82" s="1">
        <v>1.0507399399999999</v>
      </c>
      <c r="G82" s="1">
        <v>5.15489</v>
      </c>
      <c r="H82" s="1">
        <v>4.4131494199999999</v>
      </c>
      <c r="I82" s="1">
        <v>0.29795065999999998</v>
      </c>
      <c r="J82" s="1">
        <v>9.7590000000000003E-3</v>
      </c>
      <c r="K82" s="1">
        <v>8.6375051700000007</v>
      </c>
      <c r="L82" s="1">
        <v>0.36330087</v>
      </c>
      <c r="M82" s="1">
        <v>0.12748906660000001</v>
      </c>
      <c r="N82" s="1">
        <v>8.1695050000000005E-2</v>
      </c>
      <c r="O82" s="1">
        <v>7.8869999999999999E-3</v>
      </c>
    </row>
    <row r="83" spans="1:15" x14ac:dyDescent="0.2">
      <c r="A83" s="1" t="s">
        <v>196</v>
      </c>
      <c r="B83" s="1">
        <v>167.354181686</v>
      </c>
      <c r="C83" s="1">
        <v>199.67523576300002</v>
      </c>
      <c r="D83" s="1">
        <v>0</v>
      </c>
      <c r="E83" s="1">
        <v>627.45850123799949</v>
      </c>
      <c r="F83" s="1">
        <v>44.523027661000008</v>
      </c>
      <c r="G83" s="1">
        <v>80.973396399999999</v>
      </c>
      <c r="H83" s="1">
        <v>703.10159743999918</v>
      </c>
      <c r="I83" s="1">
        <v>457.17698317000003</v>
      </c>
      <c r="J83" s="1">
        <v>226.66957036299999</v>
      </c>
      <c r="K83" s="1">
        <v>168.25059624999992</v>
      </c>
      <c r="L83" s="1">
        <v>362.81516784699983</v>
      </c>
      <c r="M83" s="1">
        <v>192.2990606529001</v>
      </c>
      <c r="N83" s="1">
        <v>319.21534904499998</v>
      </c>
      <c r="O83" s="1">
        <v>56.177647110000009</v>
      </c>
    </row>
    <row r="84" spans="1:15" x14ac:dyDescent="0.2">
      <c r="A84" s="1" t="s">
        <v>197</v>
      </c>
      <c r="B84" s="1">
        <v>0.72447459999999997</v>
      </c>
      <c r="C84" s="1">
        <v>7.3032689999999997E-2</v>
      </c>
      <c r="E84" s="1">
        <v>0.57790156100000001</v>
      </c>
      <c r="F84" s="1">
        <v>1.7627071899999998</v>
      </c>
      <c r="G84" s="1">
        <v>0.37246200000000007</v>
      </c>
      <c r="H84" s="1">
        <v>2.0219792000000001</v>
      </c>
      <c r="I84" s="1">
        <v>0.39514189999999999</v>
      </c>
      <c r="J84" s="1">
        <v>0.44070699999999996</v>
      </c>
      <c r="K84" s="1">
        <v>4.8335210000000003E-2</v>
      </c>
      <c r="L84" s="1">
        <v>3.2643148609999999</v>
      </c>
      <c r="M84" s="1">
        <v>0.4509255479</v>
      </c>
      <c r="N84" s="1">
        <v>0.12612408</v>
      </c>
      <c r="O84" s="1">
        <v>7.4315021619999992</v>
      </c>
    </row>
    <row r="85" spans="1:15" x14ac:dyDescent="0.2">
      <c r="A85" s="1" t="s">
        <v>198</v>
      </c>
      <c r="B85" s="1">
        <v>1.34152618</v>
      </c>
      <c r="C85" s="1">
        <v>1.5934295199999997</v>
      </c>
      <c r="D85" s="1">
        <v>3.4409000000000002E-2</v>
      </c>
      <c r="E85" s="1">
        <v>4.5258628830000003</v>
      </c>
      <c r="F85" s="1">
        <v>3.6859621999999996</v>
      </c>
      <c r="H85" s="1">
        <v>9.459811835</v>
      </c>
      <c r="I85" s="1">
        <v>2.6189955600000006</v>
      </c>
      <c r="J85" s="1">
        <v>8.6899204399999999</v>
      </c>
      <c r="K85" s="1">
        <v>0.80277758999999993</v>
      </c>
      <c r="L85" s="1">
        <v>5.8230424269999999</v>
      </c>
      <c r="M85" s="1">
        <v>2.6605210066000002</v>
      </c>
      <c r="N85" s="1">
        <v>3.0059709800000003</v>
      </c>
      <c r="O85" s="1">
        <v>1.4352636528</v>
      </c>
    </row>
    <row r="86" spans="1:15" x14ac:dyDescent="0.2">
      <c r="A86" s="1" t="s">
        <v>199</v>
      </c>
      <c r="B86" s="1">
        <v>6.9250002320000013</v>
      </c>
      <c r="C86" s="1">
        <v>2.0555212209999998</v>
      </c>
      <c r="D86" s="1">
        <v>0.27649499999999999</v>
      </c>
      <c r="E86" s="1">
        <v>7.7683182749000004</v>
      </c>
      <c r="F86" s="1">
        <v>5.0971006099999983</v>
      </c>
      <c r="H86" s="1">
        <v>16.270408101000001</v>
      </c>
      <c r="I86" s="1">
        <v>11.122675685999996</v>
      </c>
      <c r="J86" s="1">
        <v>3.3749476999999999</v>
      </c>
      <c r="K86" s="1">
        <v>4.3591762310000002</v>
      </c>
      <c r="L86" s="1">
        <v>61.434113050999997</v>
      </c>
      <c r="M86" s="1">
        <v>9.4135899006000017</v>
      </c>
      <c r="N86" s="1">
        <v>12.133577446000006</v>
      </c>
      <c r="O86" s="1">
        <v>18.108369289999999</v>
      </c>
    </row>
    <row r="87" spans="1:15" x14ac:dyDescent="0.2">
      <c r="A87" s="1" t="s">
        <v>200</v>
      </c>
      <c r="B87" s="1">
        <v>66.275917933999992</v>
      </c>
      <c r="C87" s="1">
        <v>10.061157720999999</v>
      </c>
      <c r="D87" s="1">
        <v>9.9150000000000002E-2</v>
      </c>
      <c r="E87" s="1">
        <v>43.54284279094999</v>
      </c>
      <c r="F87" s="1">
        <v>64.551723670000015</v>
      </c>
      <c r="G87" s="1">
        <v>3.0541000000000001E-3</v>
      </c>
      <c r="H87" s="1">
        <v>107.87148169900003</v>
      </c>
      <c r="I87" s="1">
        <v>29.697492940199997</v>
      </c>
      <c r="J87" s="1">
        <v>11.653156991000001</v>
      </c>
      <c r="K87" s="1">
        <v>18.812023551000006</v>
      </c>
      <c r="L87" s="1">
        <v>22.816594622000007</v>
      </c>
      <c r="M87" s="1">
        <v>30.449796751600019</v>
      </c>
      <c r="N87" s="1">
        <v>32.249818731300003</v>
      </c>
      <c r="O87" s="1">
        <v>35.311729560000003</v>
      </c>
    </row>
    <row r="88" spans="1:15" x14ac:dyDescent="0.2">
      <c r="A88" s="1" t="s">
        <v>201</v>
      </c>
      <c r="B88" s="1">
        <v>58.596237299999999</v>
      </c>
      <c r="C88" s="1">
        <v>12.026639653000002</v>
      </c>
      <c r="D88" s="1">
        <v>6.0742099999999999</v>
      </c>
      <c r="E88" s="1">
        <v>64.22231779900001</v>
      </c>
      <c r="F88" s="1">
        <v>144.94599301000002</v>
      </c>
      <c r="G88" s="1">
        <v>0</v>
      </c>
      <c r="H88" s="1">
        <v>85.124002384000008</v>
      </c>
      <c r="I88" s="1">
        <v>109.78819646000001</v>
      </c>
      <c r="J88" s="1">
        <v>54.452486523999987</v>
      </c>
      <c r="K88" s="1">
        <v>16.949127980000004</v>
      </c>
      <c r="L88" s="1">
        <v>291.287243741</v>
      </c>
      <c r="M88" s="1">
        <v>84.864697110099982</v>
      </c>
      <c r="N88" s="1">
        <v>27.646071080000002</v>
      </c>
      <c r="O88" s="1">
        <v>15.234573840000001</v>
      </c>
    </row>
    <row r="89" spans="1:15" x14ac:dyDescent="0.2">
      <c r="A89" s="1" t="s">
        <v>202</v>
      </c>
      <c r="B89" s="1">
        <v>115.62815590200002</v>
      </c>
      <c r="C89" s="1">
        <v>42.034425261000003</v>
      </c>
      <c r="D89" s="1">
        <v>3.9693619</v>
      </c>
      <c r="E89" s="1">
        <v>68.920183329999958</v>
      </c>
      <c r="F89" s="1">
        <v>16.095769860000001</v>
      </c>
      <c r="G89" s="1">
        <v>100.3484663</v>
      </c>
      <c r="H89" s="1">
        <v>166.47447928000003</v>
      </c>
      <c r="I89" s="1">
        <v>224.49279020599988</v>
      </c>
      <c r="J89" s="1">
        <v>37.926290469999998</v>
      </c>
      <c r="K89" s="1">
        <v>20.80533691095</v>
      </c>
      <c r="L89" s="1">
        <v>152.55726425999998</v>
      </c>
      <c r="M89" s="1">
        <v>146.57375492169996</v>
      </c>
      <c r="N89" s="1">
        <v>42.129302160999984</v>
      </c>
      <c r="O89" s="1">
        <v>39.098385459999989</v>
      </c>
    </row>
    <row r="90" spans="1:15" x14ac:dyDescent="0.2">
      <c r="A90" s="1" t="s">
        <v>203</v>
      </c>
      <c r="B90" s="1">
        <v>0.43158999999999997</v>
      </c>
      <c r="E90" s="1">
        <v>1.348241</v>
      </c>
      <c r="F90" s="1">
        <v>1.4761640600000001</v>
      </c>
      <c r="H90" s="1">
        <v>0.27297228999999995</v>
      </c>
      <c r="I90" s="1">
        <v>40.322222939999996</v>
      </c>
      <c r="K90" s="1">
        <v>6.7176960000000001</v>
      </c>
      <c r="L90" s="1">
        <v>44.335379599999996</v>
      </c>
      <c r="N90" s="1">
        <v>11.652271199999999</v>
      </c>
    </row>
    <row r="91" spans="1:15" x14ac:dyDescent="0.2">
      <c r="A91" s="1" t="s">
        <v>204</v>
      </c>
      <c r="B91" s="1">
        <v>7.1346459600000003</v>
      </c>
      <c r="C91" s="1">
        <v>0.48974980000000001</v>
      </c>
      <c r="E91" s="1">
        <v>0.87599711300000005</v>
      </c>
      <c r="F91" s="1">
        <v>2.4311326000000002</v>
      </c>
      <c r="H91" s="1">
        <v>0.21696831000000003</v>
      </c>
      <c r="I91" s="1">
        <v>6.6361750600000002</v>
      </c>
      <c r="J91" s="1">
        <v>6.5802107000000003</v>
      </c>
      <c r="K91" s="1">
        <v>3.9217969999999998E-2</v>
      </c>
      <c r="L91" s="1">
        <v>1.1130260000000001</v>
      </c>
      <c r="M91" s="1">
        <v>6.6614410532900008</v>
      </c>
      <c r="N91" s="1">
        <v>0.59302859999999991</v>
      </c>
      <c r="O91" s="1">
        <v>0.54751326</v>
      </c>
    </row>
    <row r="92" spans="1:15" x14ac:dyDescent="0.2">
      <c r="A92" s="1" t="s">
        <v>205</v>
      </c>
      <c r="B92" s="1">
        <v>6.4636817099999995</v>
      </c>
      <c r="C92" s="1">
        <v>0.44648900000000002</v>
      </c>
      <c r="E92" s="1">
        <v>0.27911658100000003</v>
      </c>
      <c r="H92" s="1">
        <v>0.23589739999999998</v>
      </c>
      <c r="I92" s="1">
        <v>2.8390950100000003</v>
      </c>
      <c r="J92" s="1">
        <v>6.6187088900000006</v>
      </c>
      <c r="K92" s="1">
        <v>6.4203960000000004E-2</v>
      </c>
      <c r="L92" s="1">
        <v>0.9999182310000001</v>
      </c>
      <c r="M92" s="1">
        <v>3.1642270204900003</v>
      </c>
      <c r="N92" s="1">
        <v>0.1852134</v>
      </c>
      <c r="O92" s="1">
        <v>3.4934810000000004E-2</v>
      </c>
    </row>
    <row r="93" spans="1:15" x14ac:dyDescent="0.2">
      <c r="A93" s="1" t="s">
        <v>206</v>
      </c>
      <c r="B93" s="1">
        <v>2.7231177099999999</v>
      </c>
      <c r="C93" s="1">
        <v>2.1126568399999992</v>
      </c>
      <c r="E93" s="1">
        <v>12.782024770000001</v>
      </c>
      <c r="F93" s="1">
        <v>5.7797569600000003</v>
      </c>
      <c r="G93" s="1">
        <v>0.87017100000000003</v>
      </c>
      <c r="H93" s="1">
        <v>7.2705382299999997</v>
      </c>
      <c r="I93" s="1">
        <v>9.0541319099999988</v>
      </c>
      <c r="J93" s="1">
        <v>4.5610499000000004</v>
      </c>
      <c r="K93" s="1">
        <v>4.9033068200000001</v>
      </c>
      <c r="L93" s="1">
        <v>27.972187530000006</v>
      </c>
      <c r="M93" s="1">
        <v>6.6992505782899974</v>
      </c>
      <c r="N93" s="1">
        <v>1.2108796300000002</v>
      </c>
      <c r="O93" s="1">
        <v>11.773537749999999</v>
      </c>
    </row>
    <row r="94" spans="1:15" x14ac:dyDescent="0.2">
      <c r="A94" s="1" t="s">
        <v>207</v>
      </c>
      <c r="B94" s="1">
        <v>7.9384703000000005</v>
      </c>
      <c r="C94" s="1">
        <v>0.1595191</v>
      </c>
      <c r="D94" s="1">
        <v>0.70111790000000007</v>
      </c>
      <c r="E94" s="1">
        <v>4.1086128410000002</v>
      </c>
      <c r="F94" s="1">
        <v>3.95734414</v>
      </c>
      <c r="G94" s="1">
        <v>1.7632699999999999</v>
      </c>
      <c r="H94" s="1">
        <v>1.4247342199999999</v>
      </c>
      <c r="I94" s="1">
        <v>8.3381866000000002</v>
      </c>
      <c r="J94" s="1">
        <v>3.1162210000000003E-2</v>
      </c>
      <c r="K94" s="1">
        <v>2.076387E-2</v>
      </c>
      <c r="L94" s="1">
        <v>2.7747049021999999</v>
      </c>
      <c r="M94" s="1">
        <v>9.2123985928999996</v>
      </c>
      <c r="N94" s="1">
        <v>1.7711142900000003</v>
      </c>
      <c r="O94" s="1">
        <v>7.3902263399999999</v>
      </c>
    </row>
    <row r="95" spans="1:15" x14ac:dyDescent="0.2">
      <c r="A95" s="1" t="s">
        <v>208</v>
      </c>
      <c r="B95" s="1">
        <v>153.85712945200009</v>
      </c>
      <c r="C95" s="1">
        <v>1.8656333019999998</v>
      </c>
      <c r="D95" s="1">
        <v>7.9486259999999991</v>
      </c>
      <c r="E95" s="1">
        <v>128.19738396300005</v>
      </c>
      <c r="F95" s="1">
        <v>26.461686100100003</v>
      </c>
      <c r="G95" s="1">
        <v>57.261422600000003</v>
      </c>
      <c r="H95" s="1">
        <v>39.986418950000015</v>
      </c>
      <c r="I95" s="1">
        <v>129.26089172099992</v>
      </c>
      <c r="J95" s="1">
        <v>16.292403597</v>
      </c>
      <c r="K95" s="1">
        <v>2.9246229499999998</v>
      </c>
      <c r="L95" s="1">
        <v>133.08803751999997</v>
      </c>
      <c r="M95" s="1">
        <v>66.096185407300013</v>
      </c>
      <c r="N95" s="1">
        <v>25.570419598999994</v>
      </c>
      <c r="O95" s="1">
        <v>46.776447649999994</v>
      </c>
    </row>
    <row r="96" spans="1:15" x14ac:dyDescent="0.2">
      <c r="A96" s="1" t="s">
        <v>209</v>
      </c>
      <c r="B96" s="1">
        <v>5.5321176499999991</v>
      </c>
      <c r="C96" s="1">
        <v>181.61986552000005</v>
      </c>
      <c r="E96" s="1">
        <v>48.976577953999993</v>
      </c>
      <c r="F96" s="1">
        <v>49.75296475999999</v>
      </c>
      <c r="G96" s="1">
        <v>200</v>
      </c>
      <c r="H96" s="1">
        <v>87.358912994800065</v>
      </c>
      <c r="I96" s="1">
        <v>23.068774710000007</v>
      </c>
      <c r="J96" s="1">
        <v>30.804748531099989</v>
      </c>
      <c r="K96" s="1">
        <v>7.9592981169999995</v>
      </c>
      <c r="L96" s="1">
        <v>232.91195645800002</v>
      </c>
      <c r="M96" s="1">
        <v>34.93653055099999</v>
      </c>
      <c r="N96" s="1">
        <v>13.914112314000004</v>
      </c>
      <c r="O96" s="1">
        <v>32.924348080000001</v>
      </c>
    </row>
    <row r="97" spans="1:15" x14ac:dyDescent="0.2">
      <c r="A97" s="1" t="s">
        <v>210</v>
      </c>
      <c r="B97" s="1">
        <v>0.62155182099999995</v>
      </c>
      <c r="C97" s="1">
        <v>2.2958293209999998</v>
      </c>
      <c r="D97" s="1">
        <v>0.26871630000000002</v>
      </c>
      <c r="E97" s="1">
        <v>2.5977736310000008</v>
      </c>
      <c r="F97" s="1">
        <v>2.9791274350000001</v>
      </c>
      <c r="H97" s="1">
        <v>0.37225998000000005</v>
      </c>
      <c r="I97" s="1">
        <v>3.8950052300000002</v>
      </c>
      <c r="K97" s="1">
        <v>0.22783485000000001</v>
      </c>
      <c r="L97" s="1">
        <v>0.71184596999999994</v>
      </c>
      <c r="M97" s="1">
        <v>1.1663544698999999</v>
      </c>
      <c r="N97" s="1">
        <v>2.758776626</v>
      </c>
      <c r="O97" s="1">
        <v>4.7079559999999994</v>
      </c>
    </row>
    <row r="98" spans="1:15" x14ac:dyDescent="0.2">
      <c r="A98" s="1" t="s">
        <v>211</v>
      </c>
      <c r="B98" s="1">
        <v>18.423556855000008</v>
      </c>
      <c r="C98" s="1">
        <v>8.983543519999996</v>
      </c>
      <c r="D98" s="1">
        <v>0.96517500000000001</v>
      </c>
      <c r="E98" s="1">
        <v>33.276018607000005</v>
      </c>
      <c r="F98" s="1">
        <v>3.4342149000000002</v>
      </c>
      <c r="G98" s="1">
        <v>94.058646900000014</v>
      </c>
      <c r="H98" s="1">
        <v>55.084744049999976</v>
      </c>
      <c r="I98" s="1">
        <v>200.34115573700012</v>
      </c>
      <c r="J98" s="1">
        <v>148.57183470430004</v>
      </c>
      <c r="K98" s="1">
        <v>4.4684771999999997</v>
      </c>
      <c r="L98" s="1">
        <v>79.087688080999968</v>
      </c>
      <c r="M98" s="1">
        <v>38.424638874290011</v>
      </c>
      <c r="N98" s="1">
        <v>8.8840251400000003</v>
      </c>
      <c r="O98" s="1">
        <v>31.630031900000006</v>
      </c>
    </row>
    <row r="99" spans="1:15" x14ac:dyDescent="0.2">
      <c r="A99" s="1" t="s">
        <v>212</v>
      </c>
      <c r="B99" s="1">
        <v>6.5268451500000007</v>
      </c>
      <c r="C99" s="1">
        <v>2.0419478399999997</v>
      </c>
      <c r="E99" s="1">
        <v>24.187200473999997</v>
      </c>
      <c r="F99" s="1">
        <v>1.8052810399999999</v>
      </c>
      <c r="G99" s="1">
        <v>0.41302</v>
      </c>
      <c r="H99" s="1">
        <v>73.360751229999991</v>
      </c>
      <c r="I99" s="1">
        <v>20.811045910000001</v>
      </c>
      <c r="J99" s="1">
        <v>3.2213560300000004</v>
      </c>
      <c r="K99" s="1">
        <v>3.1406899710000005</v>
      </c>
      <c r="L99" s="1">
        <v>35.909912470999991</v>
      </c>
      <c r="M99" s="1">
        <v>11.215019212100003</v>
      </c>
      <c r="N99" s="1">
        <v>2.1683303700000001</v>
      </c>
      <c r="O99" s="1">
        <v>4.8056706499999997</v>
      </c>
    </row>
    <row r="100" spans="1:15" x14ac:dyDescent="0.2">
      <c r="A100" s="1" t="s">
        <v>213</v>
      </c>
      <c r="B100" s="1">
        <v>7.9562538500000013</v>
      </c>
      <c r="C100" s="1">
        <v>6.078577018999999</v>
      </c>
      <c r="E100" s="1">
        <v>51.466251966999977</v>
      </c>
      <c r="F100" s="1">
        <v>25.657771740000005</v>
      </c>
      <c r="G100" s="1">
        <v>57.503</v>
      </c>
      <c r="H100" s="1">
        <v>56.033773831399962</v>
      </c>
      <c r="I100" s="1">
        <v>571.88907342000016</v>
      </c>
      <c r="J100" s="1">
        <v>14.324753800000002</v>
      </c>
      <c r="K100" s="1">
        <v>12.738640622000002</v>
      </c>
      <c r="L100" s="1">
        <v>421.53530514100004</v>
      </c>
      <c r="M100" s="1">
        <v>40.943533014445002</v>
      </c>
      <c r="N100" s="1">
        <v>20.505964139999996</v>
      </c>
      <c r="O100" s="1">
        <v>28.632606617000004</v>
      </c>
    </row>
    <row r="101" spans="1:15" x14ac:dyDescent="0.2">
      <c r="A101" s="1" t="s">
        <v>214</v>
      </c>
      <c r="B101" s="1">
        <v>29.622444299999984</v>
      </c>
      <c r="C101" s="1">
        <v>29.375784221000007</v>
      </c>
      <c r="E101" s="1">
        <v>84.680599706999928</v>
      </c>
      <c r="F101" s="1">
        <v>13.725449970000003</v>
      </c>
      <c r="G101" s="1">
        <v>91.909499999999994</v>
      </c>
      <c r="H101" s="1">
        <v>54.033311222000009</v>
      </c>
      <c r="I101" s="1">
        <v>47.129892890000001</v>
      </c>
      <c r="J101" s="1">
        <v>44.442687429999971</v>
      </c>
      <c r="K101" s="1">
        <v>6.7096057700000022</v>
      </c>
      <c r="L101" s="1">
        <v>230.15200483999996</v>
      </c>
      <c r="M101" s="1">
        <v>83.329945397600042</v>
      </c>
      <c r="N101" s="1">
        <v>16.74563477100001</v>
      </c>
      <c r="O101" s="1">
        <v>111.39667154950001</v>
      </c>
    </row>
    <row r="102" spans="1:15" x14ac:dyDescent="0.2">
      <c r="A102" s="1" t="s">
        <v>215</v>
      </c>
      <c r="B102" s="1">
        <v>3.5745760699999996</v>
      </c>
      <c r="E102" s="1">
        <v>2.63375892</v>
      </c>
      <c r="F102" s="1">
        <v>2.9985711400000001</v>
      </c>
      <c r="H102" s="1">
        <v>0.40910237000000005</v>
      </c>
      <c r="I102" s="1">
        <v>1.7548822499999996</v>
      </c>
      <c r="J102" s="1">
        <v>4.4711600000000004E-2</v>
      </c>
      <c r="K102" s="1">
        <v>0.15004999999999999</v>
      </c>
      <c r="L102" s="1">
        <v>1.5837749699999999</v>
      </c>
      <c r="M102" s="1">
        <v>3.6554890102900002</v>
      </c>
      <c r="N102" s="1">
        <v>1.295776512</v>
      </c>
      <c r="O102" s="1">
        <v>0.74091359999999995</v>
      </c>
    </row>
    <row r="103" spans="1:15" x14ac:dyDescent="0.2">
      <c r="A103" s="1" t="s">
        <v>216</v>
      </c>
      <c r="B103" s="1">
        <v>6.7369130100000003</v>
      </c>
      <c r="C103" s="1">
        <v>8.8051520000000001E-3</v>
      </c>
      <c r="E103" s="1">
        <v>5.4940567729999987</v>
      </c>
      <c r="F103" s="1">
        <v>1.3429688</v>
      </c>
      <c r="H103" s="1">
        <v>3.2060650950000005</v>
      </c>
      <c r="I103" s="1">
        <v>95.441391409999994</v>
      </c>
      <c r="J103" s="1">
        <v>4.06011685</v>
      </c>
      <c r="K103" s="1">
        <v>0.53455468095000003</v>
      </c>
      <c r="L103" s="1">
        <v>25.686170609999998</v>
      </c>
      <c r="M103" s="1">
        <v>2.2844623658900005</v>
      </c>
      <c r="N103" s="1">
        <v>2.00807153</v>
      </c>
      <c r="O103" s="1">
        <v>12.414400150000001</v>
      </c>
    </row>
    <row r="104" spans="1:15" x14ac:dyDescent="0.2">
      <c r="A104" s="1" t="s">
        <v>217</v>
      </c>
      <c r="B104" s="1">
        <v>26.325516069999992</v>
      </c>
      <c r="C104" s="1">
        <v>13.028153409</v>
      </c>
      <c r="E104" s="1">
        <v>15.198215517000001</v>
      </c>
      <c r="F104" s="1">
        <v>6.2676712399999985</v>
      </c>
      <c r="H104" s="1">
        <v>31.779579487399999</v>
      </c>
      <c r="I104" s="1">
        <v>42.892166519999996</v>
      </c>
      <c r="J104" s="1">
        <v>13.8883153</v>
      </c>
      <c r="K104" s="1">
        <v>7.2249072299999995</v>
      </c>
      <c r="L104" s="1">
        <v>146.00169014999997</v>
      </c>
      <c r="M104" s="1">
        <v>54.162390381000002</v>
      </c>
      <c r="N104" s="1">
        <v>6.0425592299999993</v>
      </c>
      <c r="O104" s="1">
        <v>24.926043281000002</v>
      </c>
    </row>
    <row r="105" spans="1:15" x14ac:dyDescent="0.2">
      <c r="A105" s="1" t="s">
        <v>218</v>
      </c>
      <c r="B105" s="1">
        <v>170.68967386799994</v>
      </c>
      <c r="C105" s="1">
        <v>53.146828006000007</v>
      </c>
      <c r="D105" s="1">
        <v>1.5048940000000002</v>
      </c>
      <c r="E105" s="1">
        <v>179.17002669619993</v>
      </c>
      <c r="F105" s="1">
        <v>41.730013732999986</v>
      </c>
      <c r="G105" s="1">
        <v>0</v>
      </c>
      <c r="H105" s="1">
        <v>127.59774350499998</v>
      </c>
      <c r="I105" s="1">
        <v>871.87345104180008</v>
      </c>
      <c r="J105" s="1">
        <v>87.177058947999996</v>
      </c>
      <c r="K105" s="1">
        <v>96.855323025999994</v>
      </c>
      <c r="L105" s="1">
        <v>438.84646404000017</v>
      </c>
      <c r="M105" s="1">
        <v>181.78512107128995</v>
      </c>
      <c r="N105" s="1">
        <v>124.17303409300006</v>
      </c>
      <c r="O105" s="1">
        <v>75.272085676000032</v>
      </c>
    </row>
    <row r="106" spans="1:15" x14ac:dyDescent="0.2">
      <c r="A106" s="1" t="s">
        <v>89</v>
      </c>
      <c r="B106" s="1">
        <v>7.2180801959999998</v>
      </c>
      <c r="C106" s="1">
        <v>0.87625867000000002</v>
      </c>
      <c r="E106" s="1">
        <v>32.423964235</v>
      </c>
      <c r="F106" s="1">
        <v>15.272863949999994</v>
      </c>
      <c r="G106" s="1">
        <v>0</v>
      </c>
      <c r="H106" s="1">
        <v>18.557455259999998</v>
      </c>
      <c r="I106" s="1">
        <v>40.114717050000017</v>
      </c>
      <c r="J106" s="1">
        <v>43.909767698000017</v>
      </c>
      <c r="K106" s="1">
        <v>3.2246391599999997</v>
      </c>
      <c r="L106" s="1">
        <v>378.7056721809999</v>
      </c>
      <c r="M106" s="1">
        <v>27.023018017999988</v>
      </c>
      <c r="N106" s="1">
        <v>7.8816430352900007</v>
      </c>
      <c r="O106" s="1">
        <v>5.9636210580000002</v>
      </c>
    </row>
    <row r="107" spans="1:15" x14ac:dyDescent="0.2">
      <c r="A107" s="1" t="s">
        <v>219</v>
      </c>
      <c r="B107" s="1">
        <v>19.883554479999997</v>
      </c>
      <c r="C107" s="1">
        <v>6.7241020719999991</v>
      </c>
      <c r="E107" s="1">
        <v>30.036636353000002</v>
      </c>
      <c r="F107" s="1">
        <v>6.18498898</v>
      </c>
      <c r="G107" s="1">
        <v>5.73083E-2</v>
      </c>
      <c r="H107" s="1">
        <v>46.483227017700003</v>
      </c>
      <c r="I107" s="1">
        <v>26.245624779999996</v>
      </c>
      <c r="J107" s="1">
        <v>3.9727652509999998</v>
      </c>
      <c r="K107" s="1">
        <v>2.1418242300000001</v>
      </c>
      <c r="L107" s="1">
        <v>49.329794965000005</v>
      </c>
      <c r="M107" s="1">
        <v>23.538767656290009</v>
      </c>
      <c r="N107" s="1">
        <v>4.3976719384999994</v>
      </c>
      <c r="O107" s="1">
        <v>8.9274242109999999</v>
      </c>
    </row>
    <row r="108" spans="1:15" x14ac:dyDescent="0.2">
      <c r="A108" s="1" t="s">
        <v>220</v>
      </c>
      <c r="B108" s="1">
        <v>3.89252E-2</v>
      </c>
      <c r="C108" s="1">
        <v>3.20375E-3</v>
      </c>
      <c r="E108" s="1">
        <v>1.9832970000000001</v>
      </c>
      <c r="G108" s="1">
        <v>4.1768200000000002</v>
      </c>
      <c r="H108" s="1">
        <v>2.888369E-2</v>
      </c>
      <c r="I108" s="1">
        <v>0.29318069999999996</v>
      </c>
      <c r="J108" s="1">
        <v>6.5028000000000002E-2</v>
      </c>
      <c r="L108" s="1">
        <v>2.4973029000000002</v>
      </c>
      <c r="N108" s="1">
        <v>2.0771499999999998E-3</v>
      </c>
    </row>
    <row r="109" spans="1:15" x14ac:dyDescent="0.2">
      <c r="A109" s="1" t="s">
        <v>221</v>
      </c>
      <c r="B109" s="1">
        <v>1.7452735199999998</v>
      </c>
      <c r="C109" s="1">
        <v>1.0456069109999999</v>
      </c>
      <c r="E109" s="1">
        <v>9.8880193649999946</v>
      </c>
      <c r="F109" s="1">
        <v>1.2026707399999998</v>
      </c>
      <c r="H109" s="1">
        <v>17.682616640000003</v>
      </c>
      <c r="I109" s="1">
        <v>5.9695994850000007</v>
      </c>
      <c r="J109" s="1">
        <v>4.4157854500000004</v>
      </c>
      <c r="K109" s="1">
        <v>1.82702824</v>
      </c>
      <c r="L109" s="1">
        <v>25.763863129999997</v>
      </c>
      <c r="M109" s="1">
        <v>11.254849073890002</v>
      </c>
      <c r="N109" s="1">
        <v>0.32552522000000006</v>
      </c>
      <c r="O109" s="1">
        <v>1.3582203699999997</v>
      </c>
    </row>
    <row r="110" spans="1:15" x14ac:dyDescent="0.2">
      <c r="A110" s="1" t="s">
        <v>222</v>
      </c>
      <c r="B110" s="1">
        <v>25.790509700999998</v>
      </c>
      <c r="C110" s="1">
        <v>122.49035734</v>
      </c>
      <c r="D110" s="1">
        <v>1.6425897200000001</v>
      </c>
      <c r="E110" s="1">
        <v>135.749360524</v>
      </c>
      <c r="F110" s="1">
        <v>28.554089370000003</v>
      </c>
      <c r="G110" s="1">
        <v>24.318967300000001</v>
      </c>
      <c r="H110" s="1">
        <v>105.8427936970001</v>
      </c>
      <c r="I110" s="1">
        <v>9.6394495500000001</v>
      </c>
      <c r="J110" s="1">
        <v>4.6055997000000009</v>
      </c>
      <c r="K110" s="1">
        <v>136.91955423100001</v>
      </c>
      <c r="L110" s="1">
        <v>188.25369316099994</v>
      </c>
      <c r="M110" s="1">
        <v>118.31031573999995</v>
      </c>
      <c r="N110" s="1">
        <v>5.5467570890000015</v>
      </c>
      <c r="O110" s="1">
        <v>132.82364003999999</v>
      </c>
    </row>
    <row r="111" spans="1:15" x14ac:dyDescent="0.2">
      <c r="A111" s="1" t="s">
        <v>223</v>
      </c>
      <c r="B111" s="1">
        <v>471.57119968000001</v>
      </c>
      <c r="C111" s="1">
        <v>1097.92356298</v>
      </c>
      <c r="E111" s="1">
        <v>240.00980626259999</v>
      </c>
      <c r="F111" s="1">
        <v>218.22923514000001</v>
      </c>
      <c r="G111" s="1">
        <v>2.2116599999999998E-3</v>
      </c>
      <c r="H111" s="1">
        <v>39.235274666199999</v>
      </c>
      <c r="I111" s="1">
        <v>32.106032886999998</v>
      </c>
      <c r="J111" s="1">
        <v>861.95878309699947</v>
      </c>
      <c r="K111" s="1">
        <v>107.07104402100002</v>
      </c>
      <c r="L111" s="1">
        <v>946.12980596999989</v>
      </c>
      <c r="M111" s="1">
        <v>465.49892652499983</v>
      </c>
      <c r="N111" s="1">
        <v>206.11873554309</v>
      </c>
      <c r="O111" s="1">
        <v>72.074342099999996</v>
      </c>
    </row>
    <row r="112" spans="1:15" x14ac:dyDescent="0.2">
      <c r="A112" s="1" t="s">
        <v>224</v>
      </c>
      <c r="B112" s="1">
        <v>0.21282945000000003</v>
      </c>
      <c r="C112" s="1">
        <v>2.4214372900000001</v>
      </c>
      <c r="E112" s="1">
        <v>3.3705755000000006</v>
      </c>
      <c r="F112" s="1">
        <v>1.7769914600000001</v>
      </c>
      <c r="H112" s="1">
        <v>4.4122956800000006</v>
      </c>
      <c r="I112" s="1">
        <v>11.189798431</v>
      </c>
      <c r="J112" s="1">
        <v>0.23257930000000002</v>
      </c>
      <c r="K112" s="1">
        <v>2.2541398800000003</v>
      </c>
      <c r="L112" s="1">
        <v>1.1368217309999999</v>
      </c>
      <c r="M112" s="1">
        <v>8.5246572000000018</v>
      </c>
      <c r="N112" s="1">
        <v>0.73074644200000005</v>
      </c>
    </row>
    <row r="113" spans="1:15" x14ac:dyDescent="0.2">
      <c r="A113" s="1" t="s">
        <v>225</v>
      </c>
      <c r="B113" s="1">
        <v>1.2655908999999999</v>
      </c>
      <c r="C113" s="1">
        <v>3.7998990000000003E-2</v>
      </c>
      <c r="E113" s="1">
        <v>1.7200489680000002</v>
      </c>
      <c r="F113" s="1">
        <v>8.5227525899999996</v>
      </c>
      <c r="G113" s="1">
        <v>2.9251119999999999</v>
      </c>
      <c r="H113" s="1">
        <v>2.8951907299999995</v>
      </c>
      <c r="I113" s="1">
        <v>1.7238749</v>
      </c>
      <c r="J113" s="1">
        <v>0.53621937000000008</v>
      </c>
      <c r="K113" s="1">
        <v>1.2407749999999999E-2</v>
      </c>
      <c r="L113" s="1">
        <v>11.555291760000001</v>
      </c>
      <c r="M113" s="1">
        <v>1.38595388629</v>
      </c>
      <c r="N113" s="1">
        <v>0.205064512</v>
      </c>
      <c r="O113" s="1">
        <v>1.2866410000000001</v>
      </c>
    </row>
    <row r="114" spans="1:15" x14ac:dyDescent="0.2">
      <c r="A114" s="1" t="s">
        <v>226</v>
      </c>
      <c r="B114" s="1">
        <v>12.691766249999999</v>
      </c>
      <c r="C114" s="1">
        <v>12.215459462</v>
      </c>
      <c r="E114" s="1">
        <v>94.864652566000018</v>
      </c>
      <c r="F114" s="1">
        <v>13.615287419999998</v>
      </c>
      <c r="G114" s="1">
        <v>400.73879999999997</v>
      </c>
      <c r="H114" s="1">
        <v>361.83505520200049</v>
      </c>
      <c r="I114" s="1">
        <v>96.568624438800001</v>
      </c>
      <c r="J114" s="1">
        <v>181.15720066499995</v>
      </c>
      <c r="K114" s="1">
        <v>36.418463580000008</v>
      </c>
      <c r="L114" s="1">
        <v>258.69406678000001</v>
      </c>
      <c r="M114" s="1">
        <v>101.00444803600006</v>
      </c>
      <c r="N114" s="1">
        <v>7.976014893000003</v>
      </c>
      <c r="O114" s="1">
        <v>4.3469147290000008</v>
      </c>
    </row>
    <row r="115" spans="1:15" x14ac:dyDescent="0.2">
      <c r="A115" s="1" t="s">
        <v>227</v>
      </c>
      <c r="B115" s="1">
        <v>1.7387798600000002</v>
      </c>
      <c r="C115" s="1">
        <v>0.60725702999999998</v>
      </c>
      <c r="E115" s="1">
        <v>5.1178904920000008</v>
      </c>
      <c r="F115" s="1">
        <v>2.7615725969999994</v>
      </c>
      <c r="G115" s="1">
        <v>7.9048999999999994E-3</v>
      </c>
      <c r="H115" s="1">
        <v>3.4366343999999991</v>
      </c>
      <c r="I115" s="1">
        <v>1.0339120570000002</v>
      </c>
      <c r="J115" s="1">
        <v>0.71632040000000008</v>
      </c>
      <c r="K115" s="1">
        <v>0.52108150099999995</v>
      </c>
      <c r="L115" s="1">
        <v>0.33500622700000005</v>
      </c>
      <c r="M115" s="1">
        <v>5.6656551425999959</v>
      </c>
      <c r="N115" s="1">
        <v>2.803064124</v>
      </c>
      <c r="O115" s="1">
        <v>0.34164700000000009</v>
      </c>
    </row>
    <row r="116" spans="1:15" x14ac:dyDescent="0.2">
      <c r="A116" s="1" t="s">
        <v>228</v>
      </c>
      <c r="B116" s="1">
        <v>32.935721069999992</v>
      </c>
      <c r="C116" s="1">
        <v>5.3690317200000006</v>
      </c>
      <c r="E116" s="1">
        <v>22.876312884000004</v>
      </c>
      <c r="F116" s="1">
        <v>3.7976318510000002</v>
      </c>
      <c r="H116" s="1">
        <v>11.013756310999996</v>
      </c>
      <c r="I116" s="1">
        <v>85.078006523500022</v>
      </c>
      <c r="J116" s="1">
        <v>0.64096416000000001</v>
      </c>
      <c r="K116" s="1">
        <v>7.5510319509999988</v>
      </c>
      <c r="L116" s="1">
        <v>225.61006840000002</v>
      </c>
      <c r="M116" s="1">
        <v>35.554929030000011</v>
      </c>
      <c r="N116" s="1">
        <v>5.2787941710000013</v>
      </c>
      <c r="O116" s="1">
        <v>85.208961981000002</v>
      </c>
    </row>
    <row r="117" spans="1:15" x14ac:dyDescent="0.2">
      <c r="A117" s="1" t="s">
        <v>229</v>
      </c>
      <c r="B117" s="1">
        <v>1.49384319</v>
      </c>
      <c r="C117" s="1">
        <v>0.76345278999999988</v>
      </c>
      <c r="E117" s="1">
        <v>16.078362548000005</v>
      </c>
      <c r="F117" s="1">
        <v>4.2314623199999994</v>
      </c>
      <c r="G117" s="1">
        <v>11.6112</v>
      </c>
      <c r="H117" s="1">
        <v>12.930427279999998</v>
      </c>
      <c r="I117" s="1">
        <v>7.4168654700000012</v>
      </c>
      <c r="J117" s="1">
        <v>13.421350819999995</v>
      </c>
      <c r="K117" s="1">
        <v>1.05806434</v>
      </c>
      <c r="L117" s="1">
        <v>38.098256680000006</v>
      </c>
      <c r="M117" s="1">
        <v>11.817177709599996</v>
      </c>
      <c r="N117" s="1">
        <v>1.9657983699999997</v>
      </c>
      <c r="O117" s="1">
        <v>2.8804268109999995</v>
      </c>
    </row>
    <row r="118" spans="1:15" x14ac:dyDescent="0.2">
      <c r="A118" s="1" t="s">
        <v>230</v>
      </c>
      <c r="B118" s="1">
        <v>1.7777063700000002</v>
      </c>
      <c r="C118" s="1">
        <v>5.8822099999999999E-4</v>
      </c>
      <c r="E118" s="1">
        <v>11.356922231999999</v>
      </c>
      <c r="F118" s="1">
        <v>1.7355297299999999</v>
      </c>
      <c r="H118" s="1">
        <v>7.2464908399999981</v>
      </c>
      <c r="I118" s="1">
        <v>0.71912493</v>
      </c>
      <c r="J118" s="1">
        <v>7.7308622329999999</v>
      </c>
      <c r="K118" s="1">
        <v>5.0246909999999999E-2</v>
      </c>
      <c r="L118" s="1">
        <v>0.24147281900000001</v>
      </c>
      <c r="M118" s="1">
        <v>13.778564666600003</v>
      </c>
      <c r="N118" s="1">
        <v>2.0354059499999999</v>
      </c>
      <c r="O118" s="1">
        <v>0.21142509999999998</v>
      </c>
    </row>
    <row r="119" spans="1:15" x14ac:dyDescent="0.2">
      <c r="A119" s="1" t="s">
        <v>231</v>
      </c>
      <c r="B119" s="1">
        <v>218.56648125349989</v>
      </c>
      <c r="C119" s="1">
        <v>155.11115113999995</v>
      </c>
      <c r="D119" s="1">
        <v>1.0376119999999999E-2</v>
      </c>
      <c r="E119" s="1">
        <v>214.55040959000004</v>
      </c>
      <c r="F119" s="1">
        <v>202.95264115000001</v>
      </c>
      <c r="G119" s="1">
        <v>17.194949999999999</v>
      </c>
      <c r="H119" s="1">
        <v>83.026238286000009</v>
      </c>
      <c r="I119" s="1">
        <v>268.67263633800025</v>
      </c>
      <c r="J119" s="1">
        <v>16.509742723000002</v>
      </c>
      <c r="K119" s="1">
        <v>55.653697641000029</v>
      </c>
      <c r="L119" s="1">
        <v>1778.1317740570005</v>
      </c>
      <c r="M119" s="1">
        <v>280.34928721809996</v>
      </c>
      <c r="N119" s="1">
        <v>33.703126445000002</v>
      </c>
      <c r="O119" s="1">
        <v>442.29654624299991</v>
      </c>
    </row>
    <row r="120" spans="1:15" x14ac:dyDescent="0.2">
      <c r="A120" s="1" t="s">
        <v>232</v>
      </c>
      <c r="B120" s="1">
        <v>1.5127725499999995</v>
      </c>
      <c r="C120" s="1">
        <v>0.35718209000000001</v>
      </c>
      <c r="E120" s="1">
        <v>36.035354200000008</v>
      </c>
      <c r="H120" s="1">
        <v>32.887510420000019</v>
      </c>
      <c r="I120" s="1">
        <v>6.6163997900000009</v>
      </c>
      <c r="L120" s="1">
        <v>5.6072679200000017</v>
      </c>
      <c r="M120" s="1">
        <v>0.16613606828999999</v>
      </c>
      <c r="N120" s="1">
        <v>0.7807149699999999</v>
      </c>
      <c r="O120" s="1">
        <v>2.3044528599999996</v>
      </c>
    </row>
    <row r="121" spans="1:15" x14ac:dyDescent="0.2">
      <c r="A121" s="1" t="s">
        <v>233</v>
      </c>
      <c r="B121" s="1">
        <v>43.894112480000004</v>
      </c>
      <c r="C121" s="1">
        <v>22.024248419999996</v>
      </c>
      <c r="E121" s="1">
        <v>389.92792329299948</v>
      </c>
      <c r="F121" s="1">
        <v>0.43264107999999996</v>
      </c>
      <c r="G121" s="1">
        <v>48.377146620000005</v>
      </c>
      <c r="H121" s="1">
        <v>266.97860997999993</v>
      </c>
      <c r="I121" s="1">
        <v>100.76433627999987</v>
      </c>
      <c r="J121" s="1">
        <v>717.08428343728167</v>
      </c>
      <c r="K121" s="1">
        <v>14.548264505800002</v>
      </c>
      <c r="L121" s="1">
        <v>61.385461380999992</v>
      </c>
      <c r="M121" s="1">
        <v>334.2306006357</v>
      </c>
      <c r="N121" s="1">
        <v>341.48325280199998</v>
      </c>
      <c r="O121" s="1">
        <v>101.07584416</v>
      </c>
    </row>
    <row r="122" spans="1:15" x14ac:dyDescent="0.2">
      <c r="A122" s="1" t="s">
        <v>234</v>
      </c>
      <c r="B122" s="1">
        <v>88.917390730000037</v>
      </c>
      <c r="C122" s="1">
        <v>4.7238530979999993</v>
      </c>
      <c r="E122" s="1">
        <v>24.98950507</v>
      </c>
      <c r="F122" s="1">
        <v>3.1118903999999996</v>
      </c>
      <c r="G122" s="1">
        <v>4.4094500000000002E-2</v>
      </c>
      <c r="H122" s="1">
        <v>78.751367746800128</v>
      </c>
      <c r="I122" s="1">
        <v>331.86225217000009</v>
      </c>
      <c r="J122" s="1">
        <v>130.38718128999997</v>
      </c>
      <c r="K122" s="1">
        <v>12.078832991949998</v>
      </c>
      <c r="L122" s="1">
        <v>6.3073307819999993</v>
      </c>
      <c r="M122" s="1">
        <v>33.724119359400007</v>
      </c>
      <c r="N122" s="1">
        <v>25.606081047999997</v>
      </c>
      <c r="O122" s="1">
        <v>13.072065719999999</v>
      </c>
    </row>
    <row r="123" spans="1:15" x14ac:dyDescent="0.2">
      <c r="A123" s="27" t="s">
        <v>235</v>
      </c>
      <c r="B123" s="27">
        <v>5639.5873591011796</v>
      </c>
      <c r="C123" s="27">
        <v>3443.3178855569095</v>
      </c>
      <c r="D123" s="27">
        <v>2862.6343106389995</v>
      </c>
      <c r="E123" s="27">
        <v>8170.5862529052984</v>
      </c>
      <c r="F123" s="27">
        <v>2895.1192817707997</v>
      </c>
      <c r="G123" s="27">
        <v>3808.3215708999992</v>
      </c>
      <c r="H123" s="27">
        <v>8140.0699583825026</v>
      </c>
      <c r="I123" s="27">
        <v>9679.7438329840552</v>
      </c>
      <c r="J123" s="27">
        <v>7382.8390939585315</v>
      </c>
      <c r="K123" s="27">
        <v>1843.6793632117997</v>
      </c>
      <c r="L123" s="27">
        <v>17110.126194558299</v>
      </c>
      <c r="M123" s="27">
        <v>7730.7343339557337</v>
      </c>
      <c r="N123" s="27">
        <v>3312.1738613770785</v>
      </c>
      <c r="O123" s="27">
        <v>5323.4612012569996</v>
      </c>
    </row>
    <row r="125" spans="1:15" ht="15" x14ac:dyDescent="0.25">
      <c r="A125" s="13" t="s">
        <v>102</v>
      </c>
      <c r="B125" s="13" t="s">
        <v>236</v>
      </c>
    </row>
    <row r="127" spans="1:15" x14ac:dyDescent="0.2">
      <c r="A127" s="1" t="s">
        <v>103</v>
      </c>
      <c r="B127" s="1" t="s">
        <v>104</v>
      </c>
    </row>
    <row r="128" spans="1:15" s="13" customFormat="1" ht="15" x14ac:dyDescent="0.25">
      <c r="A128" s="13" t="s">
        <v>105</v>
      </c>
      <c r="B128" s="13" t="s">
        <v>106</v>
      </c>
      <c r="C128" s="13" t="s">
        <v>107</v>
      </c>
      <c r="D128" s="13" t="s">
        <v>108</v>
      </c>
      <c r="E128" s="13" t="s">
        <v>109</v>
      </c>
      <c r="F128" s="13" t="s">
        <v>110</v>
      </c>
      <c r="G128" s="13" t="s">
        <v>111</v>
      </c>
      <c r="H128" s="13" t="s">
        <v>112</v>
      </c>
      <c r="I128" s="13" t="s">
        <v>113</v>
      </c>
      <c r="J128" s="13" t="s">
        <v>114</v>
      </c>
      <c r="K128" s="13" t="s">
        <v>115</v>
      </c>
      <c r="L128" s="13" t="s">
        <v>116</v>
      </c>
      <c r="M128" s="13" t="s">
        <v>117</v>
      </c>
      <c r="N128" s="13" t="s">
        <v>118</v>
      </c>
      <c r="O128" s="13" t="s">
        <v>119</v>
      </c>
    </row>
    <row r="129" spans="1:15" x14ac:dyDescent="0.2">
      <c r="A129" s="1" t="s">
        <v>237</v>
      </c>
      <c r="B129" s="1">
        <v>303.24966023999997</v>
      </c>
      <c r="C129" s="1">
        <v>62.572628309999992</v>
      </c>
      <c r="D129" s="1">
        <v>6.0308599999999997</v>
      </c>
      <c r="E129" s="1">
        <v>243.57167382300003</v>
      </c>
      <c r="F129" s="1">
        <v>11.071170330000001</v>
      </c>
      <c r="G129" s="1">
        <v>8.0575642999999992</v>
      </c>
      <c r="H129" s="1">
        <v>1848.9417655769996</v>
      </c>
      <c r="I129" s="1">
        <v>290.47972752000015</v>
      </c>
      <c r="J129" s="1">
        <v>440.64906764900013</v>
      </c>
      <c r="K129" s="1">
        <v>71.168886780000008</v>
      </c>
      <c r="L129" s="1">
        <v>374.5902911500001</v>
      </c>
      <c r="M129" s="1">
        <v>389.43939078308978</v>
      </c>
      <c r="N129" s="1">
        <v>59.782231665500007</v>
      </c>
      <c r="O129" s="1">
        <v>56.905553310000009</v>
      </c>
    </row>
    <row r="130" spans="1:15" x14ac:dyDescent="0.2">
      <c r="A130" s="1" t="s">
        <v>238</v>
      </c>
      <c r="B130" s="1">
        <v>70.922836672099962</v>
      </c>
      <c r="C130" s="1">
        <v>10.214212441999996</v>
      </c>
      <c r="D130" s="1">
        <v>4.3788315999999998</v>
      </c>
      <c r="E130" s="1">
        <v>37.452854383200012</v>
      </c>
      <c r="F130" s="1">
        <v>12.496263500000001</v>
      </c>
      <c r="G130" s="1">
        <v>14.503425244999999</v>
      </c>
      <c r="H130" s="1">
        <v>61.547794756000023</v>
      </c>
      <c r="I130" s="1">
        <v>95.840450957000002</v>
      </c>
      <c r="J130" s="1">
        <v>28.256446010000001</v>
      </c>
      <c r="K130" s="1">
        <v>2.2248352600000003</v>
      </c>
      <c r="L130" s="1">
        <v>82.935243951000004</v>
      </c>
      <c r="M130" s="1">
        <v>63.753833562399997</v>
      </c>
      <c r="N130" s="1">
        <v>6.3170938300000028</v>
      </c>
      <c r="O130" s="1">
        <v>38.557061744999999</v>
      </c>
    </row>
    <row r="131" spans="1:15" x14ac:dyDescent="0.2">
      <c r="A131" s="1" t="s">
        <v>239</v>
      </c>
      <c r="B131" s="1">
        <v>67.24050526000002</v>
      </c>
      <c r="C131" s="1">
        <v>1.7467731400000002</v>
      </c>
      <c r="D131" s="1">
        <v>11.758479900000001</v>
      </c>
      <c r="E131" s="1">
        <v>14.069241802999992</v>
      </c>
      <c r="F131" s="1">
        <v>6.9821210999999987</v>
      </c>
      <c r="G131" s="1">
        <v>2.9582417000000003</v>
      </c>
      <c r="H131" s="1">
        <v>41.934828422349703</v>
      </c>
      <c r="I131" s="1">
        <v>148.61129226000017</v>
      </c>
      <c r="J131" s="1">
        <v>403.2864925799999</v>
      </c>
      <c r="K131" s="1">
        <v>1.4155397909499998</v>
      </c>
      <c r="L131" s="1">
        <v>36.937831973000002</v>
      </c>
      <c r="M131" s="1">
        <v>31.365295271899996</v>
      </c>
      <c r="N131" s="1">
        <v>5.3957534330000003</v>
      </c>
      <c r="O131" s="1">
        <v>6.7499166199999996</v>
      </c>
    </row>
    <row r="132" spans="1:15" x14ac:dyDescent="0.2">
      <c r="A132" s="1" t="s">
        <v>240</v>
      </c>
      <c r="B132" s="1">
        <v>11.81764003</v>
      </c>
      <c r="C132" s="1">
        <v>9.6949400000000008E-3</v>
      </c>
      <c r="D132" s="1">
        <v>3.83894</v>
      </c>
      <c r="E132" s="1">
        <v>6.3099184800000012</v>
      </c>
      <c r="F132" s="1">
        <v>3.1013918699999996</v>
      </c>
      <c r="G132" s="1">
        <v>67.870860100000002</v>
      </c>
      <c r="H132" s="1">
        <v>44.451596870000017</v>
      </c>
      <c r="I132" s="1">
        <v>59.538507820000014</v>
      </c>
      <c r="J132" s="1">
        <v>246.88580325999985</v>
      </c>
      <c r="K132" s="1">
        <v>0.53724820000000006</v>
      </c>
      <c r="L132" s="1">
        <v>13.898272239999999</v>
      </c>
      <c r="M132" s="1">
        <v>42.264119805999989</v>
      </c>
      <c r="N132" s="1">
        <v>18.938888175999999</v>
      </c>
      <c r="O132" s="1">
        <v>4.7434545300000002</v>
      </c>
    </row>
    <row r="133" spans="1:15" x14ac:dyDescent="0.2">
      <c r="A133" s="1" t="s">
        <v>241</v>
      </c>
      <c r="B133" s="1">
        <v>27.987679940000003</v>
      </c>
      <c r="C133" s="1">
        <v>12.396131</v>
      </c>
      <c r="D133" s="1">
        <v>4.8703019999999997</v>
      </c>
      <c r="E133" s="1">
        <v>14.839025728999996</v>
      </c>
      <c r="F133" s="1">
        <v>7.7261159099999999</v>
      </c>
      <c r="G133" s="1">
        <v>129.34614999999999</v>
      </c>
      <c r="H133" s="1">
        <v>100.75859938000004</v>
      </c>
      <c r="I133" s="1">
        <v>81.859978150000046</v>
      </c>
      <c r="J133" s="1">
        <v>152.49707029900003</v>
      </c>
      <c r="K133" s="1">
        <v>1.2424341200000002</v>
      </c>
      <c r="L133" s="1">
        <v>45.422667619999999</v>
      </c>
      <c r="M133" s="1">
        <v>31.623572082900008</v>
      </c>
      <c r="N133" s="1">
        <v>4.0115104199999996</v>
      </c>
      <c r="O133" s="1">
        <v>29.304374490000004</v>
      </c>
    </row>
    <row r="134" spans="1:15" x14ac:dyDescent="0.2">
      <c r="A134" s="1" t="s">
        <v>242</v>
      </c>
      <c r="B134" s="1">
        <v>7.0884331199999986</v>
      </c>
      <c r="C134" s="1">
        <v>2.08745745</v>
      </c>
      <c r="D134" s="1">
        <v>0</v>
      </c>
      <c r="E134" s="1">
        <v>17.366594679999992</v>
      </c>
      <c r="F134" s="1">
        <v>5.8898627499999998</v>
      </c>
      <c r="G134" s="1">
        <v>9.1397599999999996E-2</v>
      </c>
      <c r="H134" s="1">
        <v>5.9355378199999986</v>
      </c>
      <c r="I134" s="1">
        <v>19.405526653999996</v>
      </c>
      <c r="J134" s="1">
        <v>6.2086503310000012</v>
      </c>
      <c r="K134" s="1">
        <v>1.69529343</v>
      </c>
      <c r="L134" s="1">
        <v>15.149927669999999</v>
      </c>
      <c r="M134" s="1">
        <v>34.031565564999987</v>
      </c>
      <c r="N134" s="1">
        <v>2.352257061</v>
      </c>
      <c r="O134" s="1">
        <v>2.5683487600000001</v>
      </c>
    </row>
    <row r="135" spans="1:15" x14ac:dyDescent="0.2">
      <c r="A135" s="1" t="s">
        <v>243</v>
      </c>
      <c r="B135" s="1">
        <v>84.279636540999945</v>
      </c>
      <c r="C135" s="1">
        <v>10.324245660000003</v>
      </c>
      <c r="D135" s="1">
        <v>155.72993960000002</v>
      </c>
      <c r="E135" s="1">
        <v>97.361276511000042</v>
      </c>
      <c r="F135" s="1">
        <v>61.838269812000007</v>
      </c>
      <c r="H135" s="1">
        <v>228.8703705513997</v>
      </c>
      <c r="I135" s="1">
        <v>649.22443577720003</v>
      </c>
      <c r="J135" s="1">
        <v>333.45308749500003</v>
      </c>
      <c r="K135" s="1">
        <v>83.902739572000002</v>
      </c>
      <c r="L135" s="1">
        <v>318.76417286099996</v>
      </c>
      <c r="M135" s="1">
        <v>143.04373014390001</v>
      </c>
      <c r="N135" s="1">
        <v>23.633861200000013</v>
      </c>
      <c r="O135" s="1">
        <v>65.334270012000005</v>
      </c>
    </row>
    <row r="136" spans="1:15" x14ac:dyDescent="0.2">
      <c r="A136" s="1" t="s">
        <v>244</v>
      </c>
      <c r="B136" s="1">
        <v>11.259061430000001</v>
      </c>
      <c r="E136" s="1">
        <v>5.7025663099999999</v>
      </c>
      <c r="F136" s="1">
        <v>1.4412940000000001</v>
      </c>
      <c r="H136" s="1">
        <v>7.0152846870999994</v>
      </c>
      <c r="I136" s="1">
        <v>22.841152659999988</v>
      </c>
      <c r="J136" s="1">
        <v>5.3538805099999998</v>
      </c>
      <c r="K136" s="1">
        <v>2.6133740000000003E-2</v>
      </c>
      <c r="L136" s="1">
        <v>8.5801149999999993E-2</v>
      </c>
      <c r="M136" s="1">
        <v>12.092607879999997</v>
      </c>
      <c r="N136" s="1">
        <v>1.5803127400000001</v>
      </c>
      <c r="O136" s="1">
        <v>0.93406771000000011</v>
      </c>
    </row>
    <row r="137" spans="1:15" x14ac:dyDescent="0.2">
      <c r="A137" s="1" t="s">
        <v>245</v>
      </c>
      <c r="B137" s="1">
        <v>11.249099041000004</v>
      </c>
      <c r="C137" s="1">
        <v>1.0650861999999999</v>
      </c>
      <c r="E137" s="1">
        <v>8.5410078970000018</v>
      </c>
      <c r="F137" s="1">
        <v>5.4892508000000015</v>
      </c>
      <c r="G137" s="1">
        <v>9.0342999999999999E-4</v>
      </c>
      <c r="H137" s="1">
        <v>6.6386240850000018</v>
      </c>
      <c r="I137" s="1">
        <v>31.540377801000005</v>
      </c>
      <c r="J137" s="1">
        <v>0.43333710000000003</v>
      </c>
      <c r="K137" s="1">
        <v>0.29544770000000004</v>
      </c>
      <c r="L137" s="1">
        <v>23.088404000000004</v>
      </c>
      <c r="M137" s="1">
        <v>17.066166100099998</v>
      </c>
      <c r="N137" s="1">
        <v>1.5525117400000001</v>
      </c>
      <c r="O137" s="1">
        <v>1.2426417799999998</v>
      </c>
    </row>
    <row r="138" spans="1:15" x14ac:dyDescent="0.2">
      <c r="A138" s="1" t="s">
        <v>246</v>
      </c>
      <c r="B138" s="1">
        <v>16.839330019999998</v>
      </c>
      <c r="C138" s="1">
        <v>1.0950684000000002</v>
      </c>
      <c r="D138" s="1">
        <v>38.045596409999995</v>
      </c>
      <c r="E138" s="1">
        <v>40.537663580999968</v>
      </c>
      <c r="F138" s="1">
        <v>5.6307947900000022</v>
      </c>
      <c r="G138" s="1">
        <v>71.827323799999988</v>
      </c>
      <c r="H138" s="1">
        <v>71.43148321000001</v>
      </c>
      <c r="I138" s="1">
        <v>158.39391864999993</v>
      </c>
      <c r="J138" s="1">
        <v>64.259634748999986</v>
      </c>
      <c r="K138" s="1">
        <v>12.8640589</v>
      </c>
      <c r="L138" s="1">
        <v>56.727051299999999</v>
      </c>
      <c r="M138" s="1">
        <v>55.147748135999976</v>
      </c>
      <c r="N138" s="1">
        <v>9.0699786400000022</v>
      </c>
      <c r="O138" s="1">
        <v>7.2151132300000018</v>
      </c>
    </row>
    <row r="139" spans="1:15" x14ac:dyDescent="0.2">
      <c r="A139" s="1" t="s">
        <v>247</v>
      </c>
      <c r="B139" s="1">
        <v>7.2917647538000008</v>
      </c>
      <c r="C139" s="1">
        <v>1.6740000000000001E-2</v>
      </c>
      <c r="D139" s="1">
        <v>106.44055150000001</v>
      </c>
      <c r="E139" s="1">
        <v>15.000130899999998</v>
      </c>
      <c r="F139" s="1">
        <v>3.4903202100000001</v>
      </c>
      <c r="G139" s="1">
        <v>8.3496319900000007</v>
      </c>
      <c r="H139" s="1">
        <v>10.258876029999996</v>
      </c>
      <c r="I139" s="1">
        <v>32.290016712000011</v>
      </c>
      <c r="J139" s="1">
        <v>0.55402622000000001</v>
      </c>
      <c r="K139" s="1">
        <v>1.2970569009999997</v>
      </c>
      <c r="L139" s="1">
        <v>2.6453015089999998</v>
      </c>
      <c r="M139" s="1">
        <v>7.5806087430999982</v>
      </c>
      <c r="N139" s="1">
        <v>2.9987015110000002</v>
      </c>
      <c r="O139" s="1">
        <v>4.9097489300000028</v>
      </c>
    </row>
    <row r="140" spans="1:15" x14ac:dyDescent="0.2">
      <c r="A140" s="1" t="s">
        <v>248</v>
      </c>
      <c r="B140" s="1">
        <v>106.16286618399995</v>
      </c>
      <c r="C140" s="1">
        <v>15.996819400000001</v>
      </c>
      <c r="D140" s="1">
        <v>0.25323414</v>
      </c>
      <c r="E140" s="1">
        <v>98.405513201000005</v>
      </c>
      <c r="F140" s="1">
        <v>19.847570552000001</v>
      </c>
      <c r="G140" s="1">
        <v>74.747966640000001</v>
      </c>
      <c r="H140" s="1">
        <v>125.42948753500002</v>
      </c>
      <c r="I140" s="1">
        <v>262.980157475</v>
      </c>
      <c r="J140" s="1">
        <v>160.05333685000014</v>
      </c>
      <c r="K140" s="1">
        <v>11.167918796000004</v>
      </c>
      <c r="L140" s="1">
        <v>73.85079472999999</v>
      </c>
      <c r="M140" s="1">
        <v>69.694227405289993</v>
      </c>
      <c r="N140" s="1">
        <v>48.210555974699993</v>
      </c>
      <c r="O140" s="1">
        <v>22.062720487000007</v>
      </c>
    </row>
    <row r="141" spans="1:15" x14ac:dyDescent="0.2">
      <c r="A141" s="1" t="s">
        <v>249</v>
      </c>
      <c r="B141" s="1">
        <v>10.726538209999999</v>
      </c>
      <c r="C141" s="1">
        <v>0.96798897200000011</v>
      </c>
      <c r="E141" s="1">
        <v>7.3787509319999982</v>
      </c>
      <c r="F141" s="1">
        <v>3.3908391700000005</v>
      </c>
      <c r="G141" s="1">
        <v>2.0676866</v>
      </c>
      <c r="H141" s="1">
        <v>7.5075608780000005</v>
      </c>
      <c r="I141" s="1">
        <v>67.36973859000004</v>
      </c>
      <c r="J141" s="1">
        <v>6.8085997000000003</v>
      </c>
      <c r="K141" s="1">
        <v>3.6302333459999994</v>
      </c>
      <c r="L141" s="1">
        <v>0.87693653999999988</v>
      </c>
      <c r="M141" s="1">
        <v>7.7163348050000016</v>
      </c>
      <c r="N141" s="1">
        <v>4.1995127410000013</v>
      </c>
      <c r="O141" s="1">
        <v>15.057020809999999</v>
      </c>
    </row>
    <row r="142" spans="1:15" x14ac:dyDescent="0.2">
      <c r="A142" s="1" t="s">
        <v>250</v>
      </c>
      <c r="B142" s="1">
        <v>42.102981390999979</v>
      </c>
      <c r="C142" s="1">
        <v>5.7601726100000006</v>
      </c>
      <c r="D142" s="1">
        <v>0.152119</v>
      </c>
      <c r="E142" s="1">
        <v>70.885264086999982</v>
      </c>
      <c r="F142" s="1">
        <v>24.067285899999998</v>
      </c>
      <c r="G142" s="1">
        <v>58.85851000000001</v>
      </c>
      <c r="H142" s="1">
        <v>94.180981189999969</v>
      </c>
      <c r="I142" s="1">
        <v>104.67213402000006</v>
      </c>
      <c r="J142" s="1">
        <v>120.53506822000003</v>
      </c>
      <c r="K142" s="1">
        <v>8.2649757999999984</v>
      </c>
      <c r="L142" s="1">
        <v>230.60662962999999</v>
      </c>
      <c r="M142" s="1">
        <v>23.728170488889997</v>
      </c>
      <c r="N142" s="1">
        <v>6.8068686399999994</v>
      </c>
      <c r="O142" s="1">
        <v>29.507451649999997</v>
      </c>
    </row>
    <row r="143" spans="1:15" x14ac:dyDescent="0.2">
      <c r="A143" s="1" t="s">
        <v>251</v>
      </c>
      <c r="B143" s="1">
        <v>119.63632765999999</v>
      </c>
      <c r="C143" s="1">
        <v>2.2560847210000001</v>
      </c>
      <c r="D143" s="1">
        <v>9.5838382000000006</v>
      </c>
      <c r="E143" s="1">
        <v>41.617616545999986</v>
      </c>
      <c r="F143" s="1">
        <v>48.684573331000017</v>
      </c>
      <c r="G143" s="1">
        <v>66.593040000000002</v>
      </c>
      <c r="H143" s="1">
        <v>26.801029388000003</v>
      </c>
      <c r="I143" s="1">
        <v>140.30241946100006</v>
      </c>
      <c r="J143" s="1">
        <v>51.055826539999977</v>
      </c>
      <c r="K143" s="1">
        <v>5.206477335999999</v>
      </c>
      <c r="L143" s="1">
        <v>54.751706171000002</v>
      </c>
      <c r="M143" s="1">
        <v>66.398566879289973</v>
      </c>
      <c r="N143" s="1">
        <v>25.342743910000006</v>
      </c>
      <c r="O143" s="1">
        <v>10.975041479999998</v>
      </c>
    </row>
    <row r="144" spans="1:15" x14ac:dyDescent="0.2">
      <c r="A144" s="1" t="s">
        <v>252</v>
      </c>
      <c r="B144" s="1">
        <v>177.37502206299999</v>
      </c>
      <c r="C144" s="1">
        <v>9.1946949099999973</v>
      </c>
      <c r="D144" s="1">
        <v>2.3610220000000002</v>
      </c>
      <c r="E144" s="1">
        <v>90.90231714200003</v>
      </c>
      <c r="F144" s="1">
        <v>39.254173029999997</v>
      </c>
      <c r="G144" s="1">
        <v>76.135688000000016</v>
      </c>
      <c r="H144" s="1">
        <v>61.43754628300001</v>
      </c>
      <c r="I144" s="1">
        <v>420.82531106999988</v>
      </c>
      <c r="J144" s="1">
        <v>150.33692717210002</v>
      </c>
      <c r="K144" s="1">
        <v>14.904247090949999</v>
      </c>
      <c r="L144" s="1">
        <v>104.32958774000002</v>
      </c>
      <c r="M144" s="1">
        <v>47.984630249990033</v>
      </c>
      <c r="N144" s="1">
        <v>56.281254517999969</v>
      </c>
      <c r="O144" s="1">
        <v>37.664177720000012</v>
      </c>
    </row>
    <row r="145" spans="1:15" x14ac:dyDescent="0.2">
      <c r="A145" s="1" t="s">
        <v>253</v>
      </c>
      <c r="B145" s="1">
        <v>191.02542938888988</v>
      </c>
      <c r="C145" s="1">
        <v>10.568392151999999</v>
      </c>
      <c r="D145" s="1">
        <v>10.693363999999999</v>
      </c>
      <c r="E145" s="1">
        <v>86.385225015999936</v>
      </c>
      <c r="F145" s="1">
        <v>20.213793440000003</v>
      </c>
      <c r="G145" s="1">
        <v>130.49283275000002</v>
      </c>
      <c r="H145" s="1">
        <v>146.65900312199994</v>
      </c>
      <c r="I145" s="1">
        <v>222.39039418420001</v>
      </c>
      <c r="J145" s="1">
        <v>148.95731125649991</v>
      </c>
      <c r="K145" s="1">
        <v>8.0314832200000019</v>
      </c>
      <c r="L145" s="1">
        <v>76.626119920000022</v>
      </c>
      <c r="M145" s="1">
        <v>76.334374399600023</v>
      </c>
      <c r="N145" s="1">
        <v>22.408727507999991</v>
      </c>
      <c r="O145" s="1">
        <v>118.24653498509997</v>
      </c>
    </row>
    <row r="146" spans="1:15" x14ac:dyDescent="0.2">
      <c r="A146" s="1" t="s">
        <v>254</v>
      </c>
      <c r="B146" s="1">
        <v>0.68083152999999996</v>
      </c>
      <c r="C146" s="1">
        <v>0.16617948999999999</v>
      </c>
      <c r="E146" s="1">
        <v>8.2849846500000002</v>
      </c>
      <c r="F146" s="1">
        <v>0.94395746999999997</v>
      </c>
      <c r="G146" s="1">
        <v>5.1506930000000004</v>
      </c>
      <c r="H146" s="1">
        <v>0.55946534000000003</v>
      </c>
      <c r="I146" s="1">
        <v>1.0737354599999998</v>
      </c>
      <c r="J146" s="1">
        <v>17.2027286</v>
      </c>
      <c r="K146" s="1">
        <v>9.1128239999999999E-2</v>
      </c>
      <c r="L146" s="1">
        <v>14.567890460000001</v>
      </c>
      <c r="M146" s="1">
        <v>3.0728673132899997</v>
      </c>
      <c r="N146" s="1">
        <v>0.28982434000000007</v>
      </c>
      <c r="O146" s="1">
        <v>0.66934251999999994</v>
      </c>
    </row>
    <row r="147" spans="1:15" x14ac:dyDescent="0.2">
      <c r="A147" s="1" t="s">
        <v>255</v>
      </c>
      <c r="B147" s="1">
        <v>180.17120436260006</v>
      </c>
      <c r="C147" s="1">
        <v>22.892083371999998</v>
      </c>
      <c r="D147" s="1">
        <v>25.003794160000002</v>
      </c>
      <c r="E147" s="1">
        <v>164.86503378400005</v>
      </c>
      <c r="F147" s="1">
        <v>71.849461142999971</v>
      </c>
      <c r="G147" s="1">
        <v>24.706880900000002</v>
      </c>
      <c r="H147" s="1">
        <v>106.97687824513</v>
      </c>
      <c r="I147" s="1">
        <v>656.56742296599975</v>
      </c>
      <c r="J147" s="1">
        <v>64.925060724999994</v>
      </c>
      <c r="K147" s="1">
        <v>56.158976147999979</v>
      </c>
      <c r="L147" s="1">
        <v>205.84047121400008</v>
      </c>
      <c r="M147" s="1">
        <v>111.79257125469</v>
      </c>
      <c r="N147" s="1">
        <v>22.072571309000008</v>
      </c>
      <c r="O147" s="1">
        <v>95.101315284999998</v>
      </c>
    </row>
    <row r="148" spans="1:15" x14ac:dyDescent="0.2">
      <c r="A148" s="1" t="s">
        <v>256</v>
      </c>
      <c r="B148" s="1">
        <v>169.67078628999991</v>
      </c>
      <c r="C148" s="1">
        <v>6.1528177110000009</v>
      </c>
      <c r="D148" s="1">
        <v>4.4379349999999995</v>
      </c>
      <c r="E148" s="1">
        <v>77.928769440999986</v>
      </c>
      <c r="F148" s="1">
        <v>21.275960919999999</v>
      </c>
      <c r="G148" s="1">
        <v>94.485059800000016</v>
      </c>
      <c r="H148" s="1">
        <v>140.94063369000008</v>
      </c>
      <c r="I148" s="1">
        <v>108.16740367999999</v>
      </c>
      <c r="J148" s="1">
        <v>157.27622391000006</v>
      </c>
      <c r="K148" s="1">
        <v>7.7397827599999998</v>
      </c>
      <c r="L148" s="1">
        <v>72.834180380000006</v>
      </c>
      <c r="M148" s="1">
        <v>77.881650631999975</v>
      </c>
      <c r="N148" s="1">
        <v>10.109644959999999</v>
      </c>
      <c r="O148" s="1">
        <v>48.066874420000005</v>
      </c>
    </row>
    <row r="149" spans="1:15" x14ac:dyDescent="0.2">
      <c r="A149" s="1" t="s">
        <v>257</v>
      </c>
      <c r="B149" s="1">
        <v>126.52963532299992</v>
      </c>
      <c r="C149" s="1">
        <v>81.721682720999993</v>
      </c>
      <c r="E149" s="1">
        <v>155.38853958919995</v>
      </c>
      <c r="F149" s="1">
        <v>25.084032780000001</v>
      </c>
      <c r="H149" s="1">
        <v>401.99916310090003</v>
      </c>
      <c r="I149" s="1">
        <v>1074.5179705935002</v>
      </c>
      <c r="J149" s="1">
        <v>257.99201098099991</v>
      </c>
      <c r="K149" s="1">
        <v>60.225059953000013</v>
      </c>
      <c r="L149" s="1">
        <v>143.65972871200003</v>
      </c>
      <c r="M149" s="1">
        <v>127.71607880018996</v>
      </c>
      <c r="N149" s="1">
        <v>30.111834349999999</v>
      </c>
      <c r="O149" s="1">
        <v>182.23368961000006</v>
      </c>
    </row>
    <row r="150" spans="1:15" x14ac:dyDescent="0.2">
      <c r="A150" s="1" t="s">
        <v>258</v>
      </c>
      <c r="B150" s="1">
        <v>18.223661362000001</v>
      </c>
      <c r="C150" s="1">
        <v>15.981757870000001</v>
      </c>
      <c r="E150" s="1">
        <v>60.811438380000013</v>
      </c>
      <c r="F150" s="1">
        <v>6.31872583</v>
      </c>
      <c r="G150" s="1">
        <v>3.0476499999999997E-4</v>
      </c>
      <c r="H150" s="1">
        <v>150.88384421099994</v>
      </c>
      <c r="I150" s="1">
        <v>84.212122160000007</v>
      </c>
      <c r="J150" s="1">
        <v>12.510474963000002</v>
      </c>
      <c r="K150" s="1">
        <v>3.7945105199999998</v>
      </c>
      <c r="L150" s="1">
        <v>123.67159328</v>
      </c>
      <c r="M150" s="1">
        <v>56.381231870999997</v>
      </c>
      <c r="N150" s="1">
        <v>2.3930531199999994</v>
      </c>
      <c r="O150" s="1">
        <v>29.373238970000003</v>
      </c>
    </row>
    <row r="151" spans="1:15" x14ac:dyDescent="0.2">
      <c r="A151" s="1" t="s">
        <v>259</v>
      </c>
      <c r="B151" s="1">
        <v>36.391828329999996</v>
      </c>
      <c r="C151" s="1">
        <v>11.063902499999999</v>
      </c>
      <c r="D151" s="1">
        <v>0.23443566000000002</v>
      </c>
      <c r="E151" s="1">
        <v>58.069716490999994</v>
      </c>
      <c r="F151" s="1">
        <v>6.8424151999999996</v>
      </c>
      <c r="G151" s="1">
        <v>19.724912</v>
      </c>
      <c r="H151" s="1">
        <v>281.80097753689012</v>
      </c>
      <c r="I151" s="1">
        <v>124.97439365320002</v>
      </c>
      <c r="J151" s="1">
        <v>455.68669739899985</v>
      </c>
      <c r="K151" s="1">
        <v>5.4160110999999995</v>
      </c>
      <c r="L151" s="1">
        <v>15.758930270000002</v>
      </c>
      <c r="M151" s="1">
        <v>110.076235135</v>
      </c>
      <c r="N151" s="1">
        <v>15.805418514000001</v>
      </c>
      <c r="O151" s="1">
        <v>31.848947810000002</v>
      </c>
    </row>
    <row r="152" spans="1:15" x14ac:dyDescent="0.2">
      <c r="A152" s="1" t="s">
        <v>260</v>
      </c>
      <c r="B152" s="1">
        <v>88.114833284000028</v>
      </c>
      <c r="C152" s="1">
        <v>0.33203086999999998</v>
      </c>
      <c r="E152" s="1">
        <v>80.745527569999965</v>
      </c>
      <c r="F152" s="1">
        <v>6.4646325099999995</v>
      </c>
      <c r="G152" s="1">
        <v>1.76504E-2</v>
      </c>
      <c r="H152" s="1">
        <v>164.12916582800003</v>
      </c>
      <c r="I152" s="1">
        <v>130.07915764900002</v>
      </c>
      <c r="J152" s="1">
        <v>1009.3511748230997</v>
      </c>
      <c r="K152" s="1">
        <v>2.691696131</v>
      </c>
      <c r="L152" s="1">
        <v>32.740190045999988</v>
      </c>
      <c r="M152" s="1">
        <v>29.671358070600011</v>
      </c>
      <c r="N152" s="1">
        <v>9.1763629899999994</v>
      </c>
      <c r="O152" s="1">
        <v>48.647438072</v>
      </c>
    </row>
    <row r="153" spans="1:15" x14ac:dyDescent="0.2">
      <c r="A153" s="1" t="s">
        <v>261</v>
      </c>
      <c r="B153" s="1">
        <v>64.473193209999991</v>
      </c>
      <c r="C153" s="1">
        <v>3.7324449999999995E-2</v>
      </c>
      <c r="D153" s="1">
        <v>9.9524500000000002E-2</v>
      </c>
      <c r="E153" s="1">
        <v>18.219735592999999</v>
      </c>
      <c r="F153" s="1">
        <v>10.13448608</v>
      </c>
      <c r="G153" s="1">
        <v>0</v>
      </c>
      <c r="H153" s="1">
        <v>65.298195790999998</v>
      </c>
      <c r="I153" s="1">
        <v>168.48864051000004</v>
      </c>
      <c r="J153" s="1">
        <v>382.68098639599992</v>
      </c>
      <c r="K153" s="1">
        <v>5.8695189710000015</v>
      </c>
      <c r="L153" s="1">
        <v>14.453181851</v>
      </c>
      <c r="M153" s="1">
        <v>68.65764538400002</v>
      </c>
      <c r="N153" s="1">
        <v>19.014813029999999</v>
      </c>
      <c r="O153" s="1">
        <v>23.659946267999995</v>
      </c>
    </row>
    <row r="154" spans="1:15" x14ac:dyDescent="0.2">
      <c r="A154" s="1" t="s">
        <v>262</v>
      </c>
      <c r="B154" s="1">
        <v>9.2417510500000031</v>
      </c>
      <c r="C154" s="1">
        <v>8.4879999999999997E-2</v>
      </c>
      <c r="E154" s="1">
        <v>117.52355175</v>
      </c>
      <c r="F154" s="1">
        <v>5.5899639999999987E-2</v>
      </c>
      <c r="H154" s="1">
        <v>272.69224548500006</v>
      </c>
      <c r="I154" s="1">
        <v>17.677737712999999</v>
      </c>
      <c r="J154" s="1">
        <v>8144.6662095590036</v>
      </c>
      <c r="K154" s="1">
        <v>5.5291399999999997E-2</v>
      </c>
      <c r="L154" s="1">
        <v>13.687347053999998</v>
      </c>
      <c r="M154" s="1">
        <v>287.94064546269999</v>
      </c>
      <c r="N154" s="1">
        <v>15.453138847</v>
      </c>
      <c r="O154" s="1">
        <v>2.5156688199999997</v>
      </c>
    </row>
    <row r="155" spans="1:15" x14ac:dyDescent="0.2">
      <c r="A155" s="1" t="s">
        <v>263</v>
      </c>
      <c r="B155" s="1">
        <v>10.679470720000003</v>
      </c>
      <c r="C155" s="1">
        <v>0.95023684200000003</v>
      </c>
      <c r="D155" s="1">
        <v>2.5047020000000004</v>
      </c>
      <c r="E155" s="1">
        <v>18.092296133000008</v>
      </c>
      <c r="F155" s="1">
        <v>11.88888822</v>
      </c>
      <c r="G155" s="1">
        <v>17.1403</v>
      </c>
      <c r="H155" s="1">
        <v>20.605407249999999</v>
      </c>
      <c r="I155" s="1">
        <v>44.189937830000005</v>
      </c>
      <c r="J155" s="1">
        <v>0.59457996999999996</v>
      </c>
      <c r="K155" s="1">
        <v>1.88237725</v>
      </c>
      <c r="L155" s="1">
        <v>17.802749081000002</v>
      </c>
      <c r="M155" s="1">
        <v>22.980663435400011</v>
      </c>
      <c r="N155" s="1">
        <v>10.707007009999996</v>
      </c>
      <c r="O155" s="1">
        <v>17.003468660000006</v>
      </c>
    </row>
    <row r="156" spans="1:15" x14ac:dyDescent="0.2">
      <c r="A156" s="1" t="s">
        <v>264</v>
      </c>
      <c r="B156" s="1">
        <v>146.92719980500007</v>
      </c>
      <c r="C156" s="1">
        <v>16.605119304999995</v>
      </c>
      <c r="E156" s="1">
        <v>97.856522286000057</v>
      </c>
      <c r="F156" s="1">
        <v>32.702717335999999</v>
      </c>
      <c r="H156" s="1">
        <v>111.82775231800007</v>
      </c>
      <c r="I156" s="1">
        <v>745.56342107959915</v>
      </c>
      <c r="J156" s="1">
        <v>121.830849359</v>
      </c>
      <c r="K156" s="1">
        <v>36.603537754000001</v>
      </c>
      <c r="L156" s="1">
        <v>162.49534783000001</v>
      </c>
      <c r="M156" s="1">
        <v>170.73723225029008</v>
      </c>
      <c r="N156" s="1">
        <v>46.049222607199965</v>
      </c>
      <c r="O156" s="1">
        <v>123.59967019</v>
      </c>
    </row>
    <row r="157" spans="1:15" x14ac:dyDescent="0.2">
      <c r="A157" s="1" t="s">
        <v>265</v>
      </c>
      <c r="B157" s="1">
        <v>24.285518999999997</v>
      </c>
      <c r="C157" s="1">
        <v>2.82232547</v>
      </c>
      <c r="E157" s="1">
        <v>46.839701629999993</v>
      </c>
      <c r="F157" s="1">
        <v>6.4827574000000006</v>
      </c>
      <c r="G157" s="1">
        <v>532.82897040000012</v>
      </c>
      <c r="H157" s="1">
        <v>27.84032351900002</v>
      </c>
      <c r="I157" s="1">
        <v>102.56538410000005</v>
      </c>
      <c r="J157" s="1">
        <v>933.27801014840043</v>
      </c>
      <c r="K157" s="1">
        <v>0.31637199999999999</v>
      </c>
      <c r="L157" s="1">
        <v>122.69479899999997</v>
      </c>
      <c r="M157" s="1">
        <v>72.94953167200002</v>
      </c>
      <c r="N157" s="1">
        <v>135.13256435000002</v>
      </c>
      <c r="O157" s="1">
        <v>19.294471100000003</v>
      </c>
    </row>
    <row r="158" spans="1:15" x14ac:dyDescent="0.2">
      <c r="A158" s="1" t="s">
        <v>266</v>
      </c>
      <c r="B158" s="1">
        <v>71.061545159999952</v>
      </c>
      <c r="C158" s="1">
        <v>12.745120569999999</v>
      </c>
      <c r="D158" s="1">
        <v>1.0050790000000001</v>
      </c>
      <c r="E158" s="1">
        <v>42.820766126999992</v>
      </c>
      <c r="F158" s="1">
        <v>19.010075514000004</v>
      </c>
      <c r="H158" s="1">
        <v>67.133407801999994</v>
      </c>
      <c r="I158" s="1">
        <v>452.32698458600015</v>
      </c>
      <c r="J158" s="1">
        <v>6.3421686900000003</v>
      </c>
      <c r="K158" s="1">
        <v>12.356057679999997</v>
      </c>
      <c r="L158" s="1">
        <v>193.05846997099997</v>
      </c>
      <c r="M158" s="1">
        <v>44.189337735989987</v>
      </c>
      <c r="N158" s="1">
        <v>27.680487269</v>
      </c>
      <c r="O158" s="1">
        <v>99.883143900000022</v>
      </c>
    </row>
    <row r="159" spans="1:15" x14ac:dyDescent="0.2">
      <c r="A159" s="27" t="s">
        <v>235</v>
      </c>
      <c r="B159" s="27">
        <v>2212.7062713713899</v>
      </c>
      <c r="C159" s="27">
        <v>317.82765147800001</v>
      </c>
      <c r="D159" s="27">
        <v>387.42254866999997</v>
      </c>
      <c r="E159" s="27">
        <v>1843.7732244454</v>
      </c>
      <c r="F159" s="27">
        <v>499.66910053800001</v>
      </c>
      <c r="G159" s="27">
        <v>1405.9559934200001</v>
      </c>
      <c r="H159" s="27">
        <v>4702.4878299017691</v>
      </c>
      <c r="I159" s="27">
        <v>6518.9698517417009</v>
      </c>
      <c r="J159" s="27">
        <v>13883.921741465105</v>
      </c>
      <c r="K159" s="27">
        <v>421.0753298899001</v>
      </c>
      <c r="L159" s="27">
        <v>2644.5516193039994</v>
      </c>
      <c r="M159" s="27">
        <v>2303.3119913195997</v>
      </c>
      <c r="N159" s="27">
        <v>642.87870640439985</v>
      </c>
      <c r="O159" s="27">
        <v>1173.8747138741001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Figure 1</vt:lpstr>
      <vt:lpstr>Figure 2</vt:lpstr>
      <vt:lpstr>Figure 3</vt:lpstr>
      <vt:lpstr>Figure 4</vt:lpstr>
      <vt:lpstr>Figure 5</vt:lpstr>
      <vt:lpstr>Figure 6</vt:lpstr>
      <vt:lpstr>Figure 7</vt:lpstr>
      <vt:lpstr>Figure 8</vt:lpstr>
      <vt:lpstr>Figure 9</vt:lpstr>
      <vt:lpstr>Figure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Coppard</dc:creator>
  <cp:lastModifiedBy>rebeccah</cp:lastModifiedBy>
  <dcterms:created xsi:type="dcterms:W3CDTF">2018-06-27T14:00:37Z</dcterms:created>
  <dcterms:modified xsi:type="dcterms:W3CDTF">2018-07-16T12:44:07Z</dcterms:modified>
</cp:coreProperties>
</file>