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dipr-fs01\home$\georginac\Desktop\An uncertain road_Examining the World Bank’s climate change poverty projections\"/>
    </mc:Choice>
  </mc:AlternateContent>
  <xr:revisionPtr revIDLastSave="0" documentId="13_ncr:1_{EF3074E0-FD9F-46AA-9DCF-8F156479978F}" xr6:coauthVersionLast="47" xr6:coauthVersionMax="47" xr10:uidLastSave="{00000000-0000-0000-0000-000000000000}"/>
  <bookViews>
    <workbookView xWindow="-110" yWindow="-110" windowWidth="19420" windowHeight="10420" xr2:uid="{BDAACEC7-655E-44F5-9F2D-BF80DBD585E3}"/>
  </bookViews>
  <sheets>
    <sheet name="Figure 1" sheetId="8" r:id="rId1"/>
    <sheet name="Table 1" sheetId="16" r:id="rId2"/>
    <sheet name="Figure 2" sheetId="17"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A">#REF!</definedName>
    <definedName name="\B">#REF!</definedName>
    <definedName name="\C">#REF!</definedName>
    <definedName name="\D">#REF!</definedName>
    <definedName name="\E">#REF!</definedName>
    <definedName name="\F">#REF!</definedName>
    <definedName name="\G">#REF!</definedName>
    <definedName name="\M">#REF!</definedName>
    <definedName name="\Y">#REF!</definedName>
    <definedName name="\Z">#REF!</definedName>
    <definedName name="_EX9596">#REF!</definedName>
    <definedName name="_Key1" hidden="1">#REF!</definedName>
    <definedName name="_Order1" hidden="1">255</definedName>
    <definedName name="_Sort" hidden="1">#REF!</definedName>
    <definedName name="A">#REF!</definedName>
    <definedName name="adrra">#REF!</definedName>
    <definedName name="adsadrr" hidden="1">#REF!</definedName>
    <definedName name="ALLBIRR">#REF!</definedName>
    <definedName name="AllData">#REF!</definedName>
    <definedName name="ALLSDR">#REF!</definedName>
    <definedName name="asdrae" hidden="1">#REF!</definedName>
    <definedName name="asdrra">#REF!</definedName>
    <definedName name="ase">#REF!</definedName>
    <definedName name="aser">#REF!</definedName>
    <definedName name="asraa">#REF!</definedName>
    <definedName name="asrraa44">#REF!</definedName>
    <definedName name="ASSUM">#REF!</definedName>
    <definedName name="Average_Daily_Depreciation">'[1]Inter-Bank'!$G$5</definedName>
    <definedName name="Average_Weekly_Depreciation">'[1]Inter-Bank'!$K$5</definedName>
    <definedName name="Average_Weekly_Inter_Bank_Exchange_Rate">'[1]Inter-Bank'!$H$5</definedName>
    <definedName name="b">#REF!</definedName>
    <definedName name="cc">#REF!</definedName>
    <definedName name="countries">[2]lists!$A$2:$A$190</definedName>
    <definedName name="Crt">#REF!</definedName>
    <definedName name="DACcountries">'[3]2011 DAC deflators'!$A$5:$A$28</definedName>
    <definedName name="Daily_Depreciation">'[1]Inter-Bank'!$E$5</definedName>
    <definedName name="Data">[4]sheet0!$C$2</definedName>
    <definedName name="Dataset">#REF!</definedName>
    <definedName name="dd">#REF!</definedName>
    <definedName name="Deal_Date">'[1]Inter-Bank'!$B$5</definedName>
    <definedName name="DEBT">#REF!</definedName>
    <definedName name="developing_countries">'[5]country selector'!$AB$8:$AB$181</definedName>
    <definedName name="developingcountries">#REF!</definedName>
    <definedName name="Donors">#REF!</definedName>
    <definedName name="ee">#REF!</definedName>
    <definedName name="govtexpgroups">[6]Groups!$G$4:$G$9</definedName>
    <definedName name="Highest_Inter_Bank_Rate">'[1]Inter-Bank'!$L$5</definedName>
    <definedName name="INTEREST">#REF!</definedName>
    <definedName name="Lowest_Inter_Bank_Rate">'[1]Inter-Bank'!$M$5</definedName>
    <definedName name="MEDTERM">#REF!</definedName>
    <definedName name="nmBlankCell">#REF!</definedName>
    <definedName name="nmBlankRow">#REF!</definedName>
    <definedName name="nmColumnHeader">#REF!</definedName>
    <definedName name="nmData">#REF!</definedName>
    <definedName name="nmIndexTable">#REF!</definedName>
    <definedName name="nmReportFooter">#REF!</definedName>
    <definedName name="nmReportHeader" localSheetId="2">#REF!:R0</definedName>
    <definedName name="nmReportHeader" localSheetId="1">#REF!:R0</definedName>
    <definedName name="nmReportHeader">#REF!:R0</definedName>
    <definedName name="nmReportNotes">#REF!</definedName>
    <definedName name="nmRowHeader">#REF!</definedName>
    <definedName name="_xlnm.Print_Area">[7]MONTHLY!$A$2:$U$25,[7]MONTHLY!$A$29:$U$66,[7]MONTHLY!$A$71:$U$124,[7]MONTHLY!$A$127:$U$180,[7]MONTHLY!$A$183:$U$238,[7]MONTHLY!$A$244:$U$287,[7]MONTHLY!$A$291:$U$330</definedName>
    <definedName name="Print_Area_MI">#REF!</definedName>
    <definedName name="_xlnm.Print_Titles">#REF!</definedName>
    <definedName name="qrtdata2">'[8]Authnot Prelim'!#REF!</definedName>
    <definedName name="QtrData">'[8]Authnot Prelim'!#REF!</definedName>
    <definedName name="raaesrr">#REF!</definedName>
    <definedName name="raas">#REF!</definedName>
    <definedName name="Raw_JME">#REF!</definedName>
    <definedName name="recipients1">'[9]lists of DCs'!$A$3:$A$148</definedName>
    <definedName name="Regions">'[10]OECD ODA Recipients'!$A$5:$C$187</definedName>
    <definedName name="rrasrra">#REF!</definedName>
    <definedName name="Spread_Between_Highest_and_Lowest_Rates">'[1]Inter-Bank'!$N$5</definedName>
    <definedName name="ss">#REF!</definedName>
    <definedName name="Table_3.5b">#REF!</definedName>
    <definedName name="table1">#REF!</definedName>
    <definedName name="TOC">#REF!</definedName>
    <definedName name="tt">#REF!</definedName>
    <definedName name="tta">#REF!</definedName>
    <definedName name="ttaa">#REF!</definedName>
    <definedName name="USSR">#REF!</definedName>
    <definedName name="Weekly_Depreciation">'[1]Inter-Bank'!$I$5</definedName>
    <definedName name="Weighted_Average_Inter_Bank_Exchange_Rate">'[1]Inter-Bank'!$C$5</definedName>
    <definedName name="years">[2]lists!$B$2:$B$15</definedName>
    <definedName name="zrrae">#REF!</definedName>
    <definedName name="zzrr">#REF!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17" l="1"/>
  <c r="Q16" i="8"/>
  <c r="N22" i="8"/>
  <c r="O22" i="8" s="1"/>
  <c r="P22" i="8" s="1"/>
  <c r="Q22" i="8" s="1"/>
  <c r="R22" i="8" s="1"/>
  <c r="N17" i="8"/>
  <c r="O17" i="8" s="1"/>
  <c r="P17" i="8" s="1"/>
  <c r="Q17" i="8" s="1"/>
  <c r="R17" i="8" s="1"/>
  <c r="N18" i="8"/>
  <c r="O18" i="8" s="1"/>
  <c r="P18" i="8" s="1"/>
  <c r="Q18" i="8" s="1"/>
  <c r="N19" i="8"/>
  <c r="O19" i="8" s="1"/>
  <c r="P19" i="8" s="1"/>
  <c r="Q19" i="8" s="1"/>
  <c r="R19" i="8" s="1"/>
  <c r="N20" i="8"/>
  <c r="O20" i="8" s="1"/>
  <c r="P20" i="8" s="1"/>
  <c r="Q20" i="8" s="1"/>
  <c r="N21" i="8"/>
  <c r="O21" i="8" s="1"/>
  <c r="P21" i="8" s="1"/>
  <c r="Q21" i="8" s="1"/>
  <c r="Y23" i="8"/>
  <c r="Y24" i="8"/>
  <c r="Y25" i="8"/>
  <c r="Y26" i="8"/>
  <c r="Y27" i="8"/>
  <c r="Y28" i="8"/>
  <c r="Y29" i="8"/>
  <c r="Y31" i="8"/>
  <c r="R20" i="8" l="1"/>
  <c r="Q26" i="8"/>
  <c r="Q27" i="8"/>
  <c r="R21" i="8"/>
  <c r="R28" i="8"/>
  <c r="Q28" i="8"/>
  <c r="Q25" i="8"/>
  <c r="Q24" i="8"/>
  <c r="R18" i="8"/>
  <c r="R25" i="8" s="1"/>
  <c r="Q23" i="8"/>
  <c r="F19" i="17"/>
  <c r="E20" i="17"/>
  <c r="E19" i="17"/>
  <c r="D20" i="17"/>
  <c r="D19" i="17"/>
  <c r="S17" i="8"/>
  <c r="S19" i="8"/>
  <c r="T19" i="8" s="1"/>
  <c r="S20" i="8"/>
  <c r="R26" i="8" l="1"/>
  <c r="S26" i="8"/>
  <c r="T20" i="8"/>
  <c r="U20" i="8" s="1"/>
  <c r="V20" i="8" s="1"/>
  <c r="W20" i="8" s="1"/>
  <c r="X20" i="8" s="1"/>
  <c r="U19" i="8"/>
  <c r="S21" i="8"/>
  <c r="R27" i="8"/>
  <c r="S18" i="8"/>
  <c r="R24" i="8"/>
  <c r="S22" i="8"/>
  <c r="R23" i="8"/>
  <c r="T26" i="8" l="1"/>
  <c r="S23" i="8"/>
  <c r="T17" i="8"/>
  <c r="V19" i="8"/>
  <c r="U26" i="8"/>
  <c r="T22" i="8"/>
  <c r="S28" i="8"/>
  <c r="T18" i="8"/>
  <c r="S24" i="8"/>
  <c r="S25" i="8"/>
  <c r="T21" i="8"/>
  <c r="S27" i="8"/>
  <c r="U21" i="8" l="1"/>
  <c r="T27" i="8"/>
  <c r="U18" i="8"/>
  <c r="T24" i="8"/>
  <c r="T25" i="8"/>
  <c r="U17" i="8"/>
  <c r="T23" i="8"/>
  <c r="U22" i="8"/>
  <c r="T28" i="8"/>
  <c r="W19" i="8"/>
  <c r="V26" i="8"/>
  <c r="X19" i="8" l="1"/>
  <c r="W26" i="8"/>
  <c r="V22" i="8"/>
  <c r="U28" i="8"/>
  <c r="U23" i="8"/>
  <c r="V17" i="8"/>
  <c r="V18" i="8"/>
  <c r="U24" i="8"/>
  <c r="U25" i="8"/>
  <c r="U27" i="8"/>
  <c r="V21" i="8"/>
  <c r="V27" i="8" l="1"/>
  <c r="W21" i="8"/>
  <c r="V28" i="8"/>
  <c r="W22" i="8"/>
  <c r="W18" i="8"/>
  <c r="V24" i="8"/>
  <c r="V25" i="8"/>
  <c r="W17" i="8"/>
  <c r="V23" i="8"/>
  <c r="X26" i="8"/>
  <c r="X22" i="8" l="1"/>
  <c r="W28" i="8"/>
  <c r="X17" i="8"/>
  <c r="X23" i="8" s="1"/>
  <c r="W23" i="8"/>
  <c r="X18" i="8"/>
  <c r="W24" i="8"/>
  <c r="W25" i="8"/>
  <c r="W27" i="8"/>
  <c r="X21" i="8"/>
  <c r="X27" i="8" s="1"/>
  <c r="X24" i="8" l="1"/>
  <c r="X25" i="8"/>
  <c r="X28" i="8"/>
</calcChain>
</file>

<file path=xl/sharedStrings.xml><?xml version="1.0" encoding="utf-8"?>
<sst xmlns="http://schemas.openxmlformats.org/spreadsheetml/2006/main" count="95" uniqueCount="64">
  <si>
    <t>Figure 1</t>
  </si>
  <si>
    <t>Confidence bounds of poverty projections are wide even without considering the possible impacts of climate change </t>
  </si>
  <si>
    <t>Descriptive Title</t>
  </si>
  <si>
    <t xml:space="preserve">World Bank extreme poverty projections under SSP4/SSP5 before considering direct climate impacts </t>
  </si>
  <si>
    <t>Source:</t>
  </si>
  <si>
    <t>Development Initiatives based on World Bank (2020)</t>
  </si>
  <si>
    <t>Notes</t>
  </si>
  <si>
    <t>Optimistic and pessimistic baseline positions are approximate. Historical data reflects most recent available estimates. Confidence bounds indicate model outputs for 2030, not necessarily progression paths</t>
  </si>
  <si>
    <t>Geographical information:</t>
  </si>
  <si>
    <t>Global</t>
  </si>
  <si>
    <t>Author:</t>
  </si>
  <si>
    <t>Dan W</t>
  </si>
  <si>
    <t>Historical</t>
  </si>
  <si>
    <t>Projection</t>
  </si>
  <si>
    <t>Linear intervals</t>
  </si>
  <si>
    <t>Lower bound</t>
  </si>
  <si>
    <t>Upper bound</t>
  </si>
  <si>
    <t>Stacked intervals</t>
  </si>
  <si>
    <t>Projection bounds</t>
  </si>
  <si>
    <t>80% confidence</t>
  </si>
  <si>
    <t>50% confidence</t>
  </si>
  <si>
    <t>Final scenarios</t>
  </si>
  <si>
    <t>Optimistic</t>
  </si>
  <si>
    <t>Average</t>
  </si>
  <si>
    <t>Pessimistic</t>
  </si>
  <si>
    <t>Table 1</t>
  </si>
  <si>
    <t>Individual factors of direct climate impacts on poverty with average socioeconomic baseline</t>
  </si>
  <si>
    <t>Low climate impact</t>
  </si>
  <si>
    <t>High climate impact</t>
  </si>
  <si>
    <t>Number of people</t>
  </si>
  <si>
    <t>% effect</t>
  </si>
  <si>
    <t>Agricultural productivity</t>
  </si>
  <si>
    <t>-0.4 million</t>
  </si>
  <si>
    <t>&lt;1%</t>
  </si>
  <si>
    <t>+0.4 million</t>
  </si>
  <si>
    <t>Food availability and prices</t>
  </si>
  <si>
    <t>+4.2 million</t>
  </si>
  <si>
    <t>11%</t>
  </si>
  <si>
    <t>+33.5 million</t>
  </si>
  <si>
    <t>33%</t>
  </si>
  <si>
    <t>Exposure and losses from disasters</t>
  </si>
  <si>
    <t>+6.1 million</t>
  </si>
  <si>
    <t>17%</t>
  </si>
  <si>
    <t>+18.2 million</t>
  </si>
  <si>
    <t>18%</t>
  </si>
  <si>
    <t>Labour productivity</t>
  </si>
  <si>
    <t>+1.8 million</t>
  </si>
  <si>
    <t>5%</t>
  </si>
  <si>
    <t>+6.2 million</t>
  </si>
  <si>
    <t>6%</t>
  </si>
  <si>
    <t>Health</t>
  </si>
  <si>
    <t>+25.0 million</t>
  </si>
  <si>
    <t>68%</t>
  </si>
  <si>
    <t>+44.1 million</t>
  </si>
  <si>
    <t>43%</t>
  </si>
  <si>
    <t>Figure 2</t>
  </si>
  <si>
    <t>Projections of climate impacts on poverty are dwarfed by the differences in projections when using different socioeconomic baselines  </t>
  </si>
  <si>
    <t>Relative climate change impacts on extreme poverty by socioeconomic baseline</t>
  </si>
  <si>
    <t>Forecasts based on data available for 86 countries in the Global Monitoring Database, with results upscaled to the total projected global population in 2030. Figures for pessimistic and optimistic scenarios are approximate.</t>
  </si>
  <si>
    <t>Socioeconomic baseline</t>
  </si>
  <si>
    <t>Millions of people</t>
  </si>
  <si>
    <t>No climate impact</t>
  </si>
  <si>
    <t>% increase over no climate impact</t>
  </si>
  <si>
    <t>An uncertain road: Examining the World Bank’s climate change poverty projections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</si>
</sst>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_-;\-* #,##0_-;_-* &quot;-&quot;??_-;_-@"/>
    <numFmt numFmtId="165" formatCode="_-* #,##0.0_-;\-* #,##0.0_-;_-* &quot;-&quot;??_-;_-@_-"/>
  </numFmts>
  <fonts count="12" x14ac:knownFonts="1">
    <font>
      <sz val="11"/>
      <color theme="1"/>
      <name val="Arial"/>
      <family val="2"/>
      <scheme val="minor"/>
    </font>
    <font>
      <sz val="11"/>
      <color theme="1"/>
      <name val="Arial"/>
      <family val="2"/>
      <scheme val="minor"/>
    </font>
    <font>
      <sz val="11"/>
      <name val="Arial"/>
      <family val="2"/>
    </font>
    <font>
      <b/>
      <sz val="11"/>
      <name val="Arial"/>
      <family val="2"/>
    </font>
    <font>
      <sz val="11"/>
      <color theme="1"/>
      <name val="Calibri"/>
      <family val="2"/>
    </font>
    <font>
      <sz val="9"/>
      <color rgb="FF453F43"/>
      <name val="Arial"/>
      <family val="2"/>
    </font>
    <font>
      <b/>
      <sz val="10"/>
      <color rgb="FF453F43"/>
      <name val="Arial"/>
      <family val="2"/>
    </font>
    <font>
      <b/>
      <sz val="10"/>
      <color rgb="FFFFFFFF"/>
      <name val="Arial"/>
      <family val="2"/>
    </font>
    <font>
      <sz val="9"/>
      <color rgb="FFFFFFFF"/>
      <name val="Arial"/>
      <family val="2"/>
    </font>
    <font>
      <sz val="11"/>
      <name val="Arial"/>
    </font>
    <font>
      <sz val="11"/>
      <color theme="1"/>
      <name val="Arial"/>
    </font>
    <font>
      <sz val="11"/>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3"/>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medium">
        <color theme="3"/>
      </bottom>
      <diagonal/>
    </border>
    <border>
      <left/>
      <right/>
      <top style="medium">
        <color theme="3"/>
      </top>
      <bottom style="medium">
        <color theme="3"/>
      </bottom>
      <diagonal/>
    </border>
    <border>
      <left/>
      <right style="medium">
        <color theme="3"/>
      </right>
      <top/>
      <bottom style="medium">
        <color theme="3"/>
      </bottom>
      <diagonal/>
    </border>
    <border>
      <left/>
      <right style="medium">
        <color theme="3"/>
      </right>
      <top style="medium">
        <color theme="3"/>
      </top>
      <bottom style="medium">
        <color theme="3"/>
      </bottom>
      <diagonal/>
    </border>
    <border>
      <left/>
      <right style="medium">
        <color theme="3"/>
      </right>
      <top/>
      <bottom/>
      <diagonal/>
    </border>
    <border>
      <left style="medium">
        <color theme="3"/>
      </left>
      <right/>
      <top/>
      <bottom/>
      <diagonal/>
    </border>
    <border>
      <left style="medium">
        <color theme="3"/>
      </left>
      <right style="medium">
        <color theme="3"/>
      </right>
      <top/>
      <bottom style="medium">
        <color theme="3"/>
      </bottom>
      <diagonal/>
    </border>
    <border>
      <left style="medium">
        <color theme="3"/>
      </left>
      <right style="medium">
        <color theme="3"/>
      </right>
      <top style="medium">
        <color theme="3"/>
      </top>
      <bottom style="medium">
        <color theme="3"/>
      </bottom>
      <diagonal/>
    </border>
  </borders>
  <cellStyleXfs count="6">
    <xf numFmtId="0" fontId="0"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95">
    <xf numFmtId="0" fontId="0" fillId="0" borderId="0" xfId="0"/>
    <xf numFmtId="9" fontId="0" fillId="0" borderId="0" xfId="1" applyFont="1"/>
    <xf numFmtId="0" fontId="2" fillId="0" borderId="0" xfId="0" applyFont="1"/>
    <xf numFmtId="0" fontId="3" fillId="0" borderId="0" xfId="0" applyFont="1"/>
    <xf numFmtId="0" fontId="2" fillId="0" borderId="0" xfId="0" applyFont="1" applyAlignment="1">
      <alignment horizontal="left"/>
    </xf>
    <xf numFmtId="0" fontId="3" fillId="0" borderId="0" xfId="0" applyFont="1" applyAlignment="1">
      <alignment horizontal="left" wrapText="1"/>
    </xf>
    <xf numFmtId="43" fontId="0" fillId="0" borderId="0" xfId="0" applyNumberFormat="1"/>
    <xf numFmtId="0" fontId="1" fillId="0" borderId="0" xfId="5"/>
    <xf numFmtId="164" fontId="4" fillId="0" borderId="0" xfId="5" applyNumberFormat="1" applyFont="1"/>
    <xf numFmtId="0" fontId="9" fillId="0" borderId="0" xfId="0" applyFont="1"/>
    <xf numFmtId="0" fontId="10" fillId="0" borderId="0" xfId="0" applyFont="1"/>
    <xf numFmtId="0" fontId="11" fillId="0" borderId="0" xfId="0" applyFont="1"/>
    <xf numFmtId="0" fontId="11" fillId="0" borderId="0" xfId="0" applyFont="1" applyAlignment="1">
      <alignment horizontal="center" vertical="center"/>
    </xf>
    <xf numFmtId="0" fontId="11" fillId="0" borderId="5" xfId="0" applyFont="1" applyBorder="1" applyAlignment="1">
      <alignment horizontal="center" vertical="center"/>
    </xf>
    <xf numFmtId="0" fontId="11" fillId="0" borderId="14" xfId="0" applyFont="1" applyBorder="1"/>
    <xf numFmtId="0" fontId="11" fillId="0" borderId="2" xfId="0" applyFont="1" applyBorder="1"/>
    <xf numFmtId="0" fontId="11" fillId="0" borderId="3" xfId="0" applyFont="1" applyBorder="1"/>
    <xf numFmtId="0" fontId="11" fillId="0" borderId="12" xfId="0" applyFont="1" applyBorder="1"/>
    <xf numFmtId="0" fontId="11" fillId="0" borderId="5" xfId="0" applyFont="1" applyBorder="1"/>
    <xf numFmtId="0" fontId="11" fillId="0" borderId="13" xfId="0" applyFont="1" applyBorder="1"/>
    <xf numFmtId="0" fontId="11" fillId="0" borderId="7" xfId="0" applyFont="1" applyBorder="1"/>
    <xf numFmtId="0" fontId="11" fillId="0" borderId="8" xfId="0" applyFont="1" applyBorder="1"/>
    <xf numFmtId="9" fontId="11" fillId="0" borderId="0" xfId="1" applyFont="1" applyBorder="1" applyAlignment="1">
      <alignment horizontal="right"/>
    </xf>
    <xf numFmtId="9" fontId="11" fillId="0" borderId="5" xfId="1" applyFont="1" applyBorder="1" applyAlignment="1">
      <alignment horizontal="right"/>
    </xf>
    <xf numFmtId="9" fontId="11" fillId="0" borderId="7" xfId="1" applyFont="1" applyBorder="1" applyAlignment="1">
      <alignment horizontal="right"/>
    </xf>
    <xf numFmtId="9" fontId="11" fillId="0" borderId="8" xfId="1" applyFont="1" applyBorder="1" applyAlignment="1">
      <alignment horizontal="right"/>
    </xf>
    <xf numFmtId="0" fontId="11" fillId="0" borderId="9" xfId="0" applyFont="1" applyBorder="1"/>
    <xf numFmtId="0" fontId="11" fillId="0" borderId="10" xfId="0" applyFont="1" applyBorder="1"/>
    <xf numFmtId="0" fontId="11" fillId="0" borderId="11" xfId="0" applyFont="1" applyBorder="1"/>
    <xf numFmtId="165" fontId="11" fillId="0" borderId="10" xfId="4" applyNumberFormat="1" applyFont="1" applyBorder="1"/>
    <xf numFmtId="165" fontId="11" fillId="0" borderId="11" xfId="4" applyNumberFormat="1" applyFont="1" applyBorder="1"/>
    <xf numFmtId="165" fontId="11" fillId="0" borderId="9" xfId="4" applyNumberFormat="1" applyFont="1" applyBorder="1"/>
    <xf numFmtId="0" fontId="11" fillId="2" borderId="10" xfId="0" applyFont="1" applyFill="1" applyBorder="1"/>
    <xf numFmtId="0" fontId="11" fillId="2" borderId="11" xfId="0" applyFont="1" applyFill="1" applyBorder="1"/>
    <xf numFmtId="0" fontId="11" fillId="0" borderId="12" xfId="0" applyFont="1" applyBorder="1" applyAlignment="1">
      <alignment horizontal="left"/>
    </xf>
    <xf numFmtId="0" fontId="11" fillId="2" borderId="4" xfId="0" applyFont="1" applyFill="1" applyBorder="1"/>
    <xf numFmtId="0" fontId="11" fillId="2" borderId="0" xfId="0" applyFont="1" applyFill="1"/>
    <xf numFmtId="43" fontId="11" fillId="2" borderId="0" xfId="0" applyNumberFormat="1" applyFont="1" applyFill="1"/>
    <xf numFmtId="165" fontId="11" fillId="0" borderId="0" xfId="4" applyNumberFormat="1" applyFont="1" applyBorder="1"/>
    <xf numFmtId="165" fontId="11" fillId="0" borderId="5" xfId="4" applyNumberFormat="1" applyFont="1" applyBorder="1"/>
    <xf numFmtId="165" fontId="11" fillId="0" borderId="4" xfId="4" applyNumberFormat="1" applyFont="1" applyBorder="1"/>
    <xf numFmtId="9" fontId="11" fillId="0" borderId="12" xfId="0" applyNumberFormat="1" applyFont="1" applyBorder="1" applyAlignment="1">
      <alignment horizontal="left"/>
    </xf>
    <xf numFmtId="0" fontId="11" fillId="0" borderId="14" xfId="0" applyFont="1" applyBorder="1" applyAlignment="1">
      <alignment horizontal="left"/>
    </xf>
    <xf numFmtId="0" fontId="11" fillId="2" borderId="1" xfId="0" applyFont="1" applyFill="1" applyBorder="1"/>
    <xf numFmtId="0" fontId="11" fillId="2" borderId="2" xfId="0" applyFont="1" applyFill="1" applyBorder="1"/>
    <xf numFmtId="43" fontId="11" fillId="2" borderId="2" xfId="0" applyNumberFormat="1" applyFont="1" applyFill="1" applyBorder="1"/>
    <xf numFmtId="165" fontId="11" fillId="2" borderId="2" xfId="4" applyNumberFormat="1" applyFont="1" applyFill="1" applyBorder="1"/>
    <xf numFmtId="165" fontId="11" fillId="2" borderId="3" xfId="4" applyNumberFormat="1" applyFont="1" applyFill="1" applyBorder="1"/>
    <xf numFmtId="165" fontId="11" fillId="0" borderId="1" xfId="4" applyNumberFormat="1" applyFont="1" applyBorder="1"/>
    <xf numFmtId="165" fontId="11" fillId="0" borderId="2" xfId="4" applyNumberFormat="1" applyFont="1" applyBorder="1"/>
    <xf numFmtId="165" fontId="11" fillId="0" borderId="3" xfId="4" applyNumberFormat="1" applyFont="1" applyBorder="1"/>
    <xf numFmtId="165" fontId="11" fillId="2" borderId="0" xfId="4" applyNumberFormat="1" applyFont="1" applyFill="1" applyBorder="1"/>
    <xf numFmtId="165" fontId="11" fillId="2" borderId="5" xfId="4" applyNumberFormat="1" applyFont="1" applyFill="1" applyBorder="1"/>
    <xf numFmtId="0" fontId="11" fillId="0" borderId="13" xfId="0" applyFont="1" applyBorder="1" applyAlignment="1">
      <alignment horizontal="left"/>
    </xf>
    <xf numFmtId="0" fontId="11" fillId="2" borderId="6" xfId="0" applyFont="1" applyFill="1" applyBorder="1"/>
    <xf numFmtId="0" fontId="11" fillId="2" borderId="7" xfId="0" applyFont="1" applyFill="1" applyBorder="1"/>
    <xf numFmtId="165" fontId="11" fillId="2" borderId="7" xfId="4" applyNumberFormat="1" applyFont="1" applyFill="1" applyBorder="1"/>
    <xf numFmtId="165" fontId="11" fillId="2" borderId="8" xfId="4" applyNumberFormat="1" applyFont="1" applyFill="1" applyBorder="1"/>
    <xf numFmtId="165" fontId="11" fillId="0" borderId="6" xfId="4" applyNumberFormat="1" applyFont="1" applyBorder="1"/>
    <xf numFmtId="165" fontId="11" fillId="0" borderId="7" xfId="4" applyNumberFormat="1" applyFont="1" applyBorder="1"/>
    <xf numFmtId="165" fontId="11" fillId="0" borderId="8" xfId="4" applyNumberFormat="1" applyFont="1" applyBorder="1"/>
    <xf numFmtId="9" fontId="11" fillId="0" borderId="14" xfId="0" applyNumberFormat="1" applyFont="1" applyBorder="1" applyAlignment="1">
      <alignment horizontal="left"/>
    </xf>
    <xf numFmtId="165" fontId="11" fillId="2" borderId="1" xfId="4" applyNumberFormat="1" applyFont="1" applyFill="1" applyBorder="1"/>
    <xf numFmtId="165" fontId="11" fillId="2" borderId="4" xfId="4" applyNumberFormat="1" applyFont="1" applyFill="1" applyBorder="1"/>
    <xf numFmtId="9" fontId="11" fillId="0" borderId="13" xfId="0" applyNumberFormat="1" applyFont="1" applyBorder="1" applyAlignment="1">
      <alignment horizontal="left"/>
    </xf>
    <xf numFmtId="165" fontId="11" fillId="2" borderId="6" xfId="4" applyNumberFormat="1" applyFont="1" applyFill="1" applyBorder="1"/>
    <xf numFmtId="0" fontId="8" fillId="3" borderId="15" xfId="0" applyFont="1" applyFill="1" applyBorder="1" applyAlignment="1">
      <alignment horizontal="center" vertical="center" wrapText="1"/>
    </xf>
    <xf numFmtId="0" fontId="5" fillId="0" borderId="16" xfId="0" applyFont="1" applyBorder="1" applyAlignment="1">
      <alignment horizontal="center" vertical="center" wrapText="1"/>
    </xf>
    <xf numFmtId="0" fontId="8" fillId="3" borderId="17" xfId="0" applyFont="1" applyFill="1" applyBorder="1" applyAlignment="1">
      <alignment horizontal="center" vertical="center" wrapText="1"/>
    </xf>
    <xf numFmtId="0" fontId="5" fillId="0" borderId="18" xfId="0" applyFont="1" applyBorder="1" applyAlignment="1">
      <alignment horizontal="center" vertical="center" wrapText="1"/>
    </xf>
    <xf numFmtId="0" fontId="6" fillId="3" borderId="20" xfId="0" applyFont="1" applyFill="1" applyBorder="1" applyAlignment="1">
      <alignment vertical="center" wrapText="1"/>
    </xf>
    <xf numFmtId="0" fontId="5" fillId="3" borderId="21" xfId="0" applyFont="1" applyFill="1" applyBorder="1" applyAlignment="1">
      <alignment vertical="center" wrapText="1"/>
    </xf>
    <xf numFmtId="0" fontId="5" fillId="0" borderId="22" xfId="0" applyFont="1" applyBorder="1" applyAlignment="1">
      <alignment vertical="center" wrapText="1"/>
    </xf>
    <xf numFmtId="0" fontId="11" fillId="0" borderId="14" xfId="0" applyFont="1" applyBorder="1" applyAlignment="1">
      <alignment horizontal="left" vertical="center"/>
    </xf>
    <xf numFmtId="0" fontId="11" fillId="0" borderId="12" xfId="0" applyFont="1" applyBorder="1" applyAlignment="1">
      <alignment horizontal="left" vertical="center"/>
    </xf>
    <xf numFmtId="0" fontId="11" fillId="0" borderId="13" xfId="0" applyFont="1" applyBorder="1" applyAlignment="1">
      <alignment horizontal="left" vertical="center"/>
    </xf>
    <xf numFmtId="0" fontId="11" fillId="0" borderId="9" xfId="0" applyFont="1" applyBorder="1" applyAlignment="1">
      <alignment horizontal="left"/>
    </xf>
    <xf numFmtId="0" fontId="11" fillId="0" borderId="11" xfId="0" applyFont="1" applyBorder="1" applyAlignment="1">
      <alignment horizontal="left"/>
    </xf>
    <xf numFmtId="0" fontId="0" fillId="0" borderId="9"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11" fillId="0" borderId="9" xfId="0" applyFont="1" applyBorder="1" applyAlignment="1">
      <alignment horizontal="center"/>
    </xf>
    <xf numFmtId="0" fontId="11" fillId="0" borderId="11" xfId="0" applyFont="1" applyBorder="1" applyAlignment="1">
      <alignment horizontal="center"/>
    </xf>
    <xf numFmtId="0" fontId="7" fillId="3" borderId="0" xfId="0" applyFont="1" applyFill="1" applyAlignment="1">
      <alignment horizontal="center" vertical="center" wrapText="1"/>
    </xf>
    <xf numFmtId="0" fontId="7" fillId="3" borderId="19" xfId="0" applyFont="1" applyFill="1" applyBorder="1" applyAlignment="1">
      <alignment horizontal="center" vertical="center" wrapText="1"/>
    </xf>
    <xf numFmtId="0" fontId="11" fillId="0" borderId="2" xfId="0" applyFont="1" applyBorder="1" applyAlignment="1">
      <alignment horizontal="center"/>
    </xf>
    <xf numFmtId="0" fontId="11" fillId="0" borderId="3" xfId="0" applyFont="1" applyBorder="1" applyAlignment="1">
      <alignment horizontal="center"/>
    </xf>
    <xf numFmtId="0" fontId="11" fillId="0" borderId="1" xfId="0" applyFont="1" applyBorder="1" applyAlignment="1">
      <alignment horizontal="center" vertical="center"/>
    </xf>
    <xf numFmtId="0" fontId="11" fillId="0" borderId="4" xfId="0" applyFont="1" applyBorder="1" applyAlignment="1">
      <alignment horizontal="center" vertical="center"/>
    </xf>
    <xf numFmtId="0" fontId="11" fillId="0" borderId="6" xfId="0" applyFont="1" applyBorder="1" applyAlignment="1">
      <alignment horizontal="center" vertical="center"/>
    </xf>
    <xf numFmtId="0" fontId="11" fillId="0" borderId="1" xfId="0" applyFont="1" applyBorder="1" applyAlignment="1">
      <alignment horizontal="center" wrapText="1"/>
    </xf>
    <xf numFmtId="0" fontId="11" fillId="0" borderId="6" xfId="0" applyFont="1" applyBorder="1" applyAlignment="1">
      <alignment horizontal="center" wrapText="1"/>
    </xf>
    <xf numFmtId="0" fontId="11" fillId="0" borderId="1" xfId="0" applyFont="1" applyBorder="1" applyAlignment="1">
      <alignment horizontal="center"/>
    </xf>
    <xf numFmtId="0" fontId="11" fillId="0" borderId="6" xfId="0" applyFont="1" applyBorder="1" applyAlignment="1">
      <alignment horizontal="center"/>
    </xf>
    <xf numFmtId="0" fontId="11" fillId="0" borderId="8" xfId="0" applyFont="1" applyBorder="1" applyAlignment="1">
      <alignment horizontal="center"/>
    </xf>
  </cellXfs>
  <cellStyles count="6">
    <cellStyle name="Comma" xfId="4" builtinId="3"/>
    <cellStyle name="Comma 2" xfId="3" xr:uid="{374735B5-B7F3-4836-8FE8-4F8081AE23DB}"/>
    <cellStyle name="Normal" xfId="0" builtinId="0"/>
    <cellStyle name="Normal 2" xfId="5" xr:uid="{E47DC0D3-3089-4454-BBD8-DE65BD6B368D}"/>
    <cellStyle name="Percent" xfId="1" builtinId="5"/>
    <cellStyle name="Percent 2" xfId="2" xr:uid="{C665DD04-BAE7-4B50-8376-5148A5929C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19"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808334028917764"/>
          <c:y val="0.19118208050080693"/>
          <c:w val="0.74045259360247817"/>
          <c:h val="0.73133662639996089"/>
        </c:manualLayout>
      </c:layout>
      <c:areaChart>
        <c:grouping val="stacked"/>
        <c:varyColors val="0"/>
        <c:ser>
          <c:idx val="1"/>
          <c:order val="0"/>
          <c:tx>
            <c:strRef>
              <c:f>'Figure 1'!$C$23</c:f>
              <c:strCache>
                <c:ptCount val="1"/>
                <c:pt idx="0">
                  <c:v>Lower bound</c:v>
                </c:pt>
              </c:strCache>
            </c:strRef>
          </c:tx>
          <c:spPr>
            <a:noFill/>
            <a:ln w="25400">
              <a:noFill/>
            </a:ln>
            <a:effectLst/>
          </c:spPr>
          <c:cat>
            <c:numRef>
              <c:f>'Figure 1'!$D$15:$Y$15</c:f>
              <c:numCache>
                <c:formatCode>General</c:formatCode>
                <c:ptCount val="22"/>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2022</c:v>
                </c:pt>
                <c:pt idx="14">
                  <c:v>2023</c:v>
                </c:pt>
                <c:pt idx="15">
                  <c:v>2024</c:v>
                </c:pt>
                <c:pt idx="16">
                  <c:v>2025</c:v>
                </c:pt>
                <c:pt idx="17">
                  <c:v>2026</c:v>
                </c:pt>
                <c:pt idx="18">
                  <c:v>2027</c:v>
                </c:pt>
                <c:pt idx="19">
                  <c:v>2028</c:v>
                </c:pt>
                <c:pt idx="20">
                  <c:v>2029</c:v>
                </c:pt>
                <c:pt idx="21">
                  <c:v>2030</c:v>
                </c:pt>
              </c:numCache>
            </c:numRef>
          </c:cat>
          <c:val>
            <c:numRef>
              <c:f>'Figure 1'!$D$23:$Y$23</c:f>
              <c:numCache>
                <c:formatCode>General</c:formatCode>
                <c:ptCount val="22"/>
                <c:pt idx="13" formatCode="_-* #,##0.0_-;\-* #,##0.0_-;_-* &quot;-&quot;??_-;_-@_-">
                  <c:v>482.86088311016863</c:v>
                </c:pt>
                <c:pt idx="14" formatCode="_-* #,##0.0_-;\-* #,##0.0_-;_-* &quot;-&quot;??_-;_-@_-">
                  <c:v>423.6657727213975</c:v>
                </c:pt>
                <c:pt idx="15" formatCode="_-* #,##0.0_-;\-* #,##0.0_-;_-* &quot;-&quot;??_-;_-@_-">
                  <c:v>364.47066233262638</c:v>
                </c:pt>
                <c:pt idx="16" formatCode="_-* #,##0.0_-;\-* #,##0.0_-;_-* &quot;-&quot;??_-;_-@_-">
                  <c:v>305.27555194385525</c:v>
                </c:pt>
                <c:pt idx="17" formatCode="_-* #,##0.0_-;\-* #,##0.0_-;_-* &quot;-&quot;??_-;_-@_-">
                  <c:v>246.08044155508415</c:v>
                </c:pt>
                <c:pt idx="18" formatCode="_-* #,##0.0_-;\-* #,##0.0_-;_-* &quot;-&quot;??_-;_-@_-">
                  <c:v>186.88533116631305</c:v>
                </c:pt>
                <c:pt idx="19" formatCode="_-* #,##0.0_-;\-* #,##0.0_-;_-* &quot;-&quot;??_-;_-@_-">
                  <c:v>127.69022077754195</c:v>
                </c:pt>
                <c:pt idx="20" formatCode="_-* #,##0.0_-;\-* #,##0.0_-;_-* &quot;-&quot;??_-;_-@_-">
                  <c:v>68.495110388770854</c:v>
                </c:pt>
                <c:pt idx="21" formatCode="_-* #,##0.0_-;\-* #,##0.0_-;_-* &quot;-&quot;??_-;_-@_-">
                  <c:v>9.3000000000000007</c:v>
                </c:pt>
              </c:numCache>
            </c:numRef>
          </c:val>
          <c:extLst>
            <c:ext xmlns:c16="http://schemas.microsoft.com/office/drawing/2014/chart" uri="{C3380CC4-5D6E-409C-BE32-E72D297353CC}">
              <c16:uniqueId val="{00000000-F37D-4878-A289-573B2E1191D7}"/>
            </c:ext>
          </c:extLst>
        </c:ser>
        <c:ser>
          <c:idx val="2"/>
          <c:order val="1"/>
          <c:tx>
            <c:strRef>
              <c:f>'Figure 1'!$C$24</c:f>
              <c:strCache>
                <c:ptCount val="1"/>
                <c:pt idx="0">
                  <c:v>Projection bounds</c:v>
                </c:pt>
              </c:strCache>
            </c:strRef>
          </c:tx>
          <c:spPr>
            <a:solidFill>
              <a:schemeClr val="accent2">
                <a:alpha val="74902"/>
              </a:schemeClr>
            </a:solidFill>
            <a:ln w="25400">
              <a:noFill/>
            </a:ln>
            <a:effectLst/>
          </c:spPr>
          <c:cat>
            <c:numRef>
              <c:f>'Figure 1'!$D$15:$Y$15</c:f>
              <c:numCache>
                <c:formatCode>General</c:formatCode>
                <c:ptCount val="22"/>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2022</c:v>
                </c:pt>
                <c:pt idx="14">
                  <c:v>2023</c:v>
                </c:pt>
                <c:pt idx="15">
                  <c:v>2024</c:v>
                </c:pt>
                <c:pt idx="16">
                  <c:v>2025</c:v>
                </c:pt>
                <c:pt idx="17">
                  <c:v>2026</c:v>
                </c:pt>
                <c:pt idx="18">
                  <c:v>2027</c:v>
                </c:pt>
                <c:pt idx="19">
                  <c:v>2028</c:v>
                </c:pt>
                <c:pt idx="20">
                  <c:v>2029</c:v>
                </c:pt>
                <c:pt idx="21">
                  <c:v>2030</c:v>
                </c:pt>
              </c:numCache>
            </c:numRef>
          </c:cat>
          <c:val>
            <c:numRef>
              <c:f>'Figure 1'!$D$24:$Y$24</c:f>
              <c:numCache>
                <c:formatCode>General</c:formatCode>
                <c:ptCount val="22"/>
                <c:pt idx="13" formatCode="_-* #,##0.0_-;\-* #,##0.0_-;_-* &quot;-&quot;??_-;_-@_-">
                  <c:v>38.372727272727502</c:v>
                </c:pt>
                <c:pt idx="14" formatCode="_-* #,##0.0_-;\-* #,##0.0_-;_-* &quot;-&quot;??_-;_-@_-">
                  <c:v>51.163636363636613</c:v>
                </c:pt>
                <c:pt idx="15" formatCode="_-* #,##0.0_-;\-* #,##0.0_-;_-* &quot;-&quot;??_-;_-@_-">
                  <c:v>63.954545454545723</c:v>
                </c:pt>
                <c:pt idx="16" formatCode="_-* #,##0.0_-;\-* #,##0.0_-;_-* &quot;-&quot;??_-;_-@_-">
                  <c:v>76.745454545454834</c:v>
                </c:pt>
                <c:pt idx="17" formatCode="_-* #,##0.0_-;\-* #,##0.0_-;_-* &quot;-&quot;??_-;_-@_-">
                  <c:v>89.536363636363916</c:v>
                </c:pt>
                <c:pt idx="18" formatCode="_-* #,##0.0_-;\-* #,##0.0_-;_-* &quot;-&quot;??_-;_-@_-">
                  <c:v>102.327272727273</c:v>
                </c:pt>
                <c:pt idx="19" formatCode="_-* #,##0.0_-;\-* #,##0.0_-;_-* &quot;-&quot;??_-;_-@_-">
                  <c:v>115.11818181818208</c:v>
                </c:pt>
                <c:pt idx="20" formatCode="_-* #,##0.0_-;\-* #,##0.0_-;_-* &quot;-&quot;??_-;_-@_-">
                  <c:v>127.90909090909116</c:v>
                </c:pt>
                <c:pt idx="21" formatCode="_-* #,##0.0_-;\-* #,##0.0_-;_-* &quot;-&quot;??_-;_-@_-">
                  <c:v>140.69999999999999</c:v>
                </c:pt>
              </c:numCache>
            </c:numRef>
          </c:val>
          <c:extLst>
            <c:ext xmlns:c16="http://schemas.microsoft.com/office/drawing/2014/chart" uri="{C3380CC4-5D6E-409C-BE32-E72D297353CC}">
              <c16:uniqueId val="{00000001-F37D-4878-A289-573B2E1191D7}"/>
            </c:ext>
          </c:extLst>
        </c:ser>
        <c:ser>
          <c:idx val="3"/>
          <c:order val="2"/>
          <c:tx>
            <c:strRef>
              <c:f>'Figure 1'!$C$25</c:f>
              <c:strCache>
                <c:ptCount val="1"/>
                <c:pt idx="0">
                  <c:v>80% confidence</c:v>
                </c:pt>
              </c:strCache>
            </c:strRef>
          </c:tx>
          <c:spPr>
            <a:solidFill>
              <a:schemeClr val="accent2">
                <a:lumMod val="75000"/>
                <a:alpha val="74902"/>
              </a:schemeClr>
            </a:solidFill>
            <a:ln w="25400">
              <a:noFill/>
            </a:ln>
            <a:effectLst/>
          </c:spPr>
          <c:cat>
            <c:numRef>
              <c:f>'Figure 1'!$D$15:$Y$15</c:f>
              <c:numCache>
                <c:formatCode>General</c:formatCode>
                <c:ptCount val="22"/>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2022</c:v>
                </c:pt>
                <c:pt idx="14">
                  <c:v>2023</c:v>
                </c:pt>
                <c:pt idx="15">
                  <c:v>2024</c:v>
                </c:pt>
                <c:pt idx="16">
                  <c:v>2025</c:v>
                </c:pt>
                <c:pt idx="17">
                  <c:v>2026</c:v>
                </c:pt>
                <c:pt idx="18">
                  <c:v>2027</c:v>
                </c:pt>
                <c:pt idx="19">
                  <c:v>2028</c:v>
                </c:pt>
                <c:pt idx="20">
                  <c:v>2029</c:v>
                </c:pt>
                <c:pt idx="21">
                  <c:v>2030</c:v>
                </c:pt>
              </c:numCache>
            </c:numRef>
          </c:cat>
          <c:val>
            <c:numRef>
              <c:f>'Figure 1'!$D$25:$Y$25</c:f>
              <c:numCache>
                <c:formatCode>General</c:formatCode>
                <c:ptCount val="22"/>
                <c:pt idx="13" formatCode="_-* #,##0.0_-;\-* #,##0.0_-;_-* &quot;-&quot;??_-;_-@_-">
                  <c:v>5.4545454545452685</c:v>
                </c:pt>
                <c:pt idx="14" formatCode="_-* #,##0.0_-;\-* #,##0.0_-;_-* &quot;-&quot;??_-;_-@_-">
                  <c:v>7.2727272727270815</c:v>
                </c:pt>
                <c:pt idx="15" formatCode="_-* #,##0.0_-;\-* #,##0.0_-;_-* &quot;-&quot;??_-;_-@_-">
                  <c:v>9.0909090909088945</c:v>
                </c:pt>
                <c:pt idx="16" formatCode="_-* #,##0.0_-;\-* #,##0.0_-;_-* &quot;-&quot;??_-;_-@_-">
                  <c:v>10.909090909090708</c:v>
                </c:pt>
                <c:pt idx="17" formatCode="_-* #,##0.0_-;\-* #,##0.0_-;_-* &quot;-&quot;??_-;_-@_-">
                  <c:v>12.727272727272521</c:v>
                </c:pt>
                <c:pt idx="18" formatCode="_-* #,##0.0_-;\-* #,##0.0_-;_-* &quot;-&quot;??_-;_-@_-">
                  <c:v>14.545454545454334</c:v>
                </c:pt>
                <c:pt idx="19" formatCode="_-* #,##0.0_-;\-* #,##0.0_-;_-* &quot;-&quot;??_-;_-@_-">
                  <c:v>16.363636363636147</c:v>
                </c:pt>
                <c:pt idx="20" formatCode="_-* #,##0.0_-;\-* #,##0.0_-;_-* &quot;-&quot;??_-;_-@_-">
                  <c:v>18.181818181817988</c:v>
                </c:pt>
                <c:pt idx="21" formatCode="_-* #,##0.0_-;\-* #,##0.0_-;_-* &quot;-&quot;??_-;_-@_-">
                  <c:v>20</c:v>
                </c:pt>
              </c:numCache>
            </c:numRef>
          </c:val>
          <c:extLst>
            <c:ext xmlns:c16="http://schemas.microsoft.com/office/drawing/2014/chart" uri="{C3380CC4-5D6E-409C-BE32-E72D297353CC}">
              <c16:uniqueId val="{00000002-F37D-4878-A289-573B2E1191D7}"/>
            </c:ext>
          </c:extLst>
        </c:ser>
        <c:ser>
          <c:idx val="4"/>
          <c:order val="3"/>
          <c:tx>
            <c:strRef>
              <c:f>[11]Sheet1!#REF!</c:f>
              <c:strCache>
                <c:ptCount val="1"/>
                <c:pt idx="0">
                  <c:v>#REF!</c:v>
                </c:pt>
              </c:strCache>
            </c:strRef>
          </c:tx>
          <c:spPr>
            <a:solidFill>
              <a:srgbClr val="C33612">
                <a:alpha val="74902"/>
              </a:srgbClr>
            </a:solidFill>
            <a:ln w="25400">
              <a:noFill/>
            </a:ln>
            <a:effectLst/>
          </c:spPr>
          <c:cat>
            <c:numRef>
              <c:f>'Figure 1'!$D$15:$Y$15</c:f>
              <c:numCache>
                <c:formatCode>General</c:formatCode>
                <c:ptCount val="22"/>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2022</c:v>
                </c:pt>
                <c:pt idx="14">
                  <c:v>2023</c:v>
                </c:pt>
                <c:pt idx="15">
                  <c:v>2024</c:v>
                </c:pt>
                <c:pt idx="16">
                  <c:v>2025</c:v>
                </c:pt>
                <c:pt idx="17">
                  <c:v>2026</c:v>
                </c:pt>
                <c:pt idx="18">
                  <c:v>2027</c:v>
                </c:pt>
                <c:pt idx="19">
                  <c:v>2028</c:v>
                </c:pt>
                <c:pt idx="20">
                  <c:v>2029</c:v>
                </c:pt>
                <c:pt idx="21">
                  <c:v>2030</c:v>
                </c:pt>
              </c:numCache>
            </c:numRef>
          </c:cat>
          <c:val>
            <c:numRef>
              <c:f>[11]Sheet1!#REF!</c:f>
              <c:numCache>
                <c:formatCode>General</c:formatCode>
                <c:ptCount val="1"/>
                <c:pt idx="0">
                  <c:v>1</c:v>
                </c:pt>
              </c:numCache>
            </c:numRef>
          </c:val>
          <c:extLst>
            <c:ext xmlns:c16="http://schemas.microsoft.com/office/drawing/2014/chart" uri="{C3380CC4-5D6E-409C-BE32-E72D297353CC}">
              <c16:uniqueId val="{00000003-F37D-4878-A289-573B2E1191D7}"/>
            </c:ext>
          </c:extLst>
        </c:ser>
        <c:ser>
          <c:idx val="5"/>
          <c:order val="4"/>
          <c:tx>
            <c:strRef>
              <c:f>'Figure 1'!$C$26</c:f>
              <c:strCache>
                <c:ptCount val="1"/>
                <c:pt idx="0">
                  <c:v>50% confidence</c:v>
                </c:pt>
              </c:strCache>
            </c:strRef>
          </c:tx>
          <c:spPr>
            <a:solidFill>
              <a:schemeClr val="accent1">
                <a:lumMod val="50000"/>
                <a:alpha val="74902"/>
              </a:schemeClr>
            </a:solidFill>
            <a:ln w="25400">
              <a:noFill/>
            </a:ln>
            <a:effectLst/>
          </c:spPr>
          <c:cat>
            <c:numRef>
              <c:f>'Figure 1'!$D$15:$Y$15</c:f>
              <c:numCache>
                <c:formatCode>General</c:formatCode>
                <c:ptCount val="22"/>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2022</c:v>
                </c:pt>
                <c:pt idx="14">
                  <c:v>2023</c:v>
                </c:pt>
                <c:pt idx="15">
                  <c:v>2024</c:v>
                </c:pt>
                <c:pt idx="16">
                  <c:v>2025</c:v>
                </c:pt>
                <c:pt idx="17">
                  <c:v>2026</c:v>
                </c:pt>
                <c:pt idx="18">
                  <c:v>2027</c:v>
                </c:pt>
                <c:pt idx="19">
                  <c:v>2028</c:v>
                </c:pt>
                <c:pt idx="20">
                  <c:v>2029</c:v>
                </c:pt>
                <c:pt idx="21">
                  <c:v>2030</c:v>
                </c:pt>
              </c:numCache>
            </c:numRef>
          </c:cat>
          <c:val>
            <c:numRef>
              <c:f>'Figure 1'!$D$26:$Y$26</c:f>
              <c:numCache>
                <c:formatCode>General</c:formatCode>
                <c:ptCount val="22"/>
                <c:pt idx="13" formatCode="_-* #,##0.0_-;\-* #,##0.0_-;_-* &quot;-&quot;??_-;_-@_-">
                  <c:v>114.54545454545473</c:v>
                </c:pt>
                <c:pt idx="14" formatCode="_-* #,##0.0_-;\-* #,##0.0_-;_-* &quot;-&quot;??_-;_-@_-">
                  <c:v>152.72727272727298</c:v>
                </c:pt>
                <c:pt idx="15" formatCode="_-* #,##0.0_-;\-* #,##0.0_-;_-* &quot;-&quot;??_-;_-@_-">
                  <c:v>190.90909090909122</c:v>
                </c:pt>
                <c:pt idx="16" formatCode="_-* #,##0.0_-;\-* #,##0.0_-;_-* &quot;-&quot;??_-;_-@_-">
                  <c:v>229.09090909090946</c:v>
                </c:pt>
                <c:pt idx="17" formatCode="_-* #,##0.0_-;\-* #,##0.0_-;_-* &quot;-&quot;??_-;_-@_-">
                  <c:v>267.27272727272771</c:v>
                </c:pt>
                <c:pt idx="18" formatCode="_-* #,##0.0_-;\-* #,##0.0_-;_-* &quot;-&quot;??_-;_-@_-">
                  <c:v>305.45454545454595</c:v>
                </c:pt>
                <c:pt idx="19" formatCode="_-* #,##0.0_-;\-* #,##0.0_-;_-* &quot;-&quot;??_-;_-@_-">
                  <c:v>343.63636363636419</c:v>
                </c:pt>
                <c:pt idx="20" formatCode="_-* #,##0.0_-;\-* #,##0.0_-;_-* &quot;-&quot;??_-;_-@_-">
                  <c:v>381.81818181818244</c:v>
                </c:pt>
                <c:pt idx="21" formatCode="_-* #,##0.0_-;\-* #,##0.0_-;_-* &quot;-&quot;??_-;_-@_-">
                  <c:v>420</c:v>
                </c:pt>
              </c:numCache>
            </c:numRef>
          </c:val>
          <c:extLst>
            <c:ext xmlns:c16="http://schemas.microsoft.com/office/drawing/2014/chart" uri="{C3380CC4-5D6E-409C-BE32-E72D297353CC}">
              <c16:uniqueId val="{00000004-F37D-4878-A289-573B2E1191D7}"/>
            </c:ext>
          </c:extLst>
        </c:ser>
        <c:ser>
          <c:idx val="6"/>
          <c:order val="5"/>
          <c:tx>
            <c:strRef>
              <c:f>'Figure 1'!$C$27</c:f>
              <c:strCache>
                <c:ptCount val="1"/>
                <c:pt idx="0">
                  <c:v>80% confidence</c:v>
                </c:pt>
              </c:strCache>
            </c:strRef>
          </c:tx>
          <c:spPr>
            <a:solidFill>
              <a:schemeClr val="accent2">
                <a:lumMod val="75000"/>
              </a:schemeClr>
            </a:solidFill>
            <a:ln w="25400">
              <a:noFill/>
            </a:ln>
            <a:effectLst/>
          </c:spPr>
          <c:cat>
            <c:numRef>
              <c:f>'Figure 1'!$D$15:$Y$15</c:f>
              <c:numCache>
                <c:formatCode>General</c:formatCode>
                <c:ptCount val="22"/>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2022</c:v>
                </c:pt>
                <c:pt idx="14">
                  <c:v>2023</c:v>
                </c:pt>
                <c:pt idx="15">
                  <c:v>2024</c:v>
                </c:pt>
                <c:pt idx="16">
                  <c:v>2025</c:v>
                </c:pt>
                <c:pt idx="17">
                  <c:v>2026</c:v>
                </c:pt>
                <c:pt idx="18">
                  <c:v>2027</c:v>
                </c:pt>
                <c:pt idx="19">
                  <c:v>2028</c:v>
                </c:pt>
                <c:pt idx="20">
                  <c:v>2029</c:v>
                </c:pt>
                <c:pt idx="21">
                  <c:v>2030</c:v>
                </c:pt>
              </c:numCache>
            </c:numRef>
          </c:cat>
          <c:val>
            <c:numRef>
              <c:f>'Figure 1'!$D$27:$Y$27</c:f>
              <c:numCache>
                <c:formatCode>General</c:formatCode>
                <c:ptCount val="22"/>
                <c:pt idx="13" formatCode="_-* #,##0.0_-;\-* #,##0.0_-;_-* &quot;-&quot;??_-;_-@_-">
                  <c:v>62.727272727272634</c:v>
                </c:pt>
                <c:pt idx="14" formatCode="_-* #,##0.0_-;\-* #,##0.0_-;_-* &quot;-&quot;??_-;_-@_-">
                  <c:v>83.636363636363512</c:v>
                </c:pt>
                <c:pt idx="15" formatCode="_-* #,##0.0_-;\-* #,##0.0_-;_-* &quot;-&quot;??_-;_-@_-">
                  <c:v>104.54545454545439</c:v>
                </c:pt>
                <c:pt idx="16" formatCode="_-* #,##0.0_-;\-* #,##0.0_-;_-* &quot;-&quot;??_-;_-@_-">
                  <c:v>125.45454545454527</c:v>
                </c:pt>
                <c:pt idx="17" formatCode="_-* #,##0.0_-;\-* #,##0.0_-;_-* &quot;-&quot;??_-;_-@_-">
                  <c:v>146.36363636363615</c:v>
                </c:pt>
                <c:pt idx="18" formatCode="_-* #,##0.0_-;\-* #,##0.0_-;_-* &quot;-&quot;??_-;_-@_-">
                  <c:v>167.27272727272702</c:v>
                </c:pt>
                <c:pt idx="19" formatCode="_-* #,##0.0_-;\-* #,##0.0_-;_-* &quot;-&quot;??_-;_-@_-">
                  <c:v>188.1818181818179</c:v>
                </c:pt>
                <c:pt idx="20" formatCode="_-* #,##0.0_-;\-* #,##0.0_-;_-* &quot;-&quot;??_-;_-@_-">
                  <c:v>209.09090909090878</c:v>
                </c:pt>
                <c:pt idx="21" formatCode="_-* #,##0.0_-;\-* #,##0.0_-;_-* &quot;-&quot;??_-;_-@_-">
                  <c:v>230</c:v>
                </c:pt>
              </c:numCache>
            </c:numRef>
          </c:val>
          <c:extLst>
            <c:ext xmlns:c16="http://schemas.microsoft.com/office/drawing/2014/chart" uri="{C3380CC4-5D6E-409C-BE32-E72D297353CC}">
              <c16:uniqueId val="{00000005-F37D-4878-A289-573B2E1191D7}"/>
            </c:ext>
          </c:extLst>
        </c:ser>
        <c:ser>
          <c:idx val="7"/>
          <c:order val="6"/>
          <c:tx>
            <c:strRef>
              <c:f>'Figure 1'!$C$28</c:f>
              <c:strCache>
                <c:ptCount val="1"/>
                <c:pt idx="0">
                  <c:v>Upper bound</c:v>
                </c:pt>
              </c:strCache>
            </c:strRef>
          </c:tx>
          <c:spPr>
            <a:solidFill>
              <a:schemeClr val="accent2"/>
            </a:solidFill>
            <a:ln w="25400">
              <a:noFill/>
            </a:ln>
            <a:effectLst/>
          </c:spPr>
          <c:cat>
            <c:numRef>
              <c:f>'Figure 1'!$D$15:$Y$15</c:f>
              <c:numCache>
                <c:formatCode>General</c:formatCode>
                <c:ptCount val="22"/>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2022</c:v>
                </c:pt>
                <c:pt idx="14">
                  <c:v>2023</c:v>
                </c:pt>
                <c:pt idx="15">
                  <c:v>2024</c:v>
                </c:pt>
                <c:pt idx="16">
                  <c:v>2025</c:v>
                </c:pt>
                <c:pt idx="17">
                  <c:v>2026</c:v>
                </c:pt>
                <c:pt idx="18">
                  <c:v>2027</c:v>
                </c:pt>
                <c:pt idx="19">
                  <c:v>2028</c:v>
                </c:pt>
                <c:pt idx="20">
                  <c:v>2029</c:v>
                </c:pt>
                <c:pt idx="21">
                  <c:v>2030</c:v>
                </c:pt>
              </c:numCache>
            </c:numRef>
          </c:cat>
          <c:val>
            <c:numRef>
              <c:f>'Figure 1'!$D$28:$Y$28</c:f>
              <c:numCache>
                <c:formatCode>General</c:formatCode>
                <c:ptCount val="22"/>
                <c:pt idx="13" formatCode="_-* #,##0.0_-;\-* #,##0.0_-;_-* &quot;-&quot;??_-;_-@_-">
                  <c:v>31.363636363636488</c:v>
                </c:pt>
                <c:pt idx="14" formatCode="_-* #,##0.0_-;\-* #,##0.0_-;_-* &quot;-&quot;??_-;_-@_-">
                  <c:v>41.818181818181984</c:v>
                </c:pt>
                <c:pt idx="15" formatCode="_-* #,##0.0_-;\-* #,##0.0_-;_-* &quot;-&quot;??_-;_-@_-">
                  <c:v>52.272727272727479</c:v>
                </c:pt>
                <c:pt idx="16" formatCode="_-* #,##0.0_-;\-* #,##0.0_-;_-* &quot;-&quot;??_-;_-@_-">
                  <c:v>62.727272727272975</c:v>
                </c:pt>
                <c:pt idx="17" formatCode="_-* #,##0.0_-;\-* #,##0.0_-;_-* &quot;-&quot;??_-;_-@_-">
                  <c:v>73.181818181818471</c:v>
                </c:pt>
                <c:pt idx="18" formatCode="_-* #,##0.0_-;\-* #,##0.0_-;_-* &quot;-&quot;??_-;_-@_-">
                  <c:v>83.636363636363967</c:v>
                </c:pt>
                <c:pt idx="19" formatCode="_-* #,##0.0_-;\-* #,##0.0_-;_-* &quot;-&quot;??_-;_-@_-">
                  <c:v>94.090909090909463</c:v>
                </c:pt>
                <c:pt idx="20" formatCode="_-* #,##0.0_-;\-* #,##0.0_-;_-* &quot;-&quot;??_-;_-@_-">
                  <c:v>104.54545454545496</c:v>
                </c:pt>
                <c:pt idx="21" formatCode="_-* #,##0.0_-;\-* #,##0.0_-;_-* &quot;-&quot;??_-;_-@_-">
                  <c:v>115</c:v>
                </c:pt>
              </c:numCache>
            </c:numRef>
          </c:val>
          <c:extLst>
            <c:ext xmlns:c16="http://schemas.microsoft.com/office/drawing/2014/chart" uri="{C3380CC4-5D6E-409C-BE32-E72D297353CC}">
              <c16:uniqueId val="{00000006-F37D-4878-A289-573B2E1191D7}"/>
            </c:ext>
          </c:extLst>
        </c:ser>
        <c:dLbls>
          <c:showLegendKey val="0"/>
          <c:showVal val="0"/>
          <c:showCatName val="0"/>
          <c:showSerName val="0"/>
          <c:showPercent val="0"/>
          <c:showBubbleSize val="0"/>
        </c:dLbls>
        <c:axId val="217729136"/>
        <c:axId val="1406857168"/>
      </c:areaChart>
      <c:lineChart>
        <c:grouping val="standard"/>
        <c:varyColors val="0"/>
        <c:ser>
          <c:idx val="0"/>
          <c:order val="7"/>
          <c:tx>
            <c:strRef>
              <c:f>'Figure 1'!$B$16</c:f>
              <c:strCache>
                <c:ptCount val="1"/>
                <c:pt idx="0">
                  <c:v>Historical</c:v>
                </c:pt>
              </c:strCache>
            </c:strRef>
          </c:tx>
          <c:spPr>
            <a:ln w="19050" cap="rnd">
              <a:solidFill>
                <a:schemeClr val="accent1"/>
              </a:solidFill>
              <a:round/>
            </a:ln>
            <a:effectLst/>
          </c:spPr>
          <c:marker>
            <c:symbol val="none"/>
          </c:marker>
          <c:cat>
            <c:numRef>
              <c:f>'Figure 1'!$D$15:$Y$15</c:f>
              <c:numCache>
                <c:formatCode>General</c:formatCode>
                <c:ptCount val="22"/>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2022</c:v>
                </c:pt>
                <c:pt idx="14">
                  <c:v>2023</c:v>
                </c:pt>
                <c:pt idx="15">
                  <c:v>2024</c:v>
                </c:pt>
                <c:pt idx="16">
                  <c:v>2025</c:v>
                </c:pt>
                <c:pt idx="17">
                  <c:v>2026</c:v>
                </c:pt>
                <c:pt idx="18">
                  <c:v>2027</c:v>
                </c:pt>
                <c:pt idx="19">
                  <c:v>2028</c:v>
                </c:pt>
                <c:pt idx="20">
                  <c:v>2029</c:v>
                </c:pt>
                <c:pt idx="21">
                  <c:v>2030</c:v>
                </c:pt>
              </c:numCache>
            </c:numRef>
          </c:cat>
          <c:val>
            <c:numRef>
              <c:f>'Figure 1'!$D$16:$Y$16</c:f>
              <c:numCache>
                <c:formatCode>_-* #,##0.0_-;\-* #,##0.0_-;_-* "-"??_-;_-@_-</c:formatCode>
                <c:ptCount val="22"/>
                <c:pt idx="2">
                  <c:v>954.41652571143595</c:v>
                </c:pt>
                <c:pt idx="3">
                  <c:v>855.30216837868602</c:v>
                </c:pt>
                <c:pt idx="4">
                  <c:v>825.06135438417209</c:v>
                </c:pt>
                <c:pt idx="5">
                  <c:v>807.17154895609099</c:v>
                </c:pt>
                <c:pt idx="6">
                  <c:v>792.22564575026502</c:v>
                </c:pt>
                <c:pt idx="7">
                  <c:v>736.00256638809401</c:v>
                </c:pt>
                <c:pt idx="8">
                  <c:v>686.09374310317298</c:v>
                </c:pt>
                <c:pt idx="9">
                  <c:v>660.44621427648201</c:v>
                </c:pt>
                <c:pt idx="10">
                  <c:v>733.13814922999893</c:v>
                </c:pt>
                <c:pt idx="11">
                  <c:v>700.33378098789501</c:v>
                </c:pt>
                <c:pt idx="12">
                  <c:v>681.716577314407</c:v>
                </c:pt>
                <c:pt idx="13">
                  <c:v>681.716577314407</c:v>
                </c:pt>
              </c:numCache>
            </c:numRef>
          </c:val>
          <c:smooth val="0"/>
          <c:extLst>
            <c:ext xmlns:c16="http://schemas.microsoft.com/office/drawing/2014/chart" uri="{C3380CC4-5D6E-409C-BE32-E72D297353CC}">
              <c16:uniqueId val="{00000007-F37D-4878-A289-573B2E1191D7}"/>
            </c:ext>
          </c:extLst>
        </c:ser>
        <c:ser>
          <c:idx val="8"/>
          <c:order val="8"/>
          <c:tx>
            <c:strRef>
              <c:f>'Figure 1'!$C$29</c:f>
              <c:strCache>
                <c:ptCount val="1"/>
                <c:pt idx="0">
                  <c:v>Optimistic</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dPt>
            <c:idx val="21"/>
            <c:marker>
              <c:symbol val="dash"/>
              <c:size val="5"/>
              <c:spPr>
                <a:solidFill>
                  <a:schemeClr val="accent3">
                    <a:lumMod val="60000"/>
                  </a:schemeClr>
                </a:solidFill>
                <a:ln w="9525">
                  <a:solidFill>
                    <a:schemeClr val="accent3">
                      <a:lumMod val="60000"/>
                    </a:schemeClr>
                  </a:solidFill>
                </a:ln>
                <a:effectLst/>
              </c:spPr>
            </c:marker>
            <c:bubble3D val="0"/>
            <c:spPr>
              <a:ln w="19050" cap="rnd">
                <a:solidFill>
                  <a:schemeClr val="bg1"/>
                </a:solidFill>
                <a:round/>
              </a:ln>
              <a:effectLst/>
            </c:spPr>
            <c:extLst>
              <c:ext xmlns:c16="http://schemas.microsoft.com/office/drawing/2014/chart" uri="{C3380CC4-5D6E-409C-BE32-E72D297353CC}">
                <c16:uniqueId val="{00000008-F37D-4878-A289-573B2E1191D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1'!$D$29:$Y$29</c:f>
              <c:numCache>
                <c:formatCode>General</c:formatCode>
                <c:ptCount val="22"/>
                <c:pt idx="21" formatCode="_-* #,##0.0_-;\-* #,##0.0_-;_-* &quot;-&quot;??_-;_-@_-">
                  <c:v>150</c:v>
                </c:pt>
              </c:numCache>
            </c:numRef>
          </c:val>
          <c:smooth val="0"/>
          <c:extLst>
            <c:ext xmlns:c16="http://schemas.microsoft.com/office/drawing/2014/chart" uri="{C3380CC4-5D6E-409C-BE32-E72D297353CC}">
              <c16:uniqueId val="{00000009-F37D-4878-A289-573B2E1191D7}"/>
            </c:ext>
          </c:extLst>
        </c:ser>
        <c:ser>
          <c:idx val="9"/>
          <c:order val="9"/>
          <c:tx>
            <c:strRef>
              <c:f>'Figure 1'!$C$30</c:f>
              <c:strCache>
                <c:ptCount val="1"/>
                <c:pt idx="0">
                  <c:v>Average</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dPt>
            <c:idx val="21"/>
            <c:marker>
              <c:symbol val="dash"/>
              <c:size val="5"/>
              <c:spPr>
                <a:solidFill>
                  <a:schemeClr val="accent4">
                    <a:lumMod val="60000"/>
                  </a:schemeClr>
                </a:solidFill>
                <a:ln w="9525">
                  <a:solidFill>
                    <a:schemeClr val="accent4">
                      <a:lumMod val="60000"/>
                    </a:schemeClr>
                  </a:solidFill>
                </a:ln>
                <a:effectLst/>
              </c:spPr>
            </c:marker>
            <c:bubble3D val="0"/>
            <c:extLst>
              <c:ext xmlns:c16="http://schemas.microsoft.com/office/drawing/2014/chart" uri="{C3380CC4-5D6E-409C-BE32-E72D297353CC}">
                <c16:uniqueId val="{0000000A-F37D-4878-A289-573B2E1191D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1'!$D$30:$Y$30</c:f>
              <c:numCache>
                <c:formatCode>General</c:formatCode>
                <c:ptCount val="22"/>
                <c:pt idx="21" formatCode="_-* #,##0.0_-;\-* #,##0.0_-;_-* &quot;-&quot;??_-;_-@_-">
                  <c:v>313.5</c:v>
                </c:pt>
              </c:numCache>
            </c:numRef>
          </c:val>
          <c:smooth val="0"/>
          <c:extLst>
            <c:ext xmlns:c16="http://schemas.microsoft.com/office/drawing/2014/chart" uri="{C3380CC4-5D6E-409C-BE32-E72D297353CC}">
              <c16:uniqueId val="{0000000B-F37D-4878-A289-573B2E1191D7}"/>
            </c:ext>
          </c:extLst>
        </c:ser>
        <c:ser>
          <c:idx val="10"/>
          <c:order val="10"/>
          <c:tx>
            <c:strRef>
              <c:f>'Figure 1'!$C$31</c:f>
              <c:strCache>
                <c:ptCount val="1"/>
                <c:pt idx="0">
                  <c:v>Pessimistic</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dPt>
            <c:idx val="21"/>
            <c:marker>
              <c:symbol val="dash"/>
              <c:size val="5"/>
              <c:spPr>
                <a:solidFill>
                  <a:schemeClr val="bg1"/>
                </a:solidFill>
                <a:ln w="9525">
                  <a:solidFill>
                    <a:schemeClr val="accent5">
                      <a:lumMod val="60000"/>
                    </a:schemeClr>
                  </a:solidFill>
                </a:ln>
                <a:effectLst/>
              </c:spPr>
            </c:marker>
            <c:bubble3D val="0"/>
            <c:extLst>
              <c:ext xmlns:c16="http://schemas.microsoft.com/office/drawing/2014/chart" uri="{C3380CC4-5D6E-409C-BE32-E72D297353CC}">
                <c16:uniqueId val="{0000000C-F37D-4878-A289-573B2E1191D7}"/>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1"/>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'Figure 1'!$D$31:$Y$31</c:f>
              <c:numCache>
                <c:formatCode>General</c:formatCode>
                <c:ptCount val="22"/>
                <c:pt idx="21" formatCode="_-* #,##0.0_-;\-* #,##0.0_-;_-* &quot;-&quot;??_-;_-@_-">
                  <c:v>820</c:v>
                </c:pt>
              </c:numCache>
            </c:numRef>
          </c:val>
          <c:smooth val="0"/>
          <c:extLst>
            <c:ext xmlns:c16="http://schemas.microsoft.com/office/drawing/2014/chart" uri="{C3380CC4-5D6E-409C-BE32-E72D297353CC}">
              <c16:uniqueId val="{0000000D-F37D-4878-A289-573B2E1191D7}"/>
            </c:ext>
          </c:extLst>
        </c:ser>
        <c:dLbls>
          <c:showLegendKey val="0"/>
          <c:showVal val="0"/>
          <c:showCatName val="0"/>
          <c:showSerName val="0"/>
          <c:showPercent val="0"/>
          <c:showBubbleSize val="0"/>
        </c:dLbls>
        <c:marker val="1"/>
        <c:smooth val="0"/>
        <c:axId val="217729136"/>
        <c:axId val="1406857168"/>
      </c:lineChart>
      <c:dateAx>
        <c:axId val="217729136"/>
        <c:scaling>
          <c:orientation val="minMax"/>
          <c:max val="2031"/>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06857168"/>
        <c:crosses val="autoZero"/>
        <c:auto val="0"/>
        <c:lblOffset val="100"/>
        <c:baseTimeUnit val="days"/>
        <c:majorUnit val="5"/>
        <c:majorTimeUnit val="days"/>
        <c:minorUnit val="1"/>
      </c:dateAx>
      <c:valAx>
        <c:axId val="1406857168"/>
        <c:scaling>
          <c:orientation val="minMax"/>
          <c:max val="1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Millions of people living in extreme poverty</a:t>
                </a:r>
              </a:p>
            </c:rich>
          </c:tx>
          <c:layout>
            <c:manualLayout>
              <c:xMode val="edge"/>
              <c:yMode val="edge"/>
              <c:x val="1.1778563015312132E-2"/>
              <c:y val="0.1674431645599196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7729136"/>
        <c:crosses val="autoZero"/>
        <c:crossBetween val="midCat"/>
        <c:majorUnit val="250"/>
      </c:valAx>
      <c:spPr>
        <a:noFill/>
        <a:ln>
          <a:noFill/>
        </a:ln>
        <a:effectLst/>
      </c:spPr>
    </c:plotArea>
    <c:legend>
      <c:legendPos val="t"/>
      <c:legendEntry>
        <c:idx val="0"/>
        <c:delete val="1"/>
      </c:legendEntry>
      <c:legendEntry>
        <c:idx val="3"/>
        <c:delete val="1"/>
      </c:legendEntry>
      <c:legendEntry>
        <c:idx val="5"/>
        <c:delete val="1"/>
      </c:legendEntry>
      <c:legendEntry>
        <c:idx val="6"/>
        <c:delete val="1"/>
      </c:legendEntry>
      <c:legendEntry>
        <c:idx val="8"/>
        <c:delete val="1"/>
      </c:legendEntry>
      <c:legendEntry>
        <c:idx val="9"/>
        <c:delete val="1"/>
      </c:legendEntry>
      <c:legendEntry>
        <c:idx val="10"/>
        <c:delete val="1"/>
      </c:legendEntry>
      <c:layout>
        <c:manualLayout>
          <c:xMode val="edge"/>
          <c:yMode val="edge"/>
          <c:x val="9.0952983650870095E-2"/>
          <c:y val="2.4402639712317858E-2"/>
          <c:w val="0.85412991939307725"/>
          <c:h val="6.939796894459864E-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'Figure 2'!$C$16</c:f>
              <c:strCache>
                <c:ptCount val="1"/>
                <c:pt idx="0">
                  <c:v>No climate impact</c:v>
                </c:pt>
              </c:strCache>
            </c:strRef>
          </c:tx>
          <c:spPr>
            <a:solidFill>
              <a:schemeClr val="accent2"/>
            </a:solidFill>
            <a:ln>
              <a:noFill/>
            </a:ln>
            <a:effectLst/>
          </c:spPr>
          <c:invertIfNegative val="0"/>
          <c:cat>
            <c:multiLvlStrRef>
              <c:f>'Figure 2'!$D$14:$F$15</c:f>
              <c:multiLvlStrCache>
                <c:ptCount val="3"/>
                <c:lvl>
                  <c:pt idx="0">
                    <c:v>Pessimistic</c:v>
                  </c:pt>
                  <c:pt idx="1">
                    <c:v>Average</c:v>
                  </c:pt>
                  <c:pt idx="2">
                    <c:v>Optimistic</c:v>
                  </c:pt>
                </c:lvl>
                <c:lvl>
                  <c:pt idx="0">
                    <c:v>Socioeconomic baseline</c:v>
                  </c:pt>
                </c:lvl>
              </c:multiLvlStrCache>
            </c:multiLvlStrRef>
          </c:cat>
          <c:val>
            <c:numRef>
              <c:f>'Figure 2'!$D$16:$F$16</c:f>
              <c:numCache>
                <c:formatCode>General</c:formatCode>
                <c:ptCount val="3"/>
                <c:pt idx="0">
                  <c:v>820</c:v>
                </c:pt>
                <c:pt idx="1">
                  <c:v>313.5</c:v>
                </c:pt>
                <c:pt idx="2">
                  <c:v>150</c:v>
                </c:pt>
              </c:numCache>
            </c:numRef>
          </c:val>
          <c:extLst>
            <c:ext xmlns:c16="http://schemas.microsoft.com/office/drawing/2014/chart" uri="{C3380CC4-5D6E-409C-BE32-E72D297353CC}">
              <c16:uniqueId val="{00000000-285C-4712-B8D8-B80E95359645}"/>
            </c:ext>
          </c:extLst>
        </c:ser>
        <c:ser>
          <c:idx val="1"/>
          <c:order val="1"/>
          <c:tx>
            <c:strRef>
              <c:f>'Figure 2'!$C$17</c:f>
              <c:strCache>
                <c:ptCount val="1"/>
                <c:pt idx="0">
                  <c:v>Low climate impact</c:v>
                </c:pt>
              </c:strCache>
            </c:strRef>
          </c:tx>
          <c:spPr>
            <a:solidFill>
              <a:schemeClr val="accent1"/>
            </a:solidFill>
            <a:ln>
              <a:noFill/>
            </a:ln>
            <a:effectLst/>
          </c:spPr>
          <c:invertIfNegative val="0"/>
          <c:dLbls>
            <c:dLbl>
              <c:idx val="0"/>
              <c:tx>
                <c:rich>
                  <a:bodyPr/>
                  <a:lstStyle/>
                  <a:p>
                    <a:fld id="{B63C27AF-1890-48E2-A0C2-BCA0C43A2667}"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285C-4712-B8D8-B80E95359645}"/>
                </c:ext>
              </c:extLst>
            </c:dLbl>
            <c:dLbl>
              <c:idx val="1"/>
              <c:tx>
                <c:rich>
                  <a:bodyPr/>
                  <a:lstStyle/>
                  <a:p>
                    <a:fld id="{56A5C00B-BBFC-40FE-A5D5-6F47E32363F5}"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85C-4712-B8D8-B80E95359645}"/>
                </c:ext>
              </c:extLst>
            </c:dLbl>
            <c:dLbl>
              <c:idx val="2"/>
              <c:tx>
                <c:rich>
                  <a:bodyPr/>
                  <a:lstStyle/>
                  <a:p>
                    <a:fld id="{9DF3321E-970B-45FB-B8E8-8D1C632EDE79}"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85C-4712-B8D8-B80E95359645}"/>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multiLvlStrRef>
              <c:f>'Figure 2'!$D$14:$F$15</c:f>
              <c:multiLvlStrCache>
                <c:ptCount val="3"/>
                <c:lvl>
                  <c:pt idx="0">
                    <c:v>Pessimistic</c:v>
                  </c:pt>
                  <c:pt idx="1">
                    <c:v>Average</c:v>
                  </c:pt>
                  <c:pt idx="2">
                    <c:v>Optimistic</c:v>
                  </c:pt>
                </c:lvl>
                <c:lvl>
                  <c:pt idx="0">
                    <c:v>Socioeconomic baseline</c:v>
                  </c:pt>
                </c:lvl>
              </c:multiLvlStrCache>
            </c:multiLvlStrRef>
          </c:cat>
          <c:val>
            <c:numRef>
              <c:f>'Figure 2'!$D$17:$F$17</c:f>
              <c:numCache>
                <c:formatCode>General</c:formatCode>
                <c:ptCount val="3"/>
                <c:pt idx="0">
                  <c:v>862</c:v>
                </c:pt>
                <c:pt idx="1">
                  <c:v>351.1</c:v>
                </c:pt>
                <c:pt idx="2">
                  <c:v>182.2</c:v>
                </c:pt>
              </c:numCache>
            </c:numRef>
          </c:val>
          <c:extLst>
            <c:ext xmlns:c15="http://schemas.microsoft.com/office/drawing/2012/chart" uri="{02D57815-91ED-43cb-92C2-25804820EDAC}">
              <c15:datalabelsRange>
                <c15:f>'Figure 2'!$D$19:$F$19</c15:f>
                <c15:dlblRangeCache>
                  <c:ptCount val="3"/>
                  <c:pt idx="0">
                    <c:v>+5%</c:v>
                  </c:pt>
                  <c:pt idx="1">
                    <c:v>+12%</c:v>
                  </c:pt>
                  <c:pt idx="2">
                    <c:v>+21%</c:v>
                  </c:pt>
                </c15:dlblRangeCache>
              </c15:datalabelsRange>
            </c:ext>
            <c:ext xmlns:c16="http://schemas.microsoft.com/office/drawing/2014/chart" uri="{C3380CC4-5D6E-409C-BE32-E72D297353CC}">
              <c16:uniqueId val="{00000004-285C-4712-B8D8-B80E95359645}"/>
            </c:ext>
          </c:extLst>
        </c:ser>
        <c:ser>
          <c:idx val="2"/>
          <c:order val="2"/>
          <c:tx>
            <c:strRef>
              <c:f>'Figure 2'!$C$18</c:f>
              <c:strCache>
                <c:ptCount val="1"/>
                <c:pt idx="0">
                  <c:v>High climate impact</c:v>
                </c:pt>
              </c:strCache>
            </c:strRef>
          </c:tx>
          <c:spPr>
            <a:solidFill>
              <a:schemeClr val="accent1">
                <a:lumMod val="75000"/>
              </a:schemeClr>
            </a:solidFill>
            <a:ln>
              <a:noFill/>
            </a:ln>
            <a:effectLst/>
          </c:spPr>
          <c:invertIfNegative val="0"/>
          <c:dLbls>
            <c:dLbl>
              <c:idx val="0"/>
              <c:tx>
                <c:rich>
                  <a:bodyPr/>
                  <a:lstStyle/>
                  <a:p>
                    <a:fld id="{A618378A-EAF7-4988-B60F-286AB56D8435}"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5-285C-4712-B8D8-B80E95359645}"/>
                </c:ext>
              </c:extLst>
            </c:dLbl>
            <c:dLbl>
              <c:idx val="1"/>
              <c:tx>
                <c:rich>
                  <a:bodyPr/>
                  <a:lstStyle/>
                  <a:p>
                    <a:fld id="{07B6DE60-20E4-4882-BE5D-9BCA57FE4167}"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85C-4712-B8D8-B80E95359645}"/>
                </c:ext>
              </c:extLst>
            </c:dLbl>
            <c:dLbl>
              <c:idx val="2"/>
              <c:tx>
                <c:rich>
                  <a:bodyPr/>
                  <a:lstStyle/>
                  <a:p>
                    <a:fld id="{F739B105-E12F-453E-A857-1A454A1442DC}" type="CELLRANGE">
                      <a:rPr lang="en-GB"/>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85C-4712-B8D8-B80E95359645}"/>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multiLvlStrRef>
              <c:f>'Figure 2'!$D$14:$F$15</c:f>
              <c:multiLvlStrCache>
                <c:ptCount val="3"/>
                <c:lvl>
                  <c:pt idx="0">
                    <c:v>Pessimistic</c:v>
                  </c:pt>
                  <c:pt idx="1">
                    <c:v>Average</c:v>
                  </c:pt>
                  <c:pt idx="2">
                    <c:v>Optimistic</c:v>
                  </c:pt>
                </c:lvl>
                <c:lvl>
                  <c:pt idx="0">
                    <c:v>Socioeconomic baseline</c:v>
                  </c:pt>
                </c:lvl>
              </c:multiLvlStrCache>
            </c:multiLvlStrRef>
          </c:cat>
          <c:val>
            <c:numRef>
              <c:f>'Figure 2'!$D$18:$F$18</c:f>
              <c:numCache>
                <c:formatCode>General</c:formatCode>
                <c:ptCount val="3"/>
                <c:pt idx="0">
                  <c:v>951.5</c:v>
                </c:pt>
                <c:pt idx="1">
                  <c:v>414.2</c:v>
                </c:pt>
                <c:pt idx="2">
                  <c:v>217.7</c:v>
                </c:pt>
              </c:numCache>
            </c:numRef>
          </c:val>
          <c:extLst>
            <c:ext xmlns:c15="http://schemas.microsoft.com/office/drawing/2012/chart" uri="{02D57815-91ED-43cb-92C2-25804820EDAC}">
              <c15:datalabelsRange>
                <c15:f>'Figure 2'!$D$20:$F$20</c15:f>
                <c15:dlblRangeCache>
                  <c:ptCount val="3"/>
                  <c:pt idx="0">
                    <c:v>+16%</c:v>
                  </c:pt>
                  <c:pt idx="1">
                    <c:v>+32%</c:v>
                  </c:pt>
                  <c:pt idx="2">
                    <c:v>+45%</c:v>
                  </c:pt>
                </c15:dlblRangeCache>
              </c15:datalabelsRange>
            </c:ext>
            <c:ext xmlns:c16="http://schemas.microsoft.com/office/drawing/2014/chart" uri="{C3380CC4-5D6E-409C-BE32-E72D297353CC}">
              <c16:uniqueId val="{00000008-285C-4712-B8D8-B80E95359645}"/>
            </c:ext>
          </c:extLst>
        </c:ser>
        <c:dLbls>
          <c:showLegendKey val="0"/>
          <c:showVal val="0"/>
          <c:showCatName val="0"/>
          <c:showSerName val="0"/>
          <c:showPercent val="0"/>
          <c:showBubbleSize val="0"/>
        </c:dLbls>
        <c:gapWidth val="219"/>
        <c:overlap val="-27"/>
        <c:axId val="199674783"/>
        <c:axId val="20555855"/>
      </c:barChart>
      <c:catAx>
        <c:axId val="199674783"/>
        <c:scaling>
          <c:orientation val="minMax"/>
        </c:scaling>
        <c:delete val="0"/>
        <c:axPos val="b"/>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0555855"/>
        <c:crosses val="autoZero"/>
        <c:auto val="1"/>
        <c:lblAlgn val="ctr"/>
        <c:lblOffset val="100"/>
        <c:noMultiLvlLbl val="0"/>
      </c:catAx>
      <c:valAx>
        <c:axId val="205558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t>Millions of people living in extreme poverty in 2030</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99674783"/>
        <c:crosses val="autoZero"/>
        <c:crossBetween val="between"/>
        <c:majorUnit val="250"/>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0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920750</xdr:colOff>
      <xdr:row>33</xdr:row>
      <xdr:rowOff>9524</xdr:rowOff>
    </xdr:from>
    <xdr:to>
      <xdr:col>11</xdr:col>
      <xdr:colOff>493889</xdr:colOff>
      <xdr:row>50</xdr:row>
      <xdr:rowOff>7055</xdr:rowOff>
    </xdr:to>
    <xdr:graphicFrame macro="">
      <xdr:nvGraphicFramePr>
        <xdr:cNvPr id="2" name="Chart 3">
          <a:extLst>
            <a:ext uri="{FF2B5EF4-FFF2-40B4-BE49-F238E27FC236}">
              <a16:creationId xmlns:a16="http://schemas.microsoft.com/office/drawing/2014/main" id="{98838155-D7D6-4403-8210-69FC7E6E3CB4}"/>
            </a:ext>
            <a:ext uri="{147F2762-F138-4A5C-976F-8EAC2B608ADB}">
              <a16:predDERef xmlns:a16="http://schemas.microsoft.com/office/drawing/2014/main" pred="{3CEE4A74-305A-496F-91A1-5FA2B4B4A9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23812</xdr:colOff>
      <xdr:row>0</xdr:row>
      <xdr:rowOff>31751</xdr:rowOff>
    </xdr:from>
    <xdr:to>
      <xdr:col>0</xdr:col>
      <xdr:colOff>3127375</xdr:colOff>
      <xdr:row>0</xdr:row>
      <xdr:rowOff>619741</xdr:rowOff>
    </xdr:to>
    <xdr:pic>
      <xdr:nvPicPr>
        <xdr:cNvPr id="3" name="Picture 2">
          <a:extLst>
            <a:ext uri="{FF2B5EF4-FFF2-40B4-BE49-F238E27FC236}">
              <a16:creationId xmlns:a16="http://schemas.microsoft.com/office/drawing/2014/main" id="{7DAFFDA8-3408-8A79-D8E3-09BD76F331F4}"/>
            </a:ext>
          </a:extLst>
        </xdr:cNvPr>
        <xdr:cNvPicPr>
          <a:picLocks noChangeAspect="1"/>
        </xdr:cNvPicPr>
      </xdr:nvPicPr>
      <xdr:blipFill>
        <a:blip xmlns:r="http://schemas.openxmlformats.org/officeDocument/2006/relationships" r:embed="rId2"/>
        <a:stretch>
          <a:fillRect/>
        </a:stretch>
      </xdr:blipFill>
      <xdr:spPr>
        <a:xfrm>
          <a:off x="23812" y="31751"/>
          <a:ext cx="3103563" cy="5879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25400</xdr:colOff>
      <xdr:row>0</xdr:row>
      <xdr:rowOff>31750</xdr:rowOff>
    </xdr:from>
    <xdr:to>
      <xdr:col>0</xdr:col>
      <xdr:colOff>3128963</xdr:colOff>
      <xdr:row>0</xdr:row>
      <xdr:rowOff>619740</xdr:rowOff>
    </xdr:to>
    <xdr:pic>
      <xdr:nvPicPr>
        <xdr:cNvPr id="2" name="Picture 1">
          <a:extLst>
            <a:ext uri="{FF2B5EF4-FFF2-40B4-BE49-F238E27FC236}">
              <a16:creationId xmlns:a16="http://schemas.microsoft.com/office/drawing/2014/main" id="{8DD491C6-30C8-42F4-B47F-BA33850125BB}"/>
            </a:ext>
          </a:extLst>
        </xdr:cNvPr>
        <xdr:cNvPicPr>
          <a:picLocks noChangeAspect="1"/>
        </xdr:cNvPicPr>
      </xdr:nvPicPr>
      <xdr:blipFill>
        <a:blip xmlns:r="http://schemas.openxmlformats.org/officeDocument/2006/relationships" r:embed="rId1"/>
        <a:stretch>
          <a:fillRect/>
        </a:stretch>
      </xdr:blipFill>
      <xdr:spPr>
        <a:xfrm>
          <a:off x="25400" y="31750"/>
          <a:ext cx="3103563" cy="5879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914399</xdr:colOff>
      <xdr:row>22</xdr:row>
      <xdr:rowOff>123824</xdr:rowOff>
    </xdr:from>
    <xdr:to>
      <xdr:col>9</xdr:col>
      <xdr:colOff>393700</xdr:colOff>
      <xdr:row>44</xdr:row>
      <xdr:rowOff>107949</xdr:rowOff>
    </xdr:to>
    <xdr:graphicFrame macro="">
      <xdr:nvGraphicFramePr>
        <xdr:cNvPr id="3" name="Chart 3">
          <a:extLst>
            <a:ext uri="{FF2B5EF4-FFF2-40B4-BE49-F238E27FC236}">
              <a16:creationId xmlns:a16="http://schemas.microsoft.com/office/drawing/2014/main" id="{3153606D-5683-4A46-BA51-95F2EC6F06D2}"/>
            </a:ext>
            <a:ext uri="{147F2762-F138-4A5C-976F-8EAC2B608ADB}">
              <a16:predDERef xmlns:a16="http://schemas.microsoft.com/office/drawing/2014/main" pred="{13050A31-2567-4FF5-ADED-A72C40410B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25400</xdr:colOff>
      <xdr:row>0</xdr:row>
      <xdr:rowOff>25400</xdr:rowOff>
    </xdr:from>
    <xdr:to>
      <xdr:col>0</xdr:col>
      <xdr:colOff>3128963</xdr:colOff>
      <xdr:row>0</xdr:row>
      <xdr:rowOff>613390</xdr:rowOff>
    </xdr:to>
    <xdr:pic>
      <xdr:nvPicPr>
        <xdr:cNvPr id="2" name="Picture 1">
          <a:extLst>
            <a:ext uri="{FF2B5EF4-FFF2-40B4-BE49-F238E27FC236}">
              <a16:creationId xmlns:a16="http://schemas.microsoft.com/office/drawing/2014/main" id="{38BF6E64-C52A-4357-AE45-4DC10C61646E}"/>
            </a:ext>
          </a:extLst>
        </xdr:cNvPr>
        <xdr:cNvPicPr>
          <a:picLocks noChangeAspect="1"/>
        </xdr:cNvPicPr>
      </xdr:nvPicPr>
      <xdr:blipFill>
        <a:blip xmlns:r="http://schemas.openxmlformats.org/officeDocument/2006/relationships" r:embed="rId2"/>
        <a:stretch>
          <a:fillRect/>
        </a:stretch>
      </xdr:blipFill>
      <xdr:spPr>
        <a:xfrm>
          <a:off x="25400" y="25400"/>
          <a:ext cx="3103563" cy="5879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eresources.worldbank.org/QIV%2007-08%20data/daily.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Projects\GPIR\Datasets\Reference%20Data\OECD%20ODA%20Recipients%20Countries%20and%20Regions%20Lis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Projects\Programme%20resources\Data\Wider%20international%20resource%20flows\2012%20constant%20prices\International%20debt%20statistics\Long-term-debt%20calculations%2004-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jects\Investments%20to%20End%20Poverty\2013%20Report\Data\Reference%20files\Deflators.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sheet0"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Projects\Programme%20resources\Data\GHA%20calcs%20and%20analyses\April%202015\Wider%20resource%20flows\Wider%20Resource%20Flows%20master.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danielem\AppData\Local\Microsoft\Windows\Temporary%20Internet%20Files\Content.Outlook\FGY9XCES\2%204%203%20Largest%20flow%20for%20each%20country.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pd\d\STATISTICS\DEPLOYMENT.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iteresources.worldbank.org/SM/AppData/Local/Microsoft/Windows/Temporary%20Internet%20Files/Low/Content.IE5/XIZWT4B9/STARTSall.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IPR-DC01\data\Projects\Programme%20resources\Data\GHA%20calcs%20and%20analyses\February%202016\Calculations\Wider%20resource%20flows\Fig%202.5%20-%20WRF%20data%20UPDAT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er-Bank"/>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veloping Countries List"/>
      <sheetName val="Comparison"/>
      <sheetName val="OECD ODA Recipients"/>
      <sheetName val="World Bank Classifications"/>
      <sheetName val="OECD ODA Recipients Countries a"/>
    </sheetNames>
    <sheetDataSet>
      <sheetData sheetId="0"/>
      <sheetData sheetId="1"/>
      <sheetData sheetId="2"/>
      <sheetData sheetId="3"/>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final-check"/>
      <sheetName val="for intl-flows-recipients"/>
      <sheetName val="long-debt-disbursement-in"/>
      <sheetName val="long-debt-net-official-in"/>
      <sheetName val="long-term-debt-excl-oda-oofs"/>
      <sheetName val="calcs (excl oda and oofs)"/>
      <sheetName val="ODA loans DAC"/>
      <sheetName val="ODA loans ML"/>
      <sheetName val="ODA loans non-DAC"/>
      <sheetName val="OOFs non-DAC"/>
      <sheetName val="OOFs DAC"/>
      <sheetName val="OOFs ML"/>
      <sheetName val="long-term-debt"/>
      <sheetName val="calcs (not excl oda or oofs)"/>
      <sheetName val="PNG banks"/>
      <sheetName val="PNG bonds"/>
      <sheetName val="PPG private bonds"/>
      <sheetName val="PPG private banks"/>
      <sheetName val="PPG private other"/>
      <sheetName val="PPG multilateral"/>
      <sheetName val="PPG multilateral concessional"/>
      <sheetName val="PPG bilateral"/>
      <sheetName val="PPG bilateral concessional"/>
      <sheetName val="2012 deflators all countries"/>
      <sheetName val="2012 deflators all UPDATED"/>
      <sheetName val="Data"/>
      <sheetName val="Series"/>
      <sheetName val="Country"/>
      <sheetName val="Country-Series"/>
      <sheetName val="FootNote"/>
      <sheetName val="entity - offline reference"/>
      <sheetName val="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011 DAC deflators"/>
      <sheetName val="2011 deflators all countries"/>
      <sheetName val="dac - calculated deflators comp"/>
      <sheetName val="GDP constant US$"/>
      <sheetName val="GDP growth constant %"/>
      <sheetName val="GDP current US$"/>
    </sheetNames>
    <sheetDataSet>
      <sheetData sheetId="0"/>
      <sheetData sheetId="1"/>
      <sheetData sheetId="2"/>
      <sheetData sheetId="3"/>
      <sheetData sheetId="4"/>
      <sheetData sheetId="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0"/>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untry selector"/>
      <sheetName val="WRF total (excluding negatives)"/>
      <sheetName val="WRF total"/>
      <sheetName val="Remittance inflows constant"/>
      <sheetName val="FDI constant"/>
      <sheetName val="Short term debt constant"/>
      <sheetName val="Net disbs longterm debt con"/>
      <sheetName val="Portfolio Equity constant"/>
      <sheetName val="Humanitarian aid constant"/>
      <sheetName val="Gross ODA constant"/>
      <sheetName val="Gross OOFs constant"/>
      <sheetName val="Net gov exp constant US$"/>
      <sheetName val="Net gov exp 2011PPP$ per person"/>
      <sheetName val="SIPRI 2013 for WRF"/>
      <sheetName val="Net Govt Exp PPP$ per cap"/>
      <sheetName val="Net Govt Exp constant PPP$"/>
      <sheetName val="Population projections 2040"/>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2.4.3 data"/>
      <sheetName val="2.4.4 data"/>
      <sheetName val="2011 stats"/>
      <sheetName val="Largest flows govt exp pc group"/>
      <sheetName val="Largest flows"/>
      <sheetName val="Inclusion criteria"/>
      <sheetName val="Gross ODA"/>
      <sheetName val="Gross OOFs"/>
      <sheetName val="FDI"/>
      <sheetName val="Remittances"/>
      <sheetName val="Portfolio Equity"/>
      <sheetName val="Net Disbs Long Term Debt const"/>
      <sheetName val="Short Term Debt constant"/>
      <sheetName val="Groups"/>
      <sheetName val="Population Data"/>
      <sheetName val="Poverty No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ONTHLY"/>
      <sheetName val="ANNUAL"/>
      <sheetName val="SUMMARY STATS"/>
    </sheetNames>
    <sheetDataSet>
      <sheetData sheetId="0"/>
      <sheetData sheetId="1" refreshError="1"/>
      <sheetData sheetId="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uthNot Ann"/>
      <sheetName val="AuthNot"/>
      <sheetName val="AuthNot Percent Change"/>
      <sheetName val="ANS -Curr to Year ago % Change"/>
      <sheetName val="Authnot Prelim"/>
      <sheetName val="Authnot First"/>
      <sheetName val="Authnot Second"/>
      <sheetName val="StartsAnn Percent Change"/>
      <sheetName val="StartsUA Prelim"/>
      <sheetName val="StartsUA First"/>
      <sheetName val="StartsUA Second"/>
      <sheetName val="StartsSA Percent Change"/>
      <sheetName val="ST -Curr to Year ago % Change "/>
      <sheetName val="StartsSA  Prelim"/>
      <sheetName val="StartsSA First"/>
      <sheetName val="StartsSA Secon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etadata"/>
      <sheetName val="2.5a - Fig for design"/>
      <sheetName val="2.5 - Fig for design"/>
      <sheetName val="Data check"/>
      <sheetName val="Author's tab"/>
      <sheetName val="Narrative"/>
      <sheetName val="Narrative calcs"/>
      <sheetName val="2.5 - country mixes"/>
      <sheetName val="country choice"/>
      <sheetName val="2.5a - Aggregate mixes"/>
      <sheetName val="Mix to top 20 HA rec"/>
      <sheetName val="domestic"/>
      <sheetName val="oda-in excl HA"/>
      <sheetName val="DAC ML ODA excl HA"/>
      <sheetName val="non-DAC ODA excl HA"/>
      <sheetName val="hum assist"/>
      <sheetName val="official HA"/>
      <sheetName val="non-DAC HA"/>
      <sheetName val="oda-in"/>
      <sheetName val="oda-in DAC ML"/>
      <sheetName val="oda-in NON-DAC"/>
      <sheetName val="International HA"/>
      <sheetName val="oofs-in all donors"/>
      <sheetName val="oofs-in DAC ML"/>
      <sheetName val="oofs-in NON-DAC"/>
      <sheetName val="peacekeeping"/>
      <sheetName val="fdi-in"/>
      <sheetName val="long-debt official in"/>
      <sheetName val="long-debt commercial in"/>
      <sheetName val="short-debt-net-flow-in"/>
      <sheetName val="net-portfolio-equity-in"/>
      <sheetName val="remittances-in"/>
      <sheetName val="Remittance inflows - WB export"/>
      <sheetName val="2014 deflators all countries"/>
      <sheetName val="entity"/>
      <sheetName val="lists of DCs"/>
      <sheetName val="Links to OECD lists of ODA rec"/>
      <sheetName val="Dataset used"/>
      <sheetName val="Methodology"/>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refreshError="1"/>
    </sheetDataSet>
  </externalBook>
</externalLink>
</file>

<file path=xl/theme/theme1.xml><?xml version="1.0" encoding="utf-8"?>
<a:theme xmlns:a="http://schemas.openxmlformats.org/drawingml/2006/main" name="DI green monochrome colour theme">
  <a:themeElements>
    <a:clrScheme name="DI green">
      <a:dk1>
        <a:sysClr val="windowText" lastClr="000000"/>
      </a:dk1>
      <a:lt1>
        <a:sysClr val="window" lastClr="FFFFFF"/>
      </a:lt1>
      <a:dk2>
        <a:srgbClr val="109F68"/>
      </a:dk2>
      <a:lt2>
        <a:srgbClr val="453F43"/>
      </a:lt2>
      <a:accent1>
        <a:srgbClr val="109F68"/>
      </a:accent1>
      <a:accent2>
        <a:srgbClr val="92CBAA"/>
      </a:accent2>
      <a:accent3>
        <a:srgbClr val="5AB88A"/>
      </a:accent3>
      <a:accent4>
        <a:srgbClr val="007952"/>
      </a:accent4>
      <a:accent5>
        <a:srgbClr val="007952"/>
      </a:accent5>
      <a:accent6>
        <a:srgbClr val="6B656A"/>
      </a:accent6>
      <a:hlink>
        <a:srgbClr val="109F68"/>
      </a:hlink>
      <a:folHlink>
        <a:srgbClr val="6B656A"/>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C7112-A593-4E12-9A3F-F27179D71378}">
  <dimension ref="A1:Z48"/>
  <sheetViews>
    <sheetView tabSelected="1" topLeftCell="B34" zoomScale="90" zoomScaleNormal="90" workbookViewId="0">
      <selection activeCell="P44" sqref="P44"/>
    </sheetView>
  </sheetViews>
  <sheetFormatPr defaultColWidth="8.6640625" defaultRowHeight="14" x14ac:dyDescent="0.3"/>
  <cols>
    <col min="1" max="1" width="42.1640625" customWidth="1"/>
    <col min="2" max="2" width="17.6640625" customWidth="1"/>
    <col min="3" max="3" width="22.75" customWidth="1"/>
    <col min="4" max="25" width="7.9140625" customWidth="1"/>
  </cols>
  <sheetData>
    <row r="1" spans="1:26" s="2" customFormat="1" ht="51" customHeight="1" x14ac:dyDescent="0.3"/>
    <row r="2" spans="1:26" s="2" customFormat="1" x14ac:dyDescent="0.3">
      <c r="A2" s="3"/>
    </row>
    <row r="3" spans="1:26" s="2" customFormat="1" x14ac:dyDescent="0.3">
      <c r="A3" s="2" t="s">
        <v>63</v>
      </c>
    </row>
    <row r="4" spans="1:26" s="2" customFormat="1" x14ac:dyDescent="0.3">
      <c r="A4" s="2" t="s">
        <v>0</v>
      </c>
      <c r="B4" s="10" t="s">
        <v>1</v>
      </c>
    </row>
    <row r="5" spans="1:26" s="2" customFormat="1" x14ac:dyDescent="0.3">
      <c r="A5" s="2" t="s">
        <v>2</v>
      </c>
      <c r="B5" s="2" t="s">
        <v>3</v>
      </c>
    </row>
    <row r="6" spans="1:26" s="2" customFormat="1" x14ac:dyDescent="0.3">
      <c r="A6" s="2" t="s">
        <v>4</v>
      </c>
      <c r="B6" s="9" t="s">
        <v>5</v>
      </c>
    </row>
    <row r="7" spans="1:26" s="2" customFormat="1" x14ac:dyDescent="0.3">
      <c r="A7" s="2" t="s">
        <v>6</v>
      </c>
      <c r="B7" s="2" t="s">
        <v>7</v>
      </c>
    </row>
    <row r="8" spans="1:26" s="2" customFormat="1" ht="13.5" customHeight="1" x14ac:dyDescent="0.3">
      <c r="A8" s="4" t="s">
        <v>8</v>
      </c>
      <c r="B8" s="4" t="s">
        <v>9</v>
      </c>
      <c r="D8" s="5"/>
      <c r="E8" s="5"/>
      <c r="F8" s="5"/>
      <c r="G8" s="5"/>
      <c r="H8" s="5"/>
      <c r="I8" s="5"/>
      <c r="J8" s="5"/>
      <c r="K8" s="5"/>
      <c r="L8" s="5"/>
      <c r="M8" s="5"/>
      <c r="N8" s="5"/>
    </row>
    <row r="9" spans="1:26" s="2" customFormat="1" x14ac:dyDescent="0.3">
      <c r="A9" s="2" t="s">
        <v>10</v>
      </c>
      <c r="B9" s="2" t="s">
        <v>11</v>
      </c>
    </row>
    <row r="14" spans="1:26" x14ac:dyDescent="0.3">
      <c r="D14" s="78" t="s">
        <v>12</v>
      </c>
      <c r="E14" s="79"/>
      <c r="F14" s="79"/>
      <c r="G14" s="79"/>
      <c r="H14" s="79"/>
      <c r="I14" s="79"/>
      <c r="J14" s="79"/>
      <c r="K14" s="79"/>
      <c r="L14" s="79"/>
      <c r="M14" s="79"/>
      <c r="N14" s="79"/>
      <c r="O14" s="79"/>
      <c r="P14" s="80"/>
      <c r="Q14" s="78" t="s">
        <v>13</v>
      </c>
      <c r="R14" s="79"/>
      <c r="S14" s="79"/>
      <c r="T14" s="79"/>
      <c r="U14" s="79"/>
      <c r="V14" s="79"/>
      <c r="W14" s="79"/>
      <c r="X14" s="79"/>
      <c r="Y14" s="80"/>
    </row>
    <row r="15" spans="1:26" x14ac:dyDescent="0.3">
      <c r="B15" s="81"/>
      <c r="C15" s="82"/>
      <c r="D15" s="26">
        <v>2010</v>
      </c>
      <c r="E15" s="27">
        <v>2011</v>
      </c>
      <c r="F15" s="27">
        <v>2012</v>
      </c>
      <c r="G15" s="27">
        <v>2013</v>
      </c>
      <c r="H15" s="27">
        <v>2014</v>
      </c>
      <c r="I15" s="27">
        <v>2015</v>
      </c>
      <c r="J15" s="27">
        <v>2016</v>
      </c>
      <c r="K15" s="27">
        <v>2017</v>
      </c>
      <c r="L15" s="27">
        <v>2018</v>
      </c>
      <c r="M15" s="27">
        <v>2019</v>
      </c>
      <c r="N15" s="27">
        <v>2020</v>
      </c>
      <c r="O15" s="27">
        <v>2021</v>
      </c>
      <c r="P15" s="28">
        <v>2022</v>
      </c>
      <c r="Q15" s="26">
        <v>2022</v>
      </c>
      <c r="R15" s="27">
        <v>2023</v>
      </c>
      <c r="S15" s="27">
        <v>2024</v>
      </c>
      <c r="T15" s="27">
        <v>2025</v>
      </c>
      <c r="U15" s="27">
        <v>2026</v>
      </c>
      <c r="V15" s="27">
        <v>2027</v>
      </c>
      <c r="W15" s="27">
        <v>2028</v>
      </c>
      <c r="X15" s="27">
        <v>2029</v>
      </c>
      <c r="Y15" s="28">
        <v>2030</v>
      </c>
      <c r="Z15" s="11"/>
    </row>
    <row r="16" spans="1:26" x14ac:dyDescent="0.3">
      <c r="B16" s="76" t="s">
        <v>12</v>
      </c>
      <c r="C16" s="77"/>
      <c r="D16" s="26"/>
      <c r="E16" s="29"/>
      <c r="F16" s="29">
        <v>954.41652571143595</v>
      </c>
      <c r="G16" s="29">
        <v>855.30216837868602</v>
      </c>
      <c r="H16" s="29">
        <v>825.06135438417209</v>
      </c>
      <c r="I16" s="29">
        <v>807.17154895609099</v>
      </c>
      <c r="J16" s="29">
        <v>792.22564575026502</v>
      </c>
      <c r="K16" s="29">
        <v>736.00256638809401</v>
      </c>
      <c r="L16" s="29">
        <v>686.09374310317298</v>
      </c>
      <c r="M16" s="29">
        <v>660.44621427648201</v>
      </c>
      <c r="N16" s="29">
        <v>733.13814922999893</v>
      </c>
      <c r="O16" s="29">
        <v>700.33378098789501</v>
      </c>
      <c r="P16" s="30">
        <v>681.716577314407</v>
      </c>
      <c r="Q16" s="31">
        <f>P16</f>
        <v>681.716577314407</v>
      </c>
      <c r="R16" s="32"/>
      <c r="S16" s="32"/>
      <c r="T16" s="32"/>
      <c r="U16" s="32"/>
      <c r="V16" s="32"/>
      <c r="W16" s="32"/>
      <c r="X16" s="32"/>
      <c r="Y16" s="33"/>
      <c r="Z16" s="11"/>
    </row>
    <row r="17" spans="2:26" x14ac:dyDescent="0.3">
      <c r="B17" s="73" t="s">
        <v>14</v>
      </c>
      <c r="C17" s="34" t="s">
        <v>15</v>
      </c>
      <c r="D17" s="35"/>
      <c r="E17" s="36"/>
      <c r="F17" s="36"/>
      <c r="G17" s="36"/>
      <c r="H17" s="36"/>
      <c r="I17" s="36"/>
      <c r="J17" s="36"/>
      <c r="K17" s="36"/>
      <c r="L17" s="36"/>
      <c r="M17" s="37"/>
      <c r="N17" s="38">
        <f t="shared" ref="N17:N22" si="0">$M$16-($M$16-$Y17)/11</f>
        <v>601.25110388771088</v>
      </c>
      <c r="O17" s="38">
        <f t="shared" ref="O17:P22" si="1">N17-($M$16-$Y17)/11</f>
        <v>542.05599349893976</v>
      </c>
      <c r="P17" s="39">
        <f t="shared" si="1"/>
        <v>482.86088311016863</v>
      </c>
      <c r="Q17" s="40">
        <f>P17</f>
        <v>482.86088311016863</v>
      </c>
      <c r="R17" s="38">
        <f t="shared" ref="R17:X17" si="2">Q17-($M$16-$Y17)/11</f>
        <v>423.6657727213975</v>
      </c>
      <c r="S17" s="38">
        <f t="shared" si="2"/>
        <v>364.47066233262638</v>
      </c>
      <c r="T17" s="38">
        <f t="shared" si="2"/>
        <v>305.27555194385525</v>
      </c>
      <c r="U17" s="38">
        <f t="shared" si="2"/>
        <v>246.08044155508415</v>
      </c>
      <c r="V17" s="38">
        <f t="shared" si="2"/>
        <v>186.88533116631305</v>
      </c>
      <c r="W17" s="38">
        <f t="shared" si="2"/>
        <v>127.69022077754195</v>
      </c>
      <c r="X17" s="38">
        <f t="shared" si="2"/>
        <v>68.495110388770854</v>
      </c>
      <c r="Y17" s="39">
        <v>9.3000000000000007</v>
      </c>
      <c r="Z17" s="11"/>
    </row>
    <row r="18" spans="2:26" x14ac:dyDescent="0.3">
      <c r="B18" s="74"/>
      <c r="C18" s="41">
        <v>0.1</v>
      </c>
      <c r="D18" s="35"/>
      <c r="E18" s="36"/>
      <c r="F18" s="36"/>
      <c r="G18" s="36"/>
      <c r="H18" s="36"/>
      <c r="I18" s="36"/>
      <c r="J18" s="36"/>
      <c r="K18" s="36"/>
      <c r="L18" s="36"/>
      <c r="M18" s="37"/>
      <c r="N18" s="38">
        <f t="shared" si="0"/>
        <v>614.04201297862005</v>
      </c>
      <c r="O18" s="38">
        <f t="shared" si="1"/>
        <v>567.63781168075809</v>
      </c>
      <c r="P18" s="39">
        <f t="shared" si="1"/>
        <v>521.23361038289613</v>
      </c>
      <c r="Q18" s="40">
        <f t="shared" ref="Q18:Q22" si="3">P18</f>
        <v>521.23361038289613</v>
      </c>
      <c r="R18" s="38">
        <f t="shared" ref="R18:R22" si="4">Q18-($M$16-$Y18)/11</f>
        <v>474.82940908503411</v>
      </c>
      <c r="S18" s="38">
        <f t="shared" ref="S18:X22" si="5">R18-($M$16-$Y18)/11</f>
        <v>428.4252077871721</v>
      </c>
      <c r="T18" s="38">
        <f t="shared" si="5"/>
        <v>382.02100648931008</v>
      </c>
      <c r="U18" s="38">
        <f t="shared" si="5"/>
        <v>335.61680519144807</v>
      </c>
      <c r="V18" s="38">
        <f t="shared" si="5"/>
        <v>289.21260389358605</v>
      </c>
      <c r="W18" s="38">
        <f t="shared" si="5"/>
        <v>242.80840259572403</v>
      </c>
      <c r="X18" s="38">
        <f t="shared" si="5"/>
        <v>196.40420129786202</v>
      </c>
      <c r="Y18" s="39">
        <v>150</v>
      </c>
      <c r="Z18" s="11"/>
    </row>
    <row r="19" spans="2:26" x14ac:dyDescent="0.3">
      <c r="B19" s="74"/>
      <c r="C19" s="41">
        <v>0.25</v>
      </c>
      <c r="D19" s="35"/>
      <c r="E19" s="36"/>
      <c r="F19" s="36"/>
      <c r="G19" s="36"/>
      <c r="H19" s="36"/>
      <c r="I19" s="36"/>
      <c r="J19" s="36"/>
      <c r="K19" s="36"/>
      <c r="L19" s="36"/>
      <c r="M19" s="37"/>
      <c r="N19" s="38">
        <f t="shared" si="0"/>
        <v>615.86019479680181</v>
      </c>
      <c r="O19" s="38">
        <f t="shared" si="1"/>
        <v>571.2741753171216</v>
      </c>
      <c r="P19" s="39">
        <f t="shared" si="1"/>
        <v>526.6881558374414</v>
      </c>
      <c r="Q19" s="40">
        <f t="shared" si="3"/>
        <v>526.6881558374414</v>
      </c>
      <c r="R19" s="38">
        <f t="shared" si="4"/>
        <v>482.1021363577612</v>
      </c>
      <c r="S19" s="38">
        <f t="shared" si="5"/>
        <v>437.51611687808099</v>
      </c>
      <c r="T19" s="38">
        <f t="shared" si="5"/>
        <v>392.93009739840079</v>
      </c>
      <c r="U19" s="38">
        <f t="shared" si="5"/>
        <v>348.34407791872059</v>
      </c>
      <c r="V19" s="38">
        <f t="shared" si="5"/>
        <v>303.75805843904038</v>
      </c>
      <c r="W19" s="38">
        <f t="shared" si="5"/>
        <v>259.17203895936018</v>
      </c>
      <c r="X19" s="38">
        <f t="shared" si="5"/>
        <v>214.58601947968</v>
      </c>
      <c r="Y19" s="39">
        <v>170</v>
      </c>
      <c r="Z19" s="11"/>
    </row>
    <row r="20" spans="2:26" x14ac:dyDescent="0.3">
      <c r="B20" s="74"/>
      <c r="C20" s="41">
        <v>0.75</v>
      </c>
      <c r="D20" s="35"/>
      <c r="E20" s="36"/>
      <c r="F20" s="36"/>
      <c r="G20" s="36"/>
      <c r="H20" s="36"/>
      <c r="I20" s="36"/>
      <c r="J20" s="36"/>
      <c r="K20" s="36"/>
      <c r="L20" s="36"/>
      <c r="M20" s="37"/>
      <c r="N20" s="38">
        <f t="shared" si="0"/>
        <v>654.04201297862005</v>
      </c>
      <c r="O20" s="38">
        <f t="shared" si="1"/>
        <v>647.63781168075809</v>
      </c>
      <c r="P20" s="39">
        <f t="shared" si="1"/>
        <v>641.23361038289613</v>
      </c>
      <c r="Q20" s="40">
        <f t="shared" si="3"/>
        <v>641.23361038289613</v>
      </c>
      <c r="R20" s="38">
        <f t="shared" si="4"/>
        <v>634.82940908503417</v>
      </c>
      <c r="S20" s="38">
        <f t="shared" si="5"/>
        <v>628.42520778717221</v>
      </c>
      <c r="T20" s="38">
        <f t="shared" si="5"/>
        <v>622.02100648931025</v>
      </c>
      <c r="U20" s="38">
        <f t="shared" si="5"/>
        <v>615.61680519144829</v>
      </c>
      <c r="V20" s="38">
        <f t="shared" si="5"/>
        <v>609.21260389358633</v>
      </c>
      <c r="W20" s="38">
        <f t="shared" si="5"/>
        <v>602.80840259572437</v>
      </c>
      <c r="X20" s="38">
        <f t="shared" si="5"/>
        <v>596.40420129786241</v>
      </c>
      <c r="Y20" s="39">
        <v>590</v>
      </c>
      <c r="Z20" s="11"/>
    </row>
    <row r="21" spans="2:26" x14ac:dyDescent="0.3">
      <c r="B21" s="74"/>
      <c r="C21" s="41">
        <v>0.9</v>
      </c>
      <c r="D21" s="35"/>
      <c r="E21" s="36"/>
      <c r="F21" s="36"/>
      <c r="G21" s="36"/>
      <c r="H21" s="36"/>
      <c r="I21" s="36"/>
      <c r="J21" s="36"/>
      <c r="K21" s="36"/>
      <c r="L21" s="36"/>
      <c r="M21" s="37"/>
      <c r="N21" s="38">
        <f t="shared" si="0"/>
        <v>674.95110388771093</v>
      </c>
      <c r="O21" s="38">
        <f t="shared" si="1"/>
        <v>689.45599349893985</v>
      </c>
      <c r="P21" s="39">
        <f t="shared" si="1"/>
        <v>703.96088311016877</v>
      </c>
      <c r="Q21" s="40">
        <f t="shared" si="3"/>
        <v>703.96088311016877</v>
      </c>
      <c r="R21" s="38">
        <f t="shared" si="4"/>
        <v>718.46577272139768</v>
      </c>
      <c r="S21" s="38">
        <f t="shared" si="5"/>
        <v>732.9706623326266</v>
      </c>
      <c r="T21" s="38">
        <f t="shared" si="5"/>
        <v>747.47555194385552</v>
      </c>
      <c r="U21" s="38">
        <f t="shared" si="5"/>
        <v>761.98044155508444</v>
      </c>
      <c r="V21" s="38">
        <f t="shared" si="5"/>
        <v>776.48533116631336</v>
      </c>
      <c r="W21" s="38">
        <f t="shared" si="5"/>
        <v>790.99022077754228</v>
      </c>
      <c r="X21" s="38">
        <f t="shared" si="5"/>
        <v>805.4951103887712</v>
      </c>
      <c r="Y21" s="39">
        <v>820</v>
      </c>
      <c r="Z21" s="11"/>
    </row>
    <row r="22" spans="2:26" x14ac:dyDescent="0.3">
      <c r="B22" s="75"/>
      <c r="C22" s="34" t="s">
        <v>16</v>
      </c>
      <c r="D22" s="35"/>
      <c r="E22" s="36"/>
      <c r="F22" s="36"/>
      <c r="G22" s="36"/>
      <c r="H22" s="36"/>
      <c r="I22" s="36"/>
      <c r="J22" s="36"/>
      <c r="K22" s="36"/>
      <c r="L22" s="36"/>
      <c r="M22" s="37"/>
      <c r="N22" s="38">
        <f t="shared" si="0"/>
        <v>685.40564934225642</v>
      </c>
      <c r="O22" s="38">
        <f t="shared" si="1"/>
        <v>710.36508440803084</v>
      </c>
      <c r="P22" s="39">
        <f t="shared" si="1"/>
        <v>735.32451947380525</v>
      </c>
      <c r="Q22" s="40">
        <f t="shared" si="3"/>
        <v>735.32451947380525</v>
      </c>
      <c r="R22" s="38">
        <f t="shared" si="4"/>
        <v>760.28395453957967</v>
      </c>
      <c r="S22" s="38">
        <f t="shared" si="5"/>
        <v>785.24338960535408</v>
      </c>
      <c r="T22" s="38">
        <f t="shared" si="5"/>
        <v>810.2028246711285</v>
      </c>
      <c r="U22" s="38">
        <f t="shared" si="5"/>
        <v>835.16225973690291</v>
      </c>
      <c r="V22" s="38">
        <f t="shared" si="5"/>
        <v>860.12169480267733</v>
      </c>
      <c r="W22" s="38">
        <f t="shared" si="5"/>
        <v>885.08112986845174</v>
      </c>
      <c r="X22" s="38">
        <f t="shared" si="5"/>
        <v>910.04056493422615</v>
      </c>
      <c r="Y22" s="39">
        <v>935</v>
      </c>
      <c r="Z22" s="11"/>
    </row>
    <row r="23" spans="2:26" x14ac:dyDescent="0.3">
      <c r="B23" s="73" t="s">
        <v>17</v>
      </c>
      <c r="C23" s="42" t="s">
        <v>15</v>
      </c>
      <c r="D23" s="43"/>
      <c r="E23" s="44"/>
      <c r="F23" s="44"/>
      <c r="G23" s="44"/>
      <c r="H23" s="44"/>
      <c r="I23" s="44"/>
      <c r="J23" s="44"/>
      <c r="K23" s="44"/>
      <c r="L23" s="44"/>
      <c r="M23" s="45"/>
      <c r="N23" s="46"/>
      <c r="O23" s="46"/>
      <c r="P23" s="47"/>
      <c r="Q23" s="48">
        <f t="shared" ref="Q23:Y23" si="6">Q17</f>
        <v>482.86088311016863</v>
      </c>
      <c r="R23" s="49">
        <f t="shared" si="6"/>
        <v>423.6657727213975</v>
      </c>
      <c r="S23" s="49">
        <f t="shared" si="6"/>
        <v>364.47066233262638</v>
      </c>
      <c r="T23" s="49">
        <f t="shared" si="6"/>
        <v>305.27555194385525</v>
      </c>
      <c r="U23" s="49">
        <f t="shared" si="6"/>
        <v>246.08044155508415</v>
      </c>
      <c r="V23" s="49">
        <f t="shared" si="6"/>
        <v>186.88533116631305</v>
      </c>
      <c r="W23" s="49">
        <f t="shared" si="6"/>
        <v>127.69022077754195</v>
      </c>
      <c r="X23" s="49">
        <f t="shared" si="6"/>
        <v>68.495110388770854</v>
      </c>
      <c r="Y23" s="50">
        <f t="shared" si="6"/>
        <v>9.3000000000000007</v>
      </c>
      <c r="Z23" s="11"/>
    </row>
    <row r="24" spans="2:26" x14ac:dyDescent="0.3">
      <c r="B24" s="74"/>
      <c r="C24" s="41" t="s">
        <v>18</v>
      </c>
      <c r="D24" s="35"/>
      <c r="E24" s="36"/>
      <c r="F24" s="36"/>
      <c r="G24" s="36"/>
      <c r="H24" s="36"/>
      <c r="I24" s="36"/>
      <c r="J24" s="36"/>
      <c r="K24" s="36"/>
      <c r="L24" s="36"/>
      <c r="M24" s="36"/>
      <c r="N24" s="51"/>
      <c r="O24" s="51"/>
      <c r="P24" s="52"/>
      <c r="Q24" s="40">
        <f t="shared" ref="Q24:Y24" si="7">Q18-Q17</f>
        <v>38.372727272727502</v>
      </c>
      <c r="R24" s="38">
        <f t="shared" si="7"/>
        <v>51.163636363636613</v>
      </c>
      <c r="S24" s="38">
        <f t="shared" si="7"/>
        <v>63.954545454545723</v>
      </c>
      <c r="T24" s="38">
        <f t="shared" si="7"/>
        <v>76.745454545454834</v>
      </c>
      <c r="U24" s="38">
        <f t="shared" si="7"/>
        <v>89.536363636363916</v>
      </c>
      <c r="V24" s="38">
        <f t="shared" si="7"/>
        <v>102.327272727273</v>
      </c>
      <c r="W24" s="38">
        <f t="shared" si="7"/>
        <v>115.11818181818208</v>
      </c>
      <c r="X24" s="38">
        <f t="shared" si="7"/>
        <v>127.90909090909116</v>
      </c>
      <c r="Y24" s="39">
        <f t="shared" si="7"/>
        <v>140.69999999999999</v>
      </c>
      <c r="Z24" s="11"/>
    </row>
    <row r="25" spans="2:26" x14ac:dyDescent="0.3">
      <c r="B25" s="74"/>
      <c r="C25" s="41" t="s">
        <v>19</v>
      </c>
      <c r="D25" s="35"/>
      <c r="E25" s="36"/>
      <c r="F25" s="36"/>
      <c r="G25" s="36"/>
      <c r="H25" s="36"/>
      <c r="I25" s="36"/>
      <c r="J25" s="36"/>
      <c r="K25" s="36"/>
      <c r="L25" s="36"/>
      <c r="M25" s="36"/>
      <c r="N25" s="51"/>
      <c r="O25" s="51"/>
      <c r="P25" s="52"/>
      <c r="Q25" s="40">
        <f t="shared" ref="Q25:Q28" si="8">Q19-Q18</f>
        <v>5.4545454545452685</v>
      </c>
      <c r="R25" s="38">
        <f t="shared" ref="R25:Y28" si="9">R19-R18</f>
        <v>7.2727272727270815</v>
      </c>
      <c r="S25" s="38">
        <f t="shared" si="9"/>
        <v>9.0909090909088945</v>
      </c>
      <c r="T25" s="38">
        <f t="shared" si="9"/>
        <v>10.909090909090708</v>
      </c>
      <c r="U25" s="38">
        <f t="shared" si="9"/>
        <v>12.727272727272521</v>
      </c>
      <c r="V25" s="38">
        <f t="shared" si="9"/>
        <v>14.545454545454334</v>
      </c>
      <c r="W25" s="38">
        <f t="shared" si="9"/>
        <v>16.363636363636147</v>
      </c>
      <c r="X25" s="38">
        <f t="shared" si="9"/>
        <v>18.181818181817988</v>
      </c>
      <c r="Y25" s="39">
        <f t="shared" si="9"/>
        <v>20</v>
      </c>
      <c r="Z25" s="11"/>
    </row>
    <row r="26" spans="2:26" x14ac:dyDescent="0.3">
      <c r="B26" s="74"/>
      <c r="C26" s="41" t="s">
        <v>20</v>
      </c>
      <c r="D26" s="35"/>
      <c r="E26" s="36"/>
      <c r="F26" s="36"/>
      <c r="G26" s="36"/>
      <c r="H26" s="36"/>
      <c r="I26" s="36"/>
      <c r="J26" s="36"/>
      <c r="K26" s="36"/>
      <c r="L26" s="36"/>
      <c r="M26" s="36"/>
      <c r="N26" s="51"/>
      <c r="O26" s="51"/>
      <c r="P26" s="52"/>
      <c r="Q26" s="40">
        <f t="shared" si="8"/>
        <v>114.54545454545473</v>
      </c>
      <c r="R26" s="38">
        <f t="shared" si="9"/>
        <v>152.72727272727298</v>
      </c>
      <c r="S26" s="38">
        <f t="shared" si="9"/>
        <v>190.90909090909122</v>
      </c>
      <c r="T26" s="38">
        <f t="shared" si="9"/>
        <v>229.09090909090946</v>
      </c>
      <c r="U26" s="38">
        <f t="shared" si="9"/>
        <v>267.27272727272771</v>
      </c>
      <c r="V26" s="38">
        <f t="shared" si="9"/>
        <v>305.45454545454595</v>
      </c>
      <c r="W26" s="38">
        <f t="shared" si="9"/>
        <v>343.63636363636419</v>
      </c>
      <c r="X26" s="38">
        <f t="shared" si="9"/>
        <v>381.81818181818244</v>
      </c>
      <c r="Y26" s="39">
        <f t="shared" si="9"/>
        <v>420</v>
      </c>
      <c r="Z26" s="11"/>
    </row>
    <row r="27" spans="2:26" x14ac:dyDescent="0.3">
      <c r="B27" s="74"/>
      <c r="C27" s="41" t="s">
        <v>19</v>
      </c>
      <c r="D27" s="35"/>
      <c r="E27" s="36"/>
      <c r="F27" s="36"/>
      <c r="G27" s="36"/>
      <c r="H27" s="36"/>
      <c r="I27" s="36"/>
      <c r="J27" s="36"/>
      <c r="K27" s="36"/>
      <c r="L27" s="36"/>
      <c r="M27" s="36"/>
      <c r="N27" s="51"/>
      <c r="O27" s="51"/>
      <c r="P27" s="52"/>
      <c r="Q27" s="40">
        <f t="shared" si="8"/>
        <v>62.727272727272634</v>
      </c>
      <c r="R27" s="38">
        <f t="shared" si="9"/>
        <v>83.636363636363512</v>
      </c>
      <c r="S27" s="38">
        <f t="shared" si="9"/>
        <v>104.54545454545439</v>
      </c>
      <c r="T27" s="38">
        <f t="shared" si="9"/>
        <v>125.45454545454527</v>
      </c>
      <c r="U27" s="38">
        <f t="shared" si="9"/>
        <v>146.36363636363615</v>
      </c>
      <c r="V27" s="38">
        <f t="shared" si="9"/>
        <v>167.27272727272702</v>
      </c>
      <c r="W27" s="38">
        <f t="shared" si="9"/>
        <v>188.1818181818179</v>
      </c>
      <c r="X27" s="38">
        <f t="shared" si="9"/>
        <v>209.09090909090878</v>
      </c>
      <c r="Y27" s="39">
        <f t="shared" si="9"/>
        <v>230</v>
      </c>
      <c r="Z27" s="11"/>
    </row>
    <row r="28" spans="2:26" x14ac:dyDescent="0.3">
      <c r="B28" s="75"/>
      <c r="C28" s="53" t="s">
        <v>16</v>
      </c>
      <c r="D28" s="54"/>
      <c r="E28" s="55"/>
      <c r="F28" s="55"/>
      <c r="G28" s="55"/>
      <c r="H28" s="55"/>
      <c r="I28" s="55"/>
      <c r="J28" s="55"/>
      <c r="K28" s="55"/>
      <c r="L28" s="55"/>
      <c r="M28" s="55"/>
      <c r="N28" s="56"/>
      <c r="O28" s="56"/>
      <c r="P28" s="57"/>
      <c r="Q28" s="58">
        <f t="shared" si="8"/>
        <v>31.363636363636488</v>
      </c>
      <c r="R28" s="59">
        <f t="shared" si="9"/>
        <v>41.818181818181984</v>
      </c>
      <c r="S28" s="59">
        <f t="shared" si="9"/>
        <v>52.272727272727479</v>
      </c>
      <c r="T28" s="59">
        <f t="shared" si="9"/>
        <v>62.727272727272975</v>
      </c>
      <c r="U28" s="59">
        <f t="shared" si="9"/>
        <v>73.181818181818471</v>
      </c>
      <c r="V28" s="59">
        <f t="shared" si="9"/>
        <v>83.636363636363967</v>
      </c>
      <c r="W28" s="59">
        <f t="shared" si="9"/>
        <v>94.090909090909463</v>
      </c>
      <c r="X28" s="59">
        <f t="shared" si="9"/>
        <v>104.54545454545496</v>
      </c>
      <c r="Y28" s="60">
        <f t="shared" si="9"/>
        <v>115</v>
      </c>
      <c r="Z28" s="11"/>
    </row>
    <row r="29" spans="2:26" x14ac:dyDescent="0.3">
      <c r="B29" s="74" t="s">
        <v>21</v>
      </c>
      <c r="C29" s="61" t="s">
        <v>22</v>
      </c>
      <c r="D29" s="43"/>
      <c r="E29" s="44"/>
      <c r="F29" s="44"/>
      <c r="G29" s="44"/>
      <c r="H29" s="44"/>
      <c r="I29" s="44"/>
      <c r="J29" s="44"/>
      <c r="K29" s="44"/>
      <c r="L29" s="44"/>
      <c r="M29" s="44"/>
      <c r="N29" s="46"/>
      <c r="O29" s="46"/>
      <c r="P29" s="47"/>
      <c r="Q29" s="62"/>
      <c r="R29" s="46"/>
      <c r="S29" s="46"/>
      <c r="T29" s="46"/>
      <c r="U29" s="46"/>
      <c r="V29" s="46"/>
      <c r="W29" s="46"/>
      <c r="X29" s="46"/>
      <c r="Y29" s="50">
        <f>Y18</f>
        <v>150</v>
      </c>
      <c r="Z29" s="11"/>
    </row>
    <row r="30" spans="2:26" x14ac:dyDescent="0.3">
      <c r="B30" s="74"/>
      <c r="C30" s="41" t="s">
        <v>23</v>
      </c>
      <c r="D30" s="35"/>
      <c r="E30" s="36"/>
      <c r="F30" s="36"/>
      <c r="G30" s="36"/>
      <c r="H30" s="36"/>
      <c r="I30" s="36"/>
      <c r="J30" s="36"/>
      <c r="K30" s="36"/>
      <c r="L30" s="36"/>
      <c r="M30" s="36"/>
      <c r="N30" s="51"/>
      <c r="O30" s="51"/>
      <c r="P30" s="52"/>
      <c r="Q30" s="63"/>
      <c r="R30" s="51"/>
      <c r="S30" s="51"/>
      <c r="T30" s="51"/>
      <c r="U30" s="51"/>
      <c r="V30" s="51"/>
      <c r="W30" s="51"/>
      <c r="X30" s="51"/>
      <c r="Y30" s="39">
        <v>313.5</v>
      </c>
      <c r="Z30" s="11"/>
    </row>
    <row r="31" spans="2:26" x14ac:dyDescent="0.3">
      <c r="B31" s="75"/>
      <c r="C31" s="64" t="s">
        <v>24</v>
      </c>
      <c r="D31" s="54"/>
      <c r="E31" s="55"/>
      <c r="F31" s="55"/>
      <c r="G31" s="55"/>
      <c r="H31" s="55"/>
      <c r="I31" s="55"/>
      <c r="J31" s="55"/>
      <c r="K31" s="55"/>
      <c r="L31" s="55"/>
      <c r="M31" s="55"/>
      <c r="N31" s="56"/>
      <c r="O31" s="56"/>
      <c r="P31" s="57"/>
      <c r="Q31" s="65"/>
      <c r="R31" s="56"/>
      <c r="S31" s="56"/>
      <c r="T31" s="56"/>
      <c r="U31" s="56"/>
      <c r="V31" s="56"/>
      <c r="W31" s="56"/>
      <c r="X31" s="56"/>
      <c r="Y31" s="60">
        <f>Y21</f>
        <v>820</v>
      </c>
      <c r="Z31" s="11"/>
    </row>
    <row r="32" spans="2:26" x14ac:dyDescent="0.3">
      <c r="B32" s="11"/>
      <c r="C32" s="11"/>
      <c r="D32" s="11"/>
      <c r="E32" s="11"/>
      <c r="F32" s="11"/>
      <c r="G32" s="11"/>
      <c r="H32" s="11"/>
      <c r="I32" s="11"/>
      <c r="J32" s="11"/>
      <c r="K32" s="11"/>
      <c r="L32" s="11"/>
      <c r="M32" s="11"/>
      <c r="N32" s="11"/>
      <c r="O32" s="11"/>
      <c r="P32" s="11"/>
      <c r="Q32" s="11"/>
      <c r="R32" s="11"/>
      <c r="S32" s="11"/>
      <c r="T32" s="11"/>
      <c r="U32" s="11"/>
      <c r="V32" s="11"/>
      <c r="W32" s="11"/>
      <c r="X32" s="11"/>
      <c r="Y32" s="11"/>
      <c r="Z32" s="11"/>
    </row>
    <row r="33" spans="2:26" x14ac:dyDescent="0.3">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7" spans="2:26" ht="14.5" x14ac:dyDescent="0.35">
      <c r="U37" s="8"/>
      <c r="W37" s="6"/>
    </row>
    <row r="38" spans="2:26" ht="14.5" x14ac:dyDescent="0.35">
      <c r="U38" s="8"/>
      <c r="W38" s="6"/>
    </row>
    <row r="39" spans="2:26" ht="14.5" x14ac:dyDescent="0.35">
      <c r="U39" s="8"/>
      <c r="W39" s="6"/>
    </row>
    <row r="40" spans="2:26" ht="14.5" x14ac:dyDescent="0.35">
      <c r="U40" s="8"/>
      <c r="W40" s="6"/>
    </row>
    <row r="41" spans="2:26" ht="14.5" x14ac:dyDescent="0.35">
      <c r="U41" s="8"/>
      <c r="W41" s="6"/>
    </row>
    <row r="42" spans="2:26" ht="14.5" x14ac:dyDescent="0.35">
      <c r="U42" s="8"/>
      <c r="W42" s="6"/>
    </row>
    <row r="43" spans="2:26" ht="14.5" x14ac:dyDescent="0.35">
      <c r="U43" s="8"/>
      <c r="W43" s="6"/>
    </row>
    <row r="44" spans="2:26" ht="14.5" x14ac:dyDescent="0.35">
      <c r="U44" s="8"/>
      <c r="W44" s="6"/>
    </row>
    <row r="45" spans="2:26" ht="14.5" x14ac:dyDescent="0.35">
      <c r="U45" s="8"/>
      <c r="W45" s="6"/>
    </row>
    <row r="46" spans="2:26" ht="14.5" x14ac:dyDescent="0.35">
      <c r="U46" s="8"/>
      <c r="W46" s="6"/>
    </row>
    <row r="47" spans="2:26" ht="14.5" x14ac:dyDescent="0.35">
      <c r="U47" s="8"/>
      <c r="W47" s="6"/>
    </row>
    <row r="48" spans="2:26" x14ac:dyDescent="0.3">
      <c r="U48" s="7"/>
      <c r="W48" s="6"/>
    </row>
  </sheetData>
  <mergeCells count="7">
    <mergeCell ref="B17:B22"/>
    <mergeCell ref="B23:B28"/>
    <mergeCell ref="B29:B31"/>
    <mergeCell ref="B16:C16"/>
    <mergeCell ref="Q14:Y14"/>
    <mergeCell ref="D14:P14"/>
    <mergeCell ref="B15:C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DA6551-41FC-44AF-9E9E-6E4B579E4D3A}">
  <dimension ref="A1:N16"/>
  <sheetViews>
    <sheetView zoomScaleNormal="100" workbookViewId="0">
      <selection activeCell="A12" sqref="A12"/>
    </sheetView>
  </sheetViews>
  <sheetFormatPr defaultColWidth="8.6640625" defaultRowHeight="14" x14ac:dyDescent="0.3"/>
  <cols>
    <col min="1" max="1" width="42.1640625" customWidth="1"/>
    <col min="2" max="2" width="31.6640625" customWidth="1"/>
    <col min="3" max="6" width="15.5" customWidth="1"/>
    <col min="7" max="15" width="7.9140625" customWidth="1"/>
    <col min="16" max="25" width="7.33203125" customWidth="1"/>
  </cols>
  <sheetData>
    <row r="1" spans="1:14" s="2" customFormat="1" ht="51" customHeight="1" x14ac:dyDescent="0.3"/>
    <row r="2" spans="1:14" s="2" customFormat="1" x14ac:dyDescent="0.3">
      <c r="A2" s="3"/>
    </row>
    <row r="3" spans="1:14" s="2" customFormat="1" x14ac:dyDescent="0.3">
      <c r="A3" s="2" t="s">
        <v>63</v>
      </c>
    </row>
    <row r="4" spans="1:14" s="2" customFormat="1" x14ac:dyDescent="0.3">
      <c r="A4" s="2" t="s">
        <v>25</v>
      </c>
      <c r="B4" s="2" t="s">
        <v>26</v>
      </c>
    </row>
    <row r="5" spans="1:14" s="2" customFormat="1" x14ac:dyDescent="0.3">
      <c r="A5" s="2" t="s">
        <v>4</v>
      </c>
      <c r="B5" s="2" t="s">
        <v>5</v>
      </c>
    </row>
    <row r="6" spans="1:14" s="2" customFormat="1" x14ac:dyDescent="0.3">
      <c r="A6" s="2" t="s">
        <v>6</v>
      </c>
    </row>
    <row r="7" spans="1:14" s="2" customFormat="1" ht="13.5" customHeight="1" x14ac:dyDescent="0.3">
      <c r="A7" s="4" t="s">
        <v>8</v>
      </c>
      <c r="B7" s="4" t="s">
        <v>9</v>
      </c>
      <c r="D7" s="5"/>
      <c r="E7" s="5"/>
      <c r="F7" s="5"/>
      <c r="G7" s="5"/>
      <c r="H7" s="5"/>
      <c r="I7" s="5"/>
      <c r="J7" s="5"/>
      <c r="K7" s="5"/>
      <c r="L7" s="5"/>
      <c r="M7" s="5"/>
      <c r="N7" s="5"/>
    </row>
    <row r="8" spans="1:14" s="2" customFormat="1" x14ac:dyDescent="0.3">
      <c r="A8" s="2" t="s">
        <v>10</v>
      </c>
      <c r="B8" s="2" t="s">
        <v>11</v>
      </c>
    </row>
    <row r="10" spans="1:14" ht="25.5" customHeight="1" x14ac:dyDescent="0.3">
      <c r="B10" s="70"/>
      <c r="C10" s="83" t="s">
        <v>27</v>
      </c>
      <c r="D10" s="83"/>
      <c r="E10" s="83" t="s">
        <v>28</v>
      </c>
      <c r="F10" s="84"/>
    </row>
    <row r="11" spans="1:14" ht="24.75" customHeight="1" thickBot="1" x14ac:dyDescent="0.35">
      <c r="B11" s="71"/>
      <c r="C11" s="66" t="s">
        <v>29</v>
      </c>
      <c r="D11" s="68" t="s">
        <v>30</v>
      </c>
      <c r="E11" s="66" t="s">
        <v>29</v>
      </c>
      <c r="F11" s="68" t="s">
        <v>30</v>
      </c>
    </row>
    <row r="12" spans="1:14" ht="24.75" customHeight="1" thickBot="1" x14ac:dyDescent="0.35">
      <c r="B12" s="72" t="s">
        <v>31</v>
      </c>
      <c r="C12" s="67" t="s">
        <v>32</v>
      </c>
      <c r="D12" s="69" t="s">
        <v>33</v>
      </c>
      <c r="E12" s="67" t="s">
        <v>34</v>
      </c>
      <c r="F12" s="69" t="s">
        <v>33</v>
      </c>
    </row>
    <row r="13" spans="1:14" ht="24.75" customHeight="1" thickBot="1" x14ac:dyDescent="0.35">
      <c r="B13" s="72" t="s">
        <v>35</v>
      </c>
      <c r="C13" s="67" t="s">
        <v>36</v>
      </c>
      <c r="D13" s="69" t="s">
        <v>37</v>
      </c>
      <c r="E13" s="67" t="s">
        <v>38</v>
      </c>
      <c r="F13" s="69" t="s">
        <v>39</v>
      </c>
    </row>
    <row r="14" spans="1:14" ht="24.75" customHeight="1" thickBot="1" x14ac:dyDescent="0.35">
      <c r="B14" s="72" t="s">
        <v>40</v>
      </c>
      <c r="C14" s="67" t="s">
        <v>41</v>
      </c>
      <c r="D14" s="69" t="s">
        <v>42</v>
      </c>
      <c r="E14" s="67" t="s">
        <v>43</v>
      </c>
      <c r="F14" s="69" t="s">
        <v>44</v>
      </c>
    </row>
    <row r="15" spans="1:14" ht="24.75" customHeight="1" thickBot="1" x14ac:dyDescent="0.35">
      <c r="B15" s="72" t="s">
        <v>45</v>
      </c>
      <c r="C15" s="67" t="s">
        <v>46</v>
      </c>
      <c r="D15" s="69" t="s">
        <v>47</v>
      </c>
      <c r="E15" s="67" t="s">
        <v>48</v>
      </c>
      <c r="F15" s="69" t="s">
        <v>49</v>
      </c>
    </row>
    <row r="16" spans="1:14" ht="24.75" customHeight="1" thickBot="1" x14ac:dyDescent="0.35">
      <c r="B16" s="72" t="s">
        <v>50</v>
      </c>
      <c r="C16" s="67" t="s">
        <v>51</v>
      </c>
      <c r="D16" s="69" t="s">
        <v>52</v>
      </c>
      <c r="E16" s="67" t="s">
        <v>53</v>
      </c>
      <c r="F16" s="69" t="s">
        <v>54</v>
      </c>
    </row>
  </sheetData>
  <mergeCells count="2">
    <mergeCell ref="C10:D10"/>
    <mergeCell ref="E10:F10"/>
  </mergeCells>
  <pageMargins left="0.7" right="0.7" top="0.75" bottom="0.75" header="0.3" footer="0.3"/>
  <ignoredErrors>
    <ignoredError sqref="D13:F16" numberStoredAsText="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2DFA5-E4AA-4EBE-993C-E64795E50031}">
  <dimension ref="A1:N21"/>
  <sheetViews>
    <sheetView topLeftCell="A28" zoomScaleNormal="100" workbookViewId="0">
      <selection activeCell="I23" sqref="I23"/>
    </sheetView>
  </sheetViews>
  <sheetFormatPr defaultColWidth="8.6640625" defaultRowHeight="14" x14ac:dyDescent="0.3"/>
  <cols>
    <col min="1" max="1" width="42.1640625" customWidth="1"/>
    <col min="2" max="2" width="21.4140625" customWidth="1"/>
    <col min="3" max="3" width="22.9140625" customWidth="1"/>
    <col min="4" max="6" width="12.5" customWidth="1"/>
    <col min="7" max="15" width="7.9140625" customWidth="1"/>
    <col min="16" max="25" width="7.33203125" customWidth="1"/>
  </cols>
  <sheetData>
    <row r="1" spans="1:14" s="2" customFormat="1" ht="51" customHeight="1" x14ac:dyDescent="0.3"/>
    <row r="2" spans="1:14" s="2" customFormat="1" x14ac:dyDescent="0.3">
      <c r="A2" s="3"/>
    </row>
    <row r="3" spans="1:14" s="2" customFormat="1" x14ac:dyDescent="0.3">
      <c r="A3" s="2" t="s">
        <v>63</v>
      </c>
    </row>
    <row r="4" spans="1:14" s="2" customFormat="1" x14ac:dyDescent="0.3">
      <c r="A4" s="2" t="s">
        <v>55</v>
      </c>
      <c r="B4" s="11" t="s">
        <v>56</v>
      </c>
    </row>
    <row r="5" spans="1:14" s="2" customFormat="1" x14ac:dyDescent="0.3">
      <c r="A5" s="2" t="s">
        <v>2</v>
      </c>
      <c r="B5" s="9" t="s">
        <v>57</v>
      </c>
    </row>
    <row r="6" spans="1:14" s="2" customFormat="1" x14ac:dyDescent="0.3">
      <c r="A6" s="2" t="s">
        <v>4</v>
      </c>
      <c r="B6" s="9" t="s">
        <v>5</v>
      </c>
    </row>
    <row r="7" spans="1:14" s="2" customFormat="1" x14ac:dyDescent="0.3">
      <c r="A7" s="2" t="s">
        <v>6</v>
      </c>
      <c r="B7" s="9" t="s">
        <v>58</v>
      </c>
    </row>
    <row r="8" spans="1:14" s="2" customFormat="1" ht="13.5" customHeight="1" x14ac:dyDescent="0.3">
      <c r="A8" s="4" t="s">
        <v>8</v>
      </c>
      <c r="B8" s="4" t="s">
        <v>9</v>
      </c>
      <c r="D8" s="5"/>
      <c r="E8" s="5"/>
      <c r="F8" s="5"/>
      <c r="G8" s="5"/>
      <c r="H8" s="5"/>
      <c r="I8" s="5"/>
      <c r="J8" s="5"/>
      <c r="K8" s="5"/>
      <c r="L8" s="5"/>
      <c r="M8" s="5"/>
      <c r="N8" s="5"/>
    </row>
    <row r="9" spans="1:14" s="2" customFormat="1" x14ac:dyDescent="0.3">
      <c r="A9" s="2" t="s">
        <v>10</v>
      </c>
      <c r="B9" s="2" t="s">
        <v>11</v>
      </c>
    </row>
    <row r="14" spans="1:14" x14ac:dyDescent="0.3">
      <c r="B14" s="92"/>
      <c r="C14" s="86"/>
      <c r="D14" s="85" t="s">
        <v>59</v>
      </c>
      <c r="E14" s="85"/>
      <c r="F14" s="86"/>
    </row>
    <row r="15" spans="1:14" x14ac:dyDescent="0.3">
      <c r="B15" s="93"/>
      <c r="C15" s="94"/>
      <c r="D15" s="12" t="s">
        <v>24</v>
      </c>
      <c r="E15" s="12" t="s">
        <v>23</v>
      </c>
      <c r="F15" s="13" t="s">
        <v>22</v>
      </c>
    </row>
    <row r="16" spans="1:14" x14ac:dyDescent="0.3">
      <c r="B16" s="87" t="s">
        <v>60</v>
      </c>
      <c r="C16" s="14" t="s">
        <v>61</v>
      </c>
      <c r="D16" s="15">
        <v>820</v>
      </c>
      <c r="E16" s="15">
        <v>313.5</v>
      </c>
      <c r="F16" s="16">
        <v>150</v>
      </c>
    </row>
    <row r="17" spans="2:7" x14ac:dyDescent="0.3">
      <c r="B17" s="88"/>
      <c r="C17" s="17" t="s">
        <v>27</v>
      </c>
      <c r="D17" s="11">
        <v>862</v>
      </c>
      <c r="E17" s="11">
        <v>351.1</v>
      </c>
      <c r="F17" s="18">
        <v>182.2</v>
      </c>
    </row>
    <row r="18" spans="2:7" x14ac:dyDescent="0.3">
      <c r="B18" s="89"/>
      <c r="C18" s="19" t="s">
        <v>28</v>
      </c>
      <c r="D18" s="20">
        <v>951.5</v>
      </c>
      <c r="E18" s="20">
        <v>414.2</v>
      </c>
      <c r="F18" s="21">
        <v>217.7</v>
      </c>
    </row>
    <row r="19" spans="2:7" x14ac:dyDescent="0.3">
      <c r="B19" s="90" t="s">
        <v>62</v>
      </c>
      <c r="C19" s="17" t="s">
        <v>27</v>
      </c>
      <c r="D19" s="22" t="str">
        <f t="shared" ref="D19:F20" si="0">"+"&amp;100*(FIXED(D17/D$16,2)-1)&amp;"%"</f>
        <v>+5%</v>
      </c>
      <c r="E19" s="22" t="str">
        <f t="shared" si="0"/>
        <v>+12%</v>
      </c>
      <c r="F19" s="23" t="str">
        <f t="shared" si="0"/>
        <v>+21%</v>
      </c>
    </row>
    <row r="20" spans="2:7" x14ac:dyDescent="0.3">
      <c r="B20" s="91"/>
      <c r="C20" s="19" t="s">
        <v>28</v>
      </c>
      <c r="D20" s="24" t="str">
        <f t="shared" si="0"/>
        <v>+16%</v>
      </c>
      <c r="E20" s="24" t="str">
        <f t="shared" si="0"/>
        <v>+32%</v>
      </c>
      <c r="F20" s="25" t="str">
        <f t="shared" si="0"/>
        <v>+45%</v>
      </c>
    </row>
    <row r="21" spans="2:7" x14ac:dyDescent="0.3">
      <c r="E21" s="1"/>
      <c r="F21" s="1"/>
      <c r="G21" s="1"/>
    </row>
  </sheetData>
  <mergeCells count="4">
    <mergeCell ref="D14:F14"/>
    <mergeCell ref="B16:B18"/>
    <mergeCell ref="B19:B20"/>
    <mergeCell ref="B14:C15"/>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fa565ab-f492-43aa-99e2-162bf9cf14ab">
      <Terms xmlns="http://schemas.microsoft.com/office/infopath/2007/PartnerControls"/>
    </lcf76f155ced4ddcb4097134ff3c332f>
    <TaxCatchAll xmlns="849ab48e-b364-43b8-ad4a-c58b3fa688c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2C7B91511EDF54EB76FFB4521E2F5FB" ma:contentTypeVersion="10" ma:contentTypeDescription="Create a new document." ma:contentTypeScope="" ma:versionID="bb150ba37b531c0037ca955e3b13d591">
  <xsd:schema xmlns:xsd="http://www.w3.org/2001/XMLSchema" xmlns:xs="http://www.w3.org/2001/XMLSchema" xmlns:p="http://schemas.microsoft.com/office/2006/metadata/properties" xmlns:ns2="7fa565ab-f492-43aa-99e2-162bf9cf14ab" xmlns:ns3="849ab48e-b364-43b8-ad4a-c58b3fa688c4" targetNamespace="http://schemas.microsoft.com/office/2006/metadata/properties" ma:root="true" ma:fieldsID="e9e1fd644b2f63925d44b1fbe42b1f9e" ns2:_="" ns3:_="">
    <xsd:import namespace="7fa565ab-f492-43aa-99e2-162bf9cf14ab"/>
    <xsd:import namespace="849ab48e-b364-43b8-ad4a-c58b3fa688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a565ab-f492-43aa-99e2-162bf9cf14a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f00d8e8c-cf5c-41e5-b0a9-90bc265a4150" ma:termSetId="09814cd3-568e-fe90-9814-8d621ff8fb84" ma:anchorId="fba54fb3-c3e1-fe81-a776-ca4b69148c4d" ma:open="true" ma:isKeyword="false">
      <xsd:complexType>
        <xsd:sequence>
          <xsd:element ref="pc:Terms" minOccurs="0" maxOccurs="1"/>
        </xsd:sequence>
      </xsd:complex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9ab48e-b364-43b8-ad4a-c58b3fa688c4"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b76b041b-eb68-4d71-a6be-411ec8b55b92}" ma:internalName="TaxCatchAll" ma:showField="CatchAllData" ma:web="849ab48e-b364-43b8-ad4a-c58b3fa688c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658D6E3-852E-41AC-9B32-DD916E35CD41}">
  <ds:schemaRefs>
    <ds:schemaRef ds:uri="http://schemas.microsoft.com/office/2006/metadata/properties"/>
    <ds:schemaRef ds:uri="http://schemas.microsoft.com/office/infopath/2007/PartnerControls"/>
    <ds:schemaRef ds:uri="7fa565ab-f492-43aa-99e2-162bf9cf14ab"/>
    <ds:schemaRef ds:uri="849ab48e-b364-43b8-ad4a-c58b3fa688c4"/>
  </ds:schemaRefs>
</ds:datastoreItem>
</file>

<file path=customXml/itemProps2.xml><?xml version="1.0" encoding="utf-8"?>
<ds:datastoreItem xmlns:ds="http://schemas.openxmlformats.org/officeDocument/2006/customXml" ds:itemID="{282FF377-BCE3-494C-B338-15BFDF4D2753}">
  <ds:schemaRefs>
    <ds:schemaRef ds:uri="http://schemas.microsoft.com/sharepoint/v3/contenttype/forms"/>
  </ds:schemaRefs>
</ds:datastoreItem>
</file>

<file path=customXml/itemProps3.xml><?xml version="1.0" encoding="utf-8"?>
<ds:datastoreItem xmlns:ds="http://schemas.openxmlformats.org/officeDocument/2006/customXml" ds:itemID="{B7BCB4BB-9782-4897-A0C8-72ACEC0023B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a565ab-f492-43aa-99e2-162bf9cf14ab"/>
    <ds:schemaRef ds:uri="849ab48e-b364-43b8-ad4a-c58b3fa688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Figure 1</vt:lpstr>
      <vt:lpstr>Table 1</vt:lpstr>
      <vt:lpstr>Figure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Guilherme Monteiro</dc:creator>
  <cp:keywords/>
  <dc:description/>
  <cp:lastModifiedBy>Georgina Carver</cp:lastModifiedBy>
  <cp:revision/>
  <dcterms:created xsi:type="dcterms:W3CDTF">2023-09-13T10:14:27Z</dcterms:created>
  <dcterms:modified xsi:type="dcterms:W3CDTF">2023-10-09T15:10:34Z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0x01010082C7B91511EDF54EB76FFB4521E2F5FB</vt:lpwstr>
  </property>
  <property fmtid="{D5CDD505-2E9C-101B-9397-08002B2CF9AE}" pid="3" name="MediaServiceImageTags">
    <vt:lpwstr/>
  </property>
</Properties>
</file>