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autoCompressPictures="0"/>
  <mc:AlternateContent xmlns:mc="http://schemas.openxmlformats.org/markup-compatibility/2006">
    <mc:Choice Requires="x15">
      <x15ac:absPath xmlns:x15ac="http://schemas.microsoft.com/office/spreadsheetml/2010/11/ac" url="\\dipr-dc01\home$\emmaw\My Documents\"/>
    </mc:Choice>
  </mc:AlternateContent>
  <xr:revisionPtr revIDLastSave="0" documentId="8_{AC3CE175-240B-43D0-8AFD-2D82E67A5656}" xr6:coauthVersionLast="47" xr6:coauthVersionMax="47" xr10:uidLastSave="{00000000-0000-0000-0000-000000000000}"/>
  <bookViews>
    <workbookView xWindow="-110" yWindow="-110" windowWidth="19420" windowHeight="10420" tabRatio="840" firstSheet="19" activeTab="29" xr2:uid="{00000000-000D-0000-FFFF-FFFF00000000}"/>
  </bookViews>
  <sheets>
    <sheet name="Metadata" sheetId="6" state="hidden" r:id="rId1"/>
    <sheet name="Data check" sheetId="26" state="hidden" r:id="rId2"/>
    <sheet name="Figure 1.1" sheetId="77" r:id="rId3"/>
    <sheet name="Figure 1.2" sheetId="105" r:id="rId4"/>
    <sheet name="Figure 1.3" sheetId="106" r:id="rId5"/>
    <sheet name="Fig. 1.2 with edits" sheetId="74" state="hidden" r:id="rId6"/>
    <sheet name="Fig. 1.2 raw" sheetId="32" state="hidden" r:id="rId7"/>
    <sheet name="crises_map" sheetId="76" state="hidden" r:id="rId8"/>
    <sheet name="Figure 1.4" sheetId="107" r:id="rId9"/>
    <sheet name="Figure 1.5" sheetId="108" r:id="rId10"/>
    <sheet name="Figure 1.6" sheetId="109" r:id="rId11"/>
    <sheet name="Figure 2.1" sheetId="110" r:id="rId12"/>
    <sheet name="Figure 2.2" sheetId="111" r:id="rId13"/>
    <sheet name="Figure 2.3" sheetId="112" r:id="rId14"/>
    <sheet name="Figure 2.4" sheetId="113" r:id="rId15"/>
    <sheet name="Figure 2.5" sheetId="114" r:id="rId16"/>
    <sheet name="Figure 2.6" sheetId="115" r:id="rId17"/>
    <sheet name="Figure 2.7" sheetId="116" r:id="rId18"/>
    <sheet name="Figure 2.8" sheetId="117" r:id="rId19"/>
    <sheet name="Figure 2.9" sheetId="118" r:id="rId20"/>
    <sheet name="Figure 3.1" sheetId="119" r:id="rId21"/>
    <sheet name="Figure 3.2" sheetId="120" r:id="rId22"/>
    <sheet name="Figure 3.3" sheetId="121" r:id="rId23"/>
    <sheet name="Figure 3.4" sheetId="122" r:id="rId24"/>
    <sheet name="Figure 3.5" sheetId="123" r:id="rId25"/>
    <sheet name="Figure 4.1" sheetId="124" r:id="rId26"/>
    <sheet name="Figure 4.2" sheetId="125" r:id="rId27"/>
    <sheet name="Figure 4.3" sheetId="126" r:id="rId28"/>
    <sheet name="Figure 4.4" sheetId="127" r:id="rId29"/>
    <sheet name="Figure 4.5" sheetId="128" r:id="rId30"/>
    <sheet name="Figure 4.6" sheetId="129" r:id="rId31"/>
  </sheet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_aus2">#REF!</definedName>
    <definedName name="_aus2">#REF!</definedName>
    <definedName name="_EX9596">#REF!</definedName>
    <definedName name="_xlnm._FilterDatabase" localSheetId="7" hidden="1">crises_map!$A$1:$U$74</definedName>
    <definedName name="_xlnm._FilterDatabase" localSheetId="6" hidden="1">'Fig. 1.2 raw'!$B$5:$S$46</definedName>
    <definedName name="_xlnm._FilterDatabase" localSheetId="5" hidden="1">'Fig. 1.2 with edits'!#REF!</definedName>
    <definedName name="_xlnm._FilterDatabase" localSheetId="2" hidden="1">'Figure 1.1'!$B$12:$D$63</definedName>
    <definedName name="_xlnm._FilterDatabase" localSheetId="3" hidden="1">'Figure 1.2'!#REF!</definedName>
    <definedName name="_xlnm._FilterDatabase" localSheetId="4" hidden="1">'Figure 1.3'!#REF!</definedName>
    <definedName name="_xlnm._FilterDatabase" localSheetId="8" hidden="1">'Figure 1.4'!#REF!</definedName>
    <definedName name="_xlnm._FilterDatabase" localSheetId="9" hidden="1">'Figure 1.5'!#REF!</definedName>
    <definedName name="_xlnm._FilterDatabase" localSheetId="10" hidden="1">'Figure 1.6'!#REF!</definedName>
    <definedName name="_xlnm._FilterDatabase" localSheetId="11" hidden="1">'Figure 2.1'!#REF!</definedName>
    <definedName name="_xlnm._FilterDatabase" localSheetId="12" hidden="1">'Figure 2.2'!#REF!</definedName>
    <definedName name="_xlnm._FilterDatabase" localSheetId="13" hidden="1">'Figure 2.3'!#REF!</definedName>
    <definedName name="_xlnm._FilterDatabase" localSheetId="14" hidden="1">'Figure 2.4'!#REF!</definedName>
    <definedName name="_xlnm._FilterDatabase" localSheetId="15" hidden="1">'Figure 2.5'!#REF!</definedName>
    <definedName name="_xlnm._FilterDatabase" localSheetId="16" hidden="1">'Figure 2.6'!#REF!</definedName>
    <definedName name="_xlnm._FilterDatabase" localSheetId="17" hidden="1">'Figure 2.7'!#REF!</definedName>
    <definedName name="_xlnm._FilterDatabase" localSheetId="18" hidden="1">'Figure 2.8'!#REF!</definedName>
    <definedName name="_xlnm._FilterDatabase" localSheetId="19" hidden="1">'Figure 2.9'!#REF!</definedName>
    <definedName name="_xlnm._FilterDatabase" localSheetId="20" hidden="1">'Figure 3.1'!#REF!</definedName>
    <definedName name="_xlnm._FilterDatabase" localSheetId="21" hidden="1">'Figure 3.2'!#REF!</definedName>
    <definedName name="_xlnm._FilterDatabase" localSheetId="22" hidden="1">'Figure 3.3'!#REF!</definedName>
    <definedName name="_xlnm._FilterDatabase" localSheetId="23" hidden="1">'Figure 3.4'!#REF!</definedName>
    <definedName name="_xlnm._FilterDatabase" localSheetId="24" hidden="1">'Figure 3.5'!#REF!</definedName>
    <definedName name="_xlnm._FilterDatabase" localSheetId="25" hidden="1">'Figure 4.1'!#REF!</definedName>
    <definedName name="_xlnm._FilterDatabase" localSheetId="26" hidden="1">'Figure 4.2'!#REF!</definedName>
    <definedName name="_xlnm._FilterDatabase" localSheetId="27" hidden="1">'Figure 4.3'!#REF!</definedName>
    <definedName name="_xlnm._FilterDatabase" localSheetId="28" hidden="1">'Figure 4.4'!#REF!</definedName>
    <definedName name="_xlnm._FilterDatabase" localSheetId="29" hidden="1">'Figure 4.5'!#REF!</definedName>
    <definedName name="_xlnm._FilterDatabase" localSheetId="30" hidden="1">'Figure 4.6'!#REF!</definedName>
    <definedName name="_Key1" hidden="1">#REF!</definedName>
    <definedName name="_Order1" hidden="1">255</definedName>
    <definedName name="_Sort" hidden="1">#REF!</definedName>
    <definedName name="a">#REF!</definedName>
    <definedName name="aa" hidden="1">#REF!</definedName>
    <definedName name="abc">#REF!</definedName>
    <definedName name="adrra">#REF!</definedName>
    <definedName name="adsadrr" hidden="1">#REF!</definedName>
    <definedName name="AgeCutOff">#REF!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us">#REF!</definedName>
    <definedName name="Average_Daily_Depreciation">#REF!</definedName>
    <definedName name="Average_Weekly_Depreciation">#REF!</definedName>
    <definedName name="Average_Weekly_Inter_Bank_Exchange_Rate">#REF!</definedName>
    <definedName name="b">#REF!</definedName>
    <definedName name="bcd">#REF!</definedName>
    <definedName name="cc">#REF!</definedName>
    <definedName name="Codes">#REF!</definedName>
    <definedName name="conflict" localSheetId="5">#REF!:R0</definedName>
    <definedName name="conflict" localSheetId="2">#REF!:R0</definedName>
    <definedName name="conflict" localSheetId="3">#REF!:R0</definedName>
    <definedName name="conflict" localSheetId="4">#REF!:R0</definedName>
    <definedName name="conflict" localSheetId="8">#REF!:R0</definedName>
    <definedName name="conflict" localSheetId="9">#REF!:R0</definedName>
    <definedName name="conflict" localSheetId="10">#REF!:R0</definedName>
    <definedName name="conflict" localSheetId="11">#REF!:R0</definedName>
    <definedName name="conflict" localSheetId="12">#REF!:R0</definedName>
    <definedName name="conflict" localSheetId="13">#REF!:R0</definedName>
    <definedName name="conflict" localSheetId="14">#REF!:R0</definedName>
    <definedName name="conflict" localSheetId="15">#REF!:R0</definedName>
    <definedName name="conflict" localSheetId="16">#REF!:R0</definedName>
    <definedName name="conflict" localSheetId="17">#REF!:R0</definedName>
    <definedName name="conflict" localSheetId="18">#REF!:R0</definedName>
    <definedName name="conflict" localSheetId="19">#REF!:R0</definedName>
    <definedName name="conflict" localSheetId="20">#REF!:R0</definedName>
    <definedName name="conflict" localSheetId="21">#REF!:R0</definedName>
    <definedName name="conflict" localSheetId="22">#REF!:R0</definedName>
    <definedName name="conflict" localSheetId="23">#REF!:R0</definedName>
    <definedName name="conflict" localSheetId="24">#REF!:R0</definedName>
    <definedName name="conflict" localSheetId="25">#REF!:R0</definedName>
    <definedName name="conflict" localSheetId="26">#REF!:R0</definedName>
    <definedName name="conflict" localSheetId="27">#REF!:R0</definedName>
    <definedName name="conflict" localSheetId="28">#REF!:R0</definedName>
    <definedName name="conflict" localSheetId="29">#REF!:R0</definedName>
    <definedName name="conflict" localSheetId="30">#REF!:R0</definedName>
    <definedName name="conflict">#REF!:R0</definedName>
    <definedName name="countries">#REF!</definedName>
    <definedName name="Crt">#REF!</definedName>
    <definedName name="DACcountries">#REF!</definedName>
    <definedName name="Daily_Depreciation">#REF!</definedName>
    <definedName name="Data">#REF!</definedName>
    <definedName name="_xlnm.Database">#REF!</definedName>
    <definedName name="Dataset">#REF!</definedName>
    <definedName name="dd">#REF!</definedName>
    <definedName name="Deal_Date">#REF!</definedName>
    <definedName name="DEBT">#REF!</definedName>
    <definedName name="developing_countries">#REF!</definedName>
    <definedName name="developingcountries">#REF!</definedName>
    <definedName name="dic">#REF!</definedName>
    <definedName name="Donors">#REF!</definedName>
    <definedName name="ee">#REF!</definedName>
    <definedName name="Figure_1.2" localSheetId="4">#REF!:R0</definedName>
    <definedName name="Figure_1.2" localSheetId="8">#REF!:R0</definedName>
    <definedName name="Figure_1.2" localSheetId="9">#REF!:R0</definedName>
    <definedName name="Figure_1.2" localSheetId="10">#REF!:R0</definedName>
    <definedName name="Figure_1.2" localSheetId="11">#REF!:R0</definedName>
    <definedName name="Figure_1.2" localSheetId="12">#REF!:R0</definedName>
    <definedName name="Figure_1.2" localSheetId="13">#REF!:R0</definedName>
    <definedName name="Figure_1.2" localSheetId="14">#REF!:R0</definedName>
    <definedName name="Figure_1.2" localSheetId="15">#REF!:R0</definedName>
    <definedName name="Figure_1.2" localSheetId="16">#REF!:R0</definedName>
    <definedName name="Figure_1.2" localSheetId="17">#REF!:R0</definedName>
    <definedName name="Figure_1.2" localSheetId="18">#REF!:R0</definedName>
    <definedName name="Figure_1.2" localSheetId="19">#REF!:R0</definedName>
    <definedName name="Figure_1.2" localSheetId="20">#REF!:R0</definedName>
    <definedName name="Figure_1.2" localSheetId="21">#REF!:R0</definedName>
    <definedName name="Figure_1.2" localSheetId="22">#REF!:R0</definedName>
    <definedName name="Figure_1.2" localSheetId="23">#REF!:R0</definedName>
    <definedName name="Figure_1.2" localSheetId="24">#REF!:R0</definedName>
    <definedName name="Figure_1.2" localSheetId="25">#REF!:R0</definedName>
    <definedName name="Figure_1.2" localSheetId="26">#REF!:R0</definedName>
    <definedName name="Figure_1.2" localSheetId="27">#REF!:R0</definedName>
    <definedName name="Figure_1.2" localSheetId="28">#REF!:R0</definedName>
    <definedName name="Figure_1.2" localSheetId="29">#REF!:R0</definedName>
    <definedName name="Figure_1.2" localSheetId="30">#REF!:R0</definedName>
    <definedName name="Figure_1.2">#REF!:R0</definedName>
    <definedName name="govtexpgroups">#REF!</definedName>
    <definedName name="Highest_Inter_Bank_Rate">#REF!</definedName>
    <definedName name="INTEREST">#REF!</definedName>
    <definedName name="List">#REF!</definedName>
    <definedName name="Lowest_Inter_Bank_Rate">#REF!</definedName>
    <definedName name="MEDTERM">#REF!</definedName>
    <definedName name="nmBlankCell">#REF!</definedName>
    <definedName name="nmBlankRow">#REF!</definedName>
    <definedName name="nmColumnHeader">#REF!</definedName>
    <definedName name="nmData">#REF!</definedName>
    <definedName name="nmIndexTable">#REF!</definedName>
    <definedName name="nmReportFooter">#REF!</definedName>
    <definedName name="nmReportHeader" localSheetId="5">#REF!:R0</definedName>
    <definedName name="nmReportHeader" localSheetId="2">#REF!:R0</definedName>
    <definedName name="nmReportHeader" localSheetId="3">#REF!:R0</definedName>
    <definedName name="nmReportHeader" localSheetId="4">#REF!:R0</definedName>
    <definedName name="nmReportHeader" localSheetId="8">#REF!:R0</definedName>
    <definedName name="nmReportHeader" localSheetId="9">#REF!:R0</definedName>
    <definedName name="nmReportHeader" localSheetId="10">#REF!:R0</definedName>
    <definedName name="nmReportHeader" localSheetId="11">#REF!:R0</definedName>
    <definedName name="nmReportHeader" localSheetId="12">#REF!:R0</definedName>
    <definedName name="nmReportHeader" localSheetId="13">#REF!:R0</definedName>
    <definedName name="nmReportHeader" localSheetId="14">#REF!:R0</definedName>
    <definedName name="nmReportHeader" localSheetId="15">#REF!:R0</definedName>
    <definedName name="nmReportHeader" localSheetId="16">#REF!:R0</definedName>
    <definedName name="nmReportHeader" localSheetId="17">#REF!:R0</definedName>
    <definedName name="nmReportHeader" localSheetId="18">#REF!:R0</definedName>
    <definedName name="nmReportHeader" localSheetId="19">#REF!:R0</definedName>
    <definedName name="nmReportHeader" localSheetId="20">#REF!:R0</definedName>
    <definedName name="nmReportHeader" localSheetId="21">#REF!:R0</definedName>
    <definedName name="nmReportHeader" localSheetId="22">#REF!:R0</definedName>
    <definedName name="nmReportHeader" localSheetId="23">#REF!:R0</definedName>
    <definedName name="nmReportHeader" localSheetId="24">#REF!:R0</definedName>
    <definedName name="nmReportHeader" localSheetId="25">#REF!:R0</definedName>
    <definedName name="nmReportHeader" localSheetId="26">#REF!:R0</definedName>
    <definedName name="nmReportHeader" localSheetId="27">#REF!:R0</definedName>
    <definedName name="nmReportHeader" localSheetId="28">#REF!:R0</definedName>
    <definedName name="nmReportHeader" localSheetId="29">#REF!:R0</definedName>
    <definedName name="nmReportHeader" localSheetId="30">#REF!:R0</definedName>
    <definedName name="nmReportHeader">#REF!:R0</definedName>
    <definedName name="nmReportNotes">#REF!</definedName>
    <definedName name="nmRowHeader">#REF!</definedName>
    <definedName name="_xlnm.Print_Area">#REF!,#REF!,#REF!,#REF!,#REF!,#REF!,#REF!</definedName>
    <definedName name="Print_Area_MI">#REF!</definedName>
    <definedName name="_xlnm.Print_Titles">#REF!</definedName>
    <definedName name="PRINT_TITLES_MI">#REF!</definedName>
    <definedName name="qrtdata2">#REF!</definedName>
    <definedName name="QtrData">#REF!</definedName>
    <definedName name="raaesrr">#REF!</definedName>
    <definedName name="raas">#REF!</definedName>
    <definedName name="recipients1">#REF!</definedName>
    <definedName name="Regions">#REF!</definedName>
    <definedName name="rrasrra">#REF!</definedName>
    <definedName name="Spread_Between_Highest_and_Lowest_Rates">#REF!</definedName>
    <definedName name="ss">#REF!</definedName>
    <definedName name="Status">#REF!</definedName>
    <definedName name="T15b">#REF!</definedName>
    <definedName name="Tab7new">#REF!</definedName>
    <definedName name="Table_3.5b">#REF!</definedName>
    <definedName name="table1">#REF!</definedName>
    <definedName name="TOC">#REF!</definedName>
    <definedName name="tpoc00">#REF!</definedName>
    <definedName name="tt">#REF!</definedName>
    <definedName name="tta">#REF!</definedName>
    <definedName name="ttaa">#REF!</definedName>
    <definedName name="USSR">#REF!</definedName>
    <definedName name="Weekly_Depreciation">#REF!</definedName>
    <definedName name="Weighted_Average_Inter_Bank_Exchange_Rate">#REF!</definedName>
    <definedName name="years">#REF!</definedName>
    <definedName name="zrrae">#REF!</definedName>
    <definedName name="zzr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74" l="1"/>
  <c r="C10" i="74"/>
  <c r="B11" i="74"/>
  <c r="C11" i="74"/>
  <c r="B12" i="74"/>
  <c r="C12" i="74"/>
  <c r="B13" i="74"/>
  <c r="C13" i="74"/>
  <c r="B14" i="74"/>
  <c r="C14" i="74"/>
  <c r="B15" i="74"/>
  <c r="C15" i="74"/>
  <c r="B16" i="74"/>
  <c r="C16" i="74"/>
  <c r="B17" i="74"/>
  <c r="C17" i="74"/>
  <c r="B18" i="74"/>
  <c r="C18" i="74"/>
  <c r="B19" i="74"/>
  <c r="C19" i="74"/>
  <c r="B20" i="74"/>
  <c r="C20" i="74"/>
  <c r="B21" i="74"/>
  <c r="C21" i="74"/>
  <c r="B22" i="74"/>
  <c r="C22" i="74"/>
  <c r="B23" i="74"/>
  <c r="C23" i="74"/>
  <c r="B24" i="74"/>
  <c r="C24" i="74"/>
  <c r="B25" i="74"/>
  <c r="C25" i="74"/>
  <c r="B26" i="74"/>
  <c r="C26" i="74"/>
  <c r="B27" i="74"/>
  <c r="C27" i="74"/>
  <c r="B28" i="74"/>
  <c r="C28" i="74"/>
  <c r="B29" i="74"/>
  <c r="C29" i="74"/>
  <c r="B30" i="74"/>
  <c r="C30" i="74"/>
  <c r="B31" i="74"/>
  <c r="C31" i="74"/>
  <c r="B32" i="74"/>
  <c r="C32" i="74"/>
  <c r="B33" i="74"/>
  <c r="C33" i="74"/>
  <c r="B34" i="74"/>
  <c r="C34" i="74"/>
  <c r="B35" i="74"/>
  <c r="C35" i="74"/>
  <c r="B36" i="74"/>
  <c r="C36" i="74"/>
  <c r="B37" i="74"/>
  <c r="C37" i="74"/>
  <c r="B38" i="74"/>
  <c r="C38" i="74"/>
  <c r="B39" i="74"/>
  <c r="C39" i="74"/>
  <c r="B40" i="74"/>
  <c r="C40" i="74"/>
  <c r="B41" i="74"/>
  <c r="C41" i="74"/>
  <c r="B42" i="74"/>
  <c r="C42" i="74"/>
  <c r="B43" i="74"/>
  <c r="C43" i="74"/>
  <c r="B44" i="74"/>
  <c r="C44" i="74"/>
  <c r="B45" i="74"/>
  <c r="C45" i="74"/>
  <c r="B46" i="74"/>
  <c r="C46" i="74"/>
  <c r="B47" i="74"/>
  <c r="C47" i="74"/>
  <c r="B48" i="74"/>
  <c r="C48" i="74"/>
  <c r="B49" i="74"/>
  <c r="C49" i="74"/>
  <c r="B50" i="74"/>
  <c r="C50" i="74"/>
  <c r="B51" i="74"/>
  <c r="C51" i="74"/>
  <c r="B52" i="74"/>
  <c r="C52" i="74"/>
  <c r="B53" i="74"/>
  <c r="C53" i="74"/>
  <c r="B54" i="74"/>
  <c r="C54" i="74"/>
  <c r="B55" i="74"/>
  <c r="C55" i="74"/>
  <c r="B56" i="74"/>
  <c r="C56" i="74"/>
  <c r="B57" i="74"/>
  <c r="C57" i="74"/>
  <c r="C9" i="74"/>
  <c r="B9" i="74"/>
  <c r="H8" i="32"/>
  <c r="T10" i="74" s="1"/>
  <c r="H9" i="32"/>
  <c r="T11" i="74" s="1"/>
  <c r="H10" i="32"/>
  <c r="T12" i="74" s="1"/>
  <c r="H11" i="32"/>
  <c r="T13" i="74" s="1"/>
  <c r="H12" i="32"/>
  <c r="T14" i="74" s="1"/>
  <c r="H13" i="32"/>
  <c r="T15" i="74" s="1"/>
  <c r="H14" i="32"/>
  <c r="T16" i="74" s="1"/>
  <c r="H15" i="32"/>
  <c r="T17" i="74" s="1"/>
  <c r="H16" i="32"/>
  <c r="T18" i="74" s="1"/>
  <c r="H17" i="32"/>
  <c r="T19" i="74" s="1"/>
  <c r="H18" i="32"/>
  <c r="T20" i="74" s="1"/>
  <c r="H19" i="32"/>
  <c r="T21" i="74" s="1"/>
  <c r="H20" i="32"/>
  <c r="T22" i="74" s="1"/>
  <c r="H21" i="32"/>
  <c r="T23" i="74" s="1"/>
  <c r="H22" i="32"/>
  <c r="T24" i="74" s="1"/>
  <c r="H23" i="32"/>
  <c r="T25" i="74" s="1"/>
  <c r="H24" i="32"/>
  <c r="T26" i="74" s="1"/>
  <c r="H25" i="32"/>
  <c r="T27" i="74" s="1"/>
  <c r="H26" i="32"/>
  <c r="T28" i="74" s="1"/>
  <c r="H27" i="32"/>
  <c r="T29" i="74" s="1"/>
  <c r="H28" i="32"/>
  <c r="T30" i="74" s="1"/>
  <c r="H29" i="32"/>
  <c r="T31" i="74" s="1"/>
  <c r="H30" i="32"/>
  <c r="T32" i="74" s="1"/>
  <c r="H31" i="32"/>
  <c r="T33" i="74" s="1"/>
  <c r="H32" i="32"/>
  <c r="T34" i="74" s="1"/>
  <c r="H33" i="32"/>
  <c r="T35" i="74" s="1"/>
  <c r="H34" i="32"/>
  <c r="T36" i="74" s="1"/>
  <c r="H35" i="32"/>
  <c r="T37" i="74" s="1"/>
  <c r="H36" i="32"/>
  <c r="T38" i="74" s="1"/>
  <c r="H37" i="32"/>
  <c r="T39" i="74" s="1"/>
  <c r="H38" i="32"/>
  <c r="T40" i="74" s="1"/>
  <c r="H39" i="32"/>
  <c r="T41" i="74" s="1"/>
  <c r="H40" i="32"/>
  <c r="T42" i="74" s="1"/>
  <c r="H41" i="32"/>
  <c r="T43" i="74" s="1"/>
  <c r="H42" i="32"/>
  <c r="T44" i="74" s="1"/>
  <c r="H43" i="32"/>
  <c r="T45" i="74" s="1"/>
  <c r="H44" i="32"/>
  <c r="T46" i="74" s="1"/>
  <c r="H45" i="32"/>
  <c r="T47" i="74" s="1"/>
  <c r="H46" i="32"/>
  <c r="T48" i="74" s="1"/>
  <c r="H47" i="32"/>
  <c r="T49" i="74" s="1"/>
  <c r="H48" i="32"/>
  <c r="T50" i="74" s="1"/>
  <c r="H49" i="32"/>
  <c r="T51" i="74" s="1"/>
  <c r="H50" i="32"/>
  <c r="T52" i="74" s="1"/>
  <c r="H51" i="32"/>
  <c r="T53" i="74" s="1"/>
  <c r="H52" i="32"/>
  <c r="T54" i="74" s="1"/>
  <c r="H53" i="32"/>
  <c r="T55" i="74" s="1"/>
  <c r="H54" i="32"/>
  <c r="T56" i="74" s="1"/>
  <c r="H55" i="32"/>
  <c r="T57" i="74" s="1"/>
  <c r="H7" i="32"/>
  <c r="T9" i="74" s="1"/>
  <c r="G8" i="32"/>
  <c r="G10" i="74" s="1"/>
  <c r="G9" i="32"/>
  <c r="G11" i="74" s="1"/>
  <c r="G10" i="32"/>
  <c r="G12" i="74" s="1"/>
  <c r="G11" i="32"/>
  <c r="G13" i="74" s="1"/>
  <c r="G12" i="32"/>
  <c r="G14" i="74" s="1"/>
  <c r="G13" i="32"/>
  <c r="G15" i="74" s="1"/>
  <c r="G14" i="32"/>
  <c r="G16" i="74" s="1"/>
  <c r="G15" i="32"/>
  <c r="G17" i="74" s="1"/>
  <c r="G16" i="32"/>
  <c r="G18" i="74" s="1"/>
  <c r="G17" i="32"/>
  <c r="G19" i="74" s="1"/>
  <c r="G18" i="32"/>
  <c r="G19" i="32"/>
  <c r="G21" i="74" s="1"/>
  <c r="G20" i="32"/>
  <c r="G22" i="74" s="1"/>
  <c r="G21" i="32"/>
  <c r="G23" i="74" s="1"/>
  <c r="G22" i="32"/>
  <c r="G24" i="74" s="1"/>
  <c r="G23" i="32"/>
  <c r="G25" i="74" s="1"/>
  <c r="G24" i="32"/>
  <c r="G26" i="74" s="1"/>
  <c r="G25" i="32"/>
  <c r="G27" i="74" s="1"/>
  <c r="G26" i="32"/>
  <c r="G28" i="74" s="1"/>
  <c r="G27" i="32"/>
  <c r="G29" i="74" s="1"/>
  <c r="G28" i="32"/>
  <c r="G30" i="74" s="1"/>
  <c r="G29" i="32"/>
  <c r="G30" i="32"/>
  <c r="G32" i="74" s="1"/>
  <c r="G31" i="32"/>
  <c r="G33" i="74" s="1"/>
  <c r="G32" i="32"/>
  <c r="G34" i="74" s="1"/>
  <c r="G33" i="32"/>
  <c r="G35" i="74" s="1"/>
  <c r="G34" i="32"/>
  <c r="G36" i="74" s="1"/>
  <c r="G35" i="32"/>
  <c r="G37" i="74" s="1"/>
  <c r="G36" i="32"/>
  <c r="G38" i="74" s="1"/>
  <c r="G37" i="32"/>
  <c r="G39" i="74" s="1"/>
  <c r="G38" i="32"/>
  <c r="G40" i="74" s="1"/>
  <c r="G39" i="32"/>
  <c r="G41" i="74" s="1"/>
  <c r="G40" i="32"/>
  <c r="G42" i="74" s="1"/>
  <c r="G41" i="32"/>
  <c r="G43" i="74" s="1"/>
  <c r="G42" i="32"/>
  <c r="G44" i="74" s="1"/>
  <c r="G43" i="32"/>
  <c r="G45" i="74" s="1"/>
  <c r="G44" i="32"/>
  <c r="G46" i="74" s="1"/>
  <c r="G45" i="32"/>
  <c r="G47" i="74" s="1"/>
  <c r="G46" i="32"/>
  <c r="G48" i="74" s="1"/>
  <c r="G47" i="32"/>
  <c r="G49" i="74" s="1"/>
  <c r="G48" i="32"/>
  <c r="G50" i="74" s="1"/>
  <c r="G49" i="32"/>
  <c r="G51" i="74" s="1"/>
  <c r="G50" i="32"/>
  <c r="G52" i="74" s="1"/>
  <c r="G51" i="32"/>
  <c r="G53" i="74" s="1"/>
  <c r="G52" i="32"/>
  <c r="G54" i="74" s="1"/>
  <c r="G53" i="32"/>
  <c r="G55" i="74" s="1"/>
  <c r="G54" i="32"/>
  <c r="G56" i="74" s="1"/>
  <c r="G55" i="32"/>
  <c r="G57" i="74" s="1"/>
  <c r="G7" i="32"/>
  <c r="G9" i="74" s="1"/>
  <c r="Q55" i="32"/>
  <c r="P55" i="32"/>
  <c r="O55" i="32"/>
  <c r="P57" i="74" s="1"/>
  <c r="N55" i="32"/>
  <c r="M55" i="32"/>
  <c r="L57" i="74" s="1"/>
  <c r="L55" i="32"/>
  <c r="K57" i="74" s="1"/>
  <c r="K55" i="32"/>
  <c r="J57" i="74" s="1"/>
  <c r="J55" i="32"/>
  <c r="I55" i="32"/>
  <c r="H57" i="74" s="1"/>
  <c r="F55" i="32"/>
  <c r="F57" i="74" s="1"/>
  <c r="E55" i="32"/>
  <c r="E57" i="74" s="1"/>
  <c r="D55" i="32"/>
  <c r="D57" i="74" s="1"/>
  <c r="Q54" i="32"/>
  <c r="Q56" i="74" s="1"/>
  <c r="P54" i="32"/>
  <c r="O54" i="32"/>
  <c r="P56" i="74" s="1"/>
  <c r="N54" i="32"/>
  <c r="M54" i="32"/>
  <c r="L56" i="74" s="1"/>
  <c r="L54" i="32"/>
  <c r="K56" i="74" s="1"/>
  <c r="K54" i="32"/>
  <c r="J56" i="74" s="1"/>
  <c r="J54" i="32"/>
  <c r="I56" i="74" s="1"/>
  <c r="I54" i="32"/>
  <c r="H56" i="74" s="1"/>
  <c r="F54" i="32"/>
  <c r="F56" i="74" s="1"/>
  <c r="E54" i="32"/>
  <c r="E56" i="74" s="1"/>
  <c r="D54" i="32"/>
  <c r="D56" i="74" s="1"/>
  <c r="Q53" i="32"/>
  <c r="Q55" i="74" s="1"/>
  <c r="P53" i="32"/>
  <c r="N55" i="74" s="1"/>
  <c r="O53" i="32"/>
  <c r="P55" i="74" s="1"/>
  <c r="N53" i="32"/>
  <c r="M55" i="74" s="1"/>
  <c r="M53" i="32"/>
  <c r="L55" i="74" s="1"/>
  <c r="L53" i="32"/>
  <c r="K55" i="74" s="1"/>
  <c r="K53" i="32"/>
  <c r="J55" i="74" s="1"/>
  <c r="J53" i="32"/>
  <c r="I55" i="74" s="1"/>
  <c r="I53" i="32"/>
  <c r="H55" i="74" s="1"/>
  <c r="F53" i="32"/>
  <c r="F55" i="74" s="1"/>
  <c r="E53" i="32"/>
  <c r="E55" i="74" s="1"/>
  <c r="D53" i="32"/>
  <c r="D55" i="74" s="1"/>
  <c r="Q52" i="32"/>
  <c r="Q54" i="74" s="1"/>
  <c r="P52" i="32"/>
  <c r="O52" i="32"/>
  <c r="P54" i="74" s="1"/>
  <c r="N52" i="32"/>
  <c r="M52" i="32"/>
  <c r="L54" i="74" s="1"/>
  <c r="L52" i="32"/>
  <c r="K54" i="74" s="1"/>
  <c r="K52" i="32"/>
  <c r="J54" i="74" s="1"/>
  <c r="J52" i="32"/>
  <c r="I54" i="74" s="1"/>
  <c r="I52" i="32"/>
  <c r="H54" i="74" s="1"/>
  <c r="F52" i="32"/>
  <c r="F54" i="74" s="1"/>
  <c r="E52" i="32"/>
  <c r="E54" i="74" s="1"/>
  <c r="D52" i="32"/>
  <c r="D54" i="74" s="1"/>
  <c r="Q51" i="32"/>
  <c r="P51" i="32"/>
  <c r="O51" i="32"/>
  <c r="P53" i="74" s="1"/>
  <c r="N51" i="32"/>
  <c r="M51" i="32"/>
  <c r="L53" i="74" s="1"/>
  <c r="L51" i="32"/>
  <c r="K53" i="74" s="1"/>
  <c r="K51" i="32"/>
  <c r="J53" i="74" s="1"/>
  <c r="J51" i="32"/>
  <c r="I53" i="74" s="1"/>
  <c r="I51" i="32"/>
  <c r="H53" i="74" s="1"/>
  <c r="F51" i="32"/>
  <c r="F53" i="74" s="1"/>
  <c r="E51" i="32"/>
  <c r="E53" i="74" s="1"/>
  <c r="D51" i="32"/>
  <c r="D53" i="74" s="1"/>
  <c r="Q50" i="32"/>
  <c r="Q52" i="74" s="1"/>
  <c r="P50" i="32"/>
  <c r="O50" i="32"/>
  <c r="P52" i="74" s="1"/>
  <c r="N50" i="32"/>
  <c r="M50" i="32"/>
  <c r="L52" i="74" s="1"/>
  <c r="L50" i="32"/>
  <c r="K52" i="74" s="1"/>
  <c r="K50" i="32"/>
  <c r="J52" i="74" s="1"/>
  <c r="J50" i="32"/>
  <c r="I52" i="74" s="1"/>
  <c r="I50" i="32"/>
  <c r="H52" i="74" s="1"/>
  <c r="F50" i="32"/>
  <c r="F52" i="74" s="1"/>
  <c r="E50" i="32"/>
  <c r="E52" i="74" s="1"/>
  <c r="D50" i="32"/>
  <c r="D52" i="74" s="1"/>
  <c r="Q49" i="32"/>
  <c r="Q51" i="74" s="1"/>
  <c r="P49" i="32"/>
  <c r="O49" i="32"/>
  <c r="P51" i="74" s="1"/>
  <c r="N49" i="32"/>
  <c r="M49" i="32"/>
  <c r="L51" i="74" s="1"/>
  <c r="L49" i="32"/>
  <c r="K51" i="74" s="1"/>
  <c r="K49" i="32"/>
  <c r="J51" i="74" s="1"/>
  <c r="J49" i="32"/>
  <c r="I51" i="74" s="1"/>
  <c r="I49" i="32"/>
  <c r="H51" i="74" s="1"/>
  <c r="F49" i="32"/>
  <c r="F51" i="74" s="1"/>
  <c r="E49" i="32"/>
  <c r="E51" i="74" s="1"/>
  <c r="D49" i="32"/>
  <c r="D51" i="74" s="1"/>
  <c r="Q48" i="32"/>
  <c r="Q50" i="74" s="1"/>
  <c r="P48" i="32"/>
  <c r="O48" i="32"/>
  <c r="P50" i="74" s="1"/>
  <c r="N48" i="32"/>
  <c r="M48" i="32"/>
  <c r="L50" i="74" s="1"/>
  <c r="L48" i="32"/>
  <c r="K50" i="74" s="1"/>
  <c r="K48" i="32"/>
  <c r="J50" i="74" s="1"/>
  <c r="J48" i="32"/>
  <c r="I50" i="74" s="1"/>
  <c r="I48" i="32"/>
  <c r="H50" i="74" s="1"/>
  <c r="F48" i="32"/>
  <c r="F50" i="74" s="1"/>
  <c r="E48" i="32"/>
  <c r="E50" i="74" s="1"/>
  <c r="D48" i="32"/>
  <c r="D50" i="74" s="1"/>
  <c r="Q47" i="32"/>
  <c r="P47" i="32"/>
  <c r="O47" i="32"/>
  <c r="P49" i="74" s="1"/>
  <c r="N47" i="32"/>
  <c r="M47" i="32"/>
  <c r="L49" i="74" s="1"/>
  <c r="L47" i="32"/>
  <c r="K49" i="74" s="1"/>
  <c r="K47" i="32"/>
  <c r="J49" i="74" s="1"/>
  <c r="J47" i="32"/>
  <c r="I49" i="74" s="1"/>
  <c r="I47" i="32"/>
  <c r="H49" i="74" s="1"/>
  <c r="F47" i="32"/>
  <c r="F49" i="74" s="1"/>
  <c r="E47" i="32"/>
  <c r="E49" i="74" s="1"/>
  <c r="D47" i="32"/>
  <c r="D49" i="74" s="1"/>
  <c r="Q46" i="32"/>
  <c r="Q48" i="74" s="1"/>
  <c r="P46" i="32"/>
  <c r="N48" i="74" s="1"/>
  <c r="O46" i="32"/>
  <c r="P48" i="74" s="1"/>
  <c r="N46" i="32"/>
  <c r="M48" i="74" s="1"/>
  <c r="M46" i="32"/>
  <c r="L48" i="74" s="1"/>
  <c r="L46" i="32"/>
  <c r="K48" i="74" s="1"/>
  <c r="K46" i="32"/>
  <c r="J48" i="74" s="1"/>
  <c r="J46" i="32"/>
  <c r="I48" i="74" s="1"/>
  <c r="I46" i="32"/>
  <c r="H48" i="74" s="1"/>
  <c r="F46" i="32"/>
  <c r="F48" i="74" s="1"/>
  <c r="E46" i="32"/>
  <c r="E48" i="74" s="1"/>
  <c r="D46" i="32"/>
  <c r="D48" i="74" s="1"/>
  <c r="Q45" i="32"/>
  <c r="Q47" i="74" s="1"/>
  <c r="P45" i="32"/>
  <c r="O45" i="32"/>
  <c r="P47" i="74" s="1"/>
  <c r="N45" i="32"/>
  <c r="M45" i="32"/>
  <c r="L47" i="74" s="1"/>
  <c r="L45" i="32"/>
  <c r="K47" i="74" s="1"/>
  <c r="K45" i="32"/>
  <c r="J47" i="74" s="1"/>
  <c r="J45" i="32"/>
  <c r="I47" i="74" s="1"/>
  <c r="I45" i="32"/>
  <c r="H47" i="74" s="1"/>
  <c r="F45" i="32"/>
  <c r="F47" i="74" s="1"/>
  <c r="E45" i="32"/>
  <c r="E47" i="74" s="1"/>
  <c r="D45" i="32"/>
  <c r="D47" i="74" s="1"/>
  <c r="Q44" i="32"/>
  <c r="Q46" i="74" s="1"/>
  <c r="P44" i="32"/>
  <c r="N46" i="74" s="1"/>
  <c r="O44" i="32"/>
  <c r="P46" i="74" s="1"/>
  <c r="N44" i="32"/>
  <c r="M46" i="74" s="1"/>
  <c r="M44" i="32"/>
  <c r="L46" i="74" s="1"/>
  <c r="L44" i="32"/>
  <c r="K46" i="74" s="1"/>
  <c r="K44" i="32"/>
  <c r="J46" i="74" s="1"/>
  <c r="J44" i="32"/>
  <c r="I46" i="74" s="1"/>
  <c r="I44" i="32"/>
  <c r="H46" i="74" s="1"/>
  <c r="F44" i="32"/>
  <c r="F46" i="74" s="1"/>
  <c r="E44" i="32"/>
  <c r="E46" i="74" s="1"/>
  <c r="D44" i="32"/>
  <c r="D46" i="74" s="1"/>
  <c r="Q43" i="32"/>
  <c r="Q45" i="74" s="1"/>
  <c r="P43" i="32"/>
  <c r="N45" i="74" s="1"/>
  <c r="O43" i="32"/>
  <c r="P45" i="74" s="1"/>
  <c r="N43" i="32"/>
  <c r="M45" i="74" s="1"/>
  <c r="M43" i="32"/>
  <c r="L45" i="74" s="1"/>
  <c r="L43" i="32"/>
  <c r="K45" i="74" s="1"/>
  <c r="K43" i="32"/>
  <c r="J45" i="74" s="1"/>
  <c r="J43" i="32"/>
  <c r="I45" i="74" s="1"/>
  <c r="I43" i="32"/>
  <c r="H45" i="74" s="1"/>
  <c r="F43" i="32"/>
  <c r="F45" i="74" s="1"/>
  <c r="E43" i="32"/>
  <c r="E45" i="74" s="1"/>
  <c r="D43" i="32"/>
  <c r="D45" i="74" s="1"/>
  <c r="Q42" i="32"/>
  <c r="Q44" i="74" s="1"/>
  <c r="P42" i="32"/>
  <c r="O42" i="32"/>
  <c r="P44" i="74" s="1"/>
  <c r="N42" i="32"/>
  <c r="M42" i="32"/>
  <c r="L44" i="74" s="1"/>
  <c r="L42" i="32"/>
  <c r="K44" i="74" s="1"/>
  <c r="K42" i="32"/>
  <c r="J44" i="74" s="1"/>
  <c r="J42" i="32"/>
  <c r="I44" i="74" s="1"/>
  <c r="I42" i="32"/>
  <c r="H44" i="74" s="1"/>
  <c r="F42" i="32"/>
  <c r="F44" i="74" s="1"/>
  <c r="E42" i="32"/>
  <c r="E44" i="74" s="1"/>
  <c r="D42" i="32"/>
  <c r="D44" i="74" s="1"/>
  <c r="Q41" i="32"/>
  <c r="Q43" i="74" s="1"/>
  <c r="P41" i="32"/>
  <c r="O41" i="32"/>
  <c r="P43" i="74" s="1"/>
  <c r="N41" i="32"/>
  <c r="M41" i="32"/>
  <c r="L43" i="74" s="1"/>
  <c r="L41" i="32"/>
  <c r="K43" i="74" s="1"/>
  <c r="K41" i="32"/>
  <c r="J43" i="74" s="1"/>
  <c r="J41" i="32"/>
  <c r="I41" i="32"/>
  <c r="H43" i="74" s="1"/>
  <c r="F41" i="32"/>
  <c r="F43" i="74" s="1"/>
  <c r="E41" i="32"/>
  <c r="E43" i="74" s="1"/>
  <c r="D41" i="32"/>
  <c r="D43" i="74" s="1"/>
  <c r="Q40" i="32"/>
  <c r="Q42" i="74" s="1"/>
  <c r="P40" i="32"/>
  <c r="O40" i="32"/>
  <c r="P42" i="74" s="1"/>
  <c r="N40" i="32"/>
  <c r="M40" i="32"/>
  <c r="L42" i="74" s="1"/>
  <c r="L40" i="32"/>
  <c r="K42" i="74" s="1"/>
  <c r="K40" i="32"/>
  <c r="J42" i="74" s="1"/>
  <c r="J40" i="32"/>
  <c r="I40" i="32"/>
  <c r="H42" i="74" s="1"/>
  <c r="F40" i="32"/>
  <c r="E40" i="32"/>
  <c r="E42" i="74" s="1"/>
  <c r="D40" i="32"/>
  <c r="D42" i="74" s="1"/>
  <c r="Q39" i="32"/>
  <c r="Q41" i="74" s="1"/>
  <c r="P39" i="32"/>
  <c r="O39" i="32"/>
  <c r="P41" i="74" s="1"/>
  <c r="N39" i="32"/>
  <c r="M39" i="32"/>
  <c r="L41" i="74" s="1"/>
  <c r="L39" i="32"/>
  <c r="K41" i="74" s="1"/>
  <c r="K39" i="32"/>
  <c r="J41" i="74" s="1"/>
  <c r="J39" i="32"/>
  <c r="I39" i="32"/>
  <c r="H41" i="74" s="1"/>
  <c r="F39" i="32"/>
  <c r="F41" i="74" s="1"/>
  <c r="E39" i="32"/>
  <c r="E41" i="74" s="1"/>
  <c r="D39" i="32"/>
  <c r="D41" i="74" s="1"/>
  <c r="Q38" i="32"/>
  <c r="Q40" i="74" s="1"/>
  <c r="P38" i="32"/>
  <c r="N40" i="74" s="1"/>
  <c r="O38" i="32"/>
  <c r="P40" i="74" s="1"/>
  <c r="N38" i="32"/>
  <c r="M40" i="74" s="1"/>
  <c r="M38" i="32"/>
  <c r="L40" i="74" s="1"/>
  <c r="L38" i="32"/>
  <c r="K40" i="74" s="1"/>
  <c r="K38" i="32"/>
  <c r="J40" i="74" s="1"/>
  <c r="J38" i="32"/>
  <c r="I40" i="74" s="1"/>
  <c r="I38" i="32"/>
  <c r="H40" i="74" s="1"/>
  <c r="F38" i="32"/>
  <c r="F40" i="74" s="1"/>
  <c r="E38" i="32"/>
  <c r="E40" i="74" s="1"/>
  <c r="D38" i="32"/>
  <c r="D40" i="74" s="1"/>
  <c r="Q37" i="32"/>
  <c r="Q39" i="74" s="1"/>
  <c r="P37" i="32"/>
  <c r="N39" i="74" s="1"/>
  <c r="O37" i="32"/>
  <c r="P39" i="74" s="1"/>
  <c r="N37" i="32"/>
  <c r="M39" i="74" s="1"/>
  <c r="M37" i="32"/>
  <c r="L39" i="74" s="1"/>
  <c r="L37" i="32"/>
  <c r="K39" i="74" s="1"/>
  <c r="K37" i="32"/>
  <c r="J39" i="74" s="1"/>
  <c r="J37" i="32"/>
  <c r="I39" i="74" s="1"/>
  <c r="I37" i="32"/>
  <c r="H39" i="74" s="1"/>
  <c r="F37" i="32"/>
  <c r="F39" i="74" s="1"/>
  <c r="E37" i="32"/>
  <c r="E39" i="74" s="1"/>
  <c r="D37" i="32"/>
  <c r="D39" i="74" s="1"/>
  <c r="Q36" i="32"/>
  <c r="Q38" i="74" s="1"/>
  <c r="P36" i="32"/>
  <c r="N38" i="74" s="1"/>
  <c r="O36" i="32"/>
  <c r="P38" i="74" s="1"/>
  <c r="N36" i="32"/>
  <c r="M38" i="74" s="1"/>
  <c r="M36" i="32"/>
  <c r="L38" i="74" s="1"/>
  <c r="L36" i="32"/>
  <c r="K38" i="74" s="1"/>
  <c r="K36" i="32"/>
  <c r="J38" i="74" s="1"/>
  <c r="J36" i="32"/>
  <c r="I38" i="74" s="1"/>
  <c r="I36" i="32"/>
  <c r="H38" i="74" s="1"/>
  <c r="F36" i="32"/>
  <c r="F38" i="74" s="1"/>
  <c r="E36" i="32"/>
  <c r="E38" i="74" s="1"/>
  <c r="D36" i="32"/>
  <c r="D38" i="74" s="1"/>
  <c r="Q35" i="32"/>
  <c r="Q37" i="74" s="1"/>
  <c r="P35" i="32"/>
  <c r="N37" i="74" s="1"/>
  <c r="O35" i="32"/>
  <c r="P37" i="74" s="1"/>
  <c r="N35" i="32"/>
  <c r="M37" i="74" s="1"/>
  <c r="M35" i="32"/>
  <c r="L37" i="74" s="1"/>
  <c r="L35" i="32"/>
  <c r="K37" i="74" s="1"/>
  <c r="K35" i="32"/>
  <c r="J37" i="74" s="1"/>
  <c r="J35" i="32"/>
  <c r="I37" i="74" s="1"/>
  <c r="I35" i="32"/>
  <c r="H37" i="74" s="1"/>
  <c r="F35" i="32"/>
  <c r="F37" i="74" s="1"/>
  <c r="E35" i="32"/>
  <c r="E37" i="74" s="1"/>
  <c r="D35" i="32"/>
  <c r="D37" i="74" s="1"/>
  <c r="Q34" i="32"/>
  <c r="Q36" i="74" s="1"/>
  <c r="P34" i="32"/>
  <c r="O34" i="32"/>
  <c r="P36" i="74" s="1"/>
  <c r="N34" i="32"/>
  <c r="M34" i="32"/>
  <c r="L36" i="74" s="1"/>
  <c r="L34" i="32"/>
  <c r="K36" i="74" s="1"/>
  <c r="K34" i="32"/>
  <c r="J36" i="74" s="1"/>
  <c r="J34" i="32"/>
  <c r="I34" i="32"/>
  <c r="H36" i="74" s="1"/>
  <c r="F34" i="32"/>
  <c r="F36" i="74" s="1"/>
  <c r="E34" i="32"/>
  <c r="E36" i="74" s="1"/>
  <c r="D34" i="32"/>
  <c r="D36" i="74" s="1"/>
  <c r="Q33" i="32"/>
  <c r="Q35" i="74" s="1"/>
  <c r="P33" i="32"/>
  <c r="N35" i="74" s="1"/>
  <c r="O33" i="32"/>
  <c r="P35" i="74" s="1"/>
  <c r="N33" i="32"/>
  <c r="M35" i="74" s="1"/>
  <c r="M33" i="32"/>
  <c r="L35" i="74" s="1"/>
  <c r="L33" i="32"/>
  <c r="K35" i="74" s="1"/>
  <c r="K33" i="32"/>
  <c r="J35" i="74" s="1"/>
  <c r="J33" i="32"/>
  <c r="I35" i="74" s="1"/>
  <c r="I33" i="32"/>
  <c r="H35" i="74" s="1"/>
  <c r="F33" i="32"/>
  <c r="F35" i="74" s="1"/>
  <c r="E33" i="32"/>
  <c r="E35" i="74" s="1"/>
  <c r="D33" i="32"/>
  <c r="D35" i="74" s="1"/>
  <c r="Q32" i="32"/>
  <c r="Q34" i="74" s="1"/>
  <c r="P32" i="32"/>
  <c r="N34" i="74" s="1"/>
  <c r="O32" i="32"/>
  <c r="P34" i="74" s="1"/>
  <c r="N32" i="32"/>
  <c r="M34" i="74" s="1"/>
  <c r="M32" i="32"/>
  <c r="L34" i="74" s="1"/>
  <c r="L32" i="32"/>
  <c r="K34" i="74" s="1"/>
  <c r="K32" i="32"/>
  <c r="J34" i="74" s="1"/>
  <c r="J32" i="32"/>
  <c r="I34" i="74" s="1"/>
  <c r="I32" i="32"/>
  <c r="H34" i="74" s="1"/>
  <c r="F32" i="32"/>
  <c r="F34" i="74" s="1"/>
  <c r="E32" i="32"/>
  <c r="E34" i="74" s="1"/>
  <c r="D32" i="32"/>
  <c r="D34" i="74" s="1"/>
  <c r="Q31" i="32"/>
  <c r="P31" i="32"/>
  <c r="N33" i="74" s="1"/>
  <c r="O31" i="32"/>
  <c r="P33" i="74" s="1"/>
  <c r="N31" i="32"/>
  <c r="M33" i="74" s="1"/>
  <c r="M31" i="32"/>
  <c r="L33" i="74" s="1"/>
  <c r="L31" i="32"/>
  <c r="K33" i="74" s="1"/>
  <c r="K31" i="32"/>
  <c r="J33" i="74" s="1"/>
  <c r="J31" i="32"/>
  <c r="I33" i="74" s="1"/>
  <c r="I31" i="32"/>
  <c r="H33" i="74" s="1"/>
  <c r="F31" i="32"/>
  <c r="F33" i="74" s="1"/>
  <c r="E31" i="32"/>
  <c r="E33" i="74" s="1"/>
  <c r="D31" i="32"/>
  <c r="D33" i="74" s="1"/>
  <c r="Q30" i="32"/>
  <c r="Q32" i="74" s="1"/>
  <c r="P30" i="32"/>
  <c r="N32" i="74" s="1"/>
  <c r="O30" i="32"/>
  <c r="P32" i="74" s="1"/>
  <c r="N30" i="32"/>
  <c r="M32" i="74" s="1"/>
  <c r="M30" i="32"/>
  <c r="L32" i="74" s="1"/>
  <c r="L30" i="32"/>
  <c r="K32" i="74" s="1"/>
  <c r="K30" i="32"/>
  <c r="J32" i="74" s="1"/>
  <c r="J30" i="32"/>
  <c r="I32" i="74" s="1"/>
  <c r="I30" i="32"/>
  <c r="H32" i="74" s="1"/>
  <c r="F30" i="32"/>
  <c r="F32" i="74" s="1"/>
  <c r="E30" i="32"/>
  <c r="E32" i="74" s="1"/>
  <c r="D30" i="32"/>
  <c r="D32" i="74" s="1"/>
  <c r="Q29" i="32"/>
  <c r="Q31" i="74" s="1"/>
  <c r="P29" i="32"/>
  <c r="N31" i="74" s="1"/>
  <c r="O29" i="32"/>
  <c r="P31" i="74" s="1"/>
  <c r="N29" i="32"/>
  <c r="M31" i="74" s="1"/>
  <c r="M29" i="32"/>
  <c r="L31" i="74" s="1"/>
  <c r="L29" i="32"/>
  <c r="K31" i="74" s="1"/>
  <c r="K29" i="32"/>
  <c r="J31" i="74" s="1"/>
  <c r="J29" i="32"/>
  <c r="I31" i="74" s="1"/>
  <c r="I29" i="32"/>
  <c r="H31" i="74" s="1"/>
  <c r="F29" i="32"/>
  <c r="F31" i="74" s="1"/>
  <c r="E29" i="32"/>
  <c r="E31" i="74" s="1"/>
  <c r="D29" i="32"/>
  <c r="D31" i="74" s="1"/>
  <c r="Q28" i="32"/>
  <c r="Q30" i="74" s="1"/>
  <c r="P28" i="32"/>
  <c r="N30" i="74" s="1"/>
  <c r="O28" i="32"/>
  <c r="P30" i="74" s="1"/>
  <c r="N28" i="32"/>
  <c r="M30" i="74" s="1"/>
  <c r="M28" i="32"/>
  <c r="L30" i="74" s="1"/>
  <c r="L28" i="32"/>
  <c r="K30" i="74" s="1"/>
  <c r="K28" i="32"/>
  <c r="J30" i="74" s="1"/>
  <c r="J28" i="32"/>
  <c r="I30" i="74" s="1"/>
  <c r="I28" i="32"/>
  <c r="H30" i="74" s="1"/>
  <c r="F28" i="32"/>
  <c r="F30" i="74" s="1"/>
  <c r="E28" i="32"/>
  <c r="E30" i="74" s="1"/>
  <c r="D28" i="32"/>
  <c r="D30" i="74" s="1"/>
  <c r="Q27" i="32"/>
  <c r="Q29" i="74" s="1"/>
  <c r="P27" i="32"/>
  <c r="N29" i="74" s="1"/>
  <c r="O27" i="32"/>
  <c r="P29" i="74" s="1"/>
  <c r="N27" i="32"/>
  <c r="M29" i="74" s="1"/>
  <c r="M27" i="32"/>
  <c r="L29" i="74" s="1"/>
  <c r="L27" i="32"/>
  <c r="K29" i="74" s="1"/>
  <c r="K27" i="32"/>
  <c r="J29" i="74" s="1"/>
  <c r="J27" i="32"/>
  <c r="I29" i="74" s="1"/>
  <c r="I27" i="32"/>
  <c r="H29" i="74" s="1"/>
  <c r="F27" i="32"/>
  <c r="F29" i="74" s="1"/>
  <c r="E27" i="32"/>
  <c r="E29" i="74" s="1"/>
  <c r="D27" i="32"/>
  <c r="D29" i="74" s="1"/>
  <c r="Q26" i="32"/>
  <c r="Q28" i="74" s="1"/>
  <c r="P26" i="32"/>
  <c r="N28" i="74" s="1"/>
  <c r="O26" i="32"/>
  <c r="P28" i="74" s="1"/>
  <c r="N26" i="32"/>
  <c r="M28" i="74" s="1"/>
  <c r="M26" i="32"/>
  <c r="L28" i="74" s="1"/>
  <c r="L26" i="32"/>
  <c r="K28" i="74" s="1"/>
  <c r="K26" i="32"/>
  <c r="J28" i="74" s="1"/>
  <c r="J26" i="32"/>
  <c r="I28" i="74" s="1"/>
  <c r="I26" i="32"/>
  <c r="H28" i="74" s="1"/>
  <c r="F26" i="32"/>
  <c r="F28" i="74" s="1"/>
  <c r="E26" i="32"/>
  <c r="E28" i="74" s="1"/>
  <c r="D26" i="32"/>
  <c r="D28" i="74" s="1"/>
  <c r="Q25" i="32"/>
  <c r="Q27" i="74" s="1"/>
  <c r="P25" i="32"/>
  <c r="N27" i="74" s="1"/>
  <c r="O25" i="32"/>
  <c r="P27" i="74" s="1"/>
  <c r="N25" i="32"/>
  <c r="M27" i="74" s="1"/>
  <c r="M25" i="32"/>
  <c r="L27" i="74" s="1"/>
  <c r="L25" i="32"/>
  <c r="K27" i="74" s="1"/>
  <c r="K25" i="32"/>
  <c r="J27" i="74" s="1"/>
  <c r="J25" i="32"/>
  <c r="I27" i="74" s="1"/>
  <c r="I25" i="32"/>
  <c r="H27" i="74" s="1"/>
  <c r="F25" i="32"/>
  <c r="F27" i="74" s="1"/>
  <c r="E25" i="32"/>
  <c r="E27" i="74" s="1"/>
  <c r="D25" i="32"/>
  <c r="D27" i="74" s="1"/>
  <c r="Q24" i="32"/>
  <c r="Q26" i="74" s="1"/>
  <c r="P24" i="32"/>
  <c r="N26" i="74" s="1"/>
  <c r="O24" i="32"/>
  <c r="P26" i="74" s="1"/>
  <c r="N24" i="32"/>
  <c r="M26" i="74" s="1"/>
  <c r="M24" i="32"/>
  <c r="L26" i="74" s="1"/>
  <c r="L24" i="32"/>
  <c r="K26" i="74" s="1"/>
  <c r="K24" i="32"/>
  <c r="J26" i="74" s="1"/>
  <c r="J24" i="32"/>
  <c r="I26" i="74" s="1"/>
  <c r="I24" i="32"/>
  <c r="H26" i="74" s="1"/>
  <c r="F24" i="32"/>
  <c r="F26" i="74" s="1"/>
  <c r="E24" i="32"/>
  <c r="D24" i="32"/>
  <c r="D26" i="74" s="1"/>
  <c r="Q23" i="32"/>
  <c r="Q25" i="74" s="1"/>
  <c r="P23" i="32"/>
  <c r="N25" i="74" s="1"/>
  <c r="O23" i="32"/>
  <c r="P25" i="74" s="1"/>
  <c r="N23" i="32"/>
  <c r="M25" i="74" s="1"/>
  <c r="M23" i="32"/>
  <c r="L25" i="74" s="1"/>
  <c r="L23" i="32"/>
  <c r="K25" i="74" s="1"/>
  <c r="K23" i="32"/>
  <c r="J25" i="74" s="1"/>
  <c r="J23" i="32"/>
  <c r="I25" i="74" s="1"/>
  <c r="I23" i="32"/>
  <c r="H25" i="74" s="1"/>
  <c r="F23" i="32"/>
  <c r="F25" i="74" s="1"/>
  <c r="E23" i="32"/>
  <c r="E25" i="74" s="1"/>
  <c r="D23" i="32"/>
  <c r="D25" i="74" s="1"/>
  <c r="Q22" i="32"/>
  <c r="Q24" i="74" s="1"/>
  <c r="P22" i="32"/>
  <c r="N24" i="74" s="1"/>
  <c r="O22" i="32"/>
  <c r="P24" i="74" s="1"/>
  <c r="N22" i="32"/>
  <c r="M24" i="74" s="1"/>
  <c r="M22" i="32"/>
  <c r="L24" i="74" s="1"/>
  <c r="L22" i="32"/>
  <c r="K24" i="74" s="1"/>
  <c r="K22" i="32"/>
  <c r="J24" i="74" s="1"/>
  <c r="J22" i="32"/>
  <c r="I24" i="74" s="1"/>
  <c r="I22" i="32"/>
  <c r="H24" i="74" s="1"/>
  <c r="F22" i="32"/>
  <c r="F24" i="74" s="1"/>
  <c r="E22" i="32"/>
  <c r="E24" i="74" s="1"/>
  <c r="D22" i="32"/>
  <c r="D24" i="74" s="1"/>
  <c r="Q21" i="32"/>
  <c r="Q23" i="74" s="1"/>
  <c r="P21" i="32"/>
  <c r="N23" i="74" s="1"/>
  <c r="O21" i="32"/>
  <c r="P23" i="74" s="1"/>
  <c r="N21" i="32"/>
  <c r="M23" i="74" s="1"/>
  <c r="M21" i="32"/>
  <c r="L23" i="74" s="1"/>
  <c r="L21" i="32"/>
  <c r="K23" i="74" s="1"/>
  <c r="K21" i="32"/>
  <c r="J23" i="74" s="1"/>
  <c r="J21" i="32"/>
  <c r="I23" i="74" s="1"/>
  <c r="I21" i="32"/>
  <c r="H23" i="74" s="1"/>
  <c r="F21" i="32"/>
  <c r="F23" i="74" s="1"/>
  <c r="E21" i="32"/>
  <c r="E23" i="74" s="1"/>
  <c r="D21" i="32"/>
  <c r="D23" i="74" s="1"/>
  <c r="Q20" i="32"/>
  <c r="Q22" i="74" s="1"/>
  <c r="P20" i="32"/>
  <c r="N22" i="74" s="1"/>
  <c r="O20" i="32"/>
  <c r="P22" i="74" s="1"/>
  <c r="N20" i="32"/>
  <c r="M22" i="74" s="1"/>
  <c r="M20" i="32"/>
  <c r="L22" i="74" s="1"/>
  <c r="L20" i="32"/>
  <c r="K22" i="74" s="1"/>
  <c r="K20" i="32"/>
  <c r="J22" i="74" s="1"/>
  <c r="J20" i="32"/>
  <c r="I22" i="74" s="1"/>
  <c r="I20" i="32"/>
  <c r="H22" i="74" s="1"/>
  <c r="F20" i="32"/>
  <c r="F22" i="74" s="1"/>
  <c r="E20" i="32"/>
  <c r="E22" i="74" s="1"/>
  <c r="D20" i="32"/>
  <c r="D22" i="74" s="1"/>
  <c r="Q19" i="32"/>
  <c r="Q21" i="74" s="1"/>
  <c r="P19" i="32"/>
  <c r="N21" i="74" s="1"/>
  <c r="O19" i="32"/>
  <c r="P21" i="74" s="1"/>
  <c r="N19" i="32"/>
  <c r="M21" i="74" s="1"/>
  <c r="M19" i="32"/>
  <c r="L21" i="74" s="1"/>
  <c r="L19" i="32"/>
  <c r="K21" i="74" s="1"/>
  <c r="K19" i="32"/>
  <c r="J21" i="74" s="1"/>
  <c r="J19" i="32"/>
  <c r="I21" i="74" s="1"/>
  <c r="I19" i="32"/>
  <c r="H21" i="74" s="1"/>
  <c r="F19" i="32"/>
  <c r="F21" i="74" s="1"/>
  <c r="E19" i="32"/>
  <c r="E21" i="74" s="1"/>
  <c r="D19" i="32"/>
  <c r="D21" i="74" s="1"/>
  <c r="Q18" i="32"/>
  <c r="Q20" i="74" s="1"/>
  <c r="P18" i="32"/>
  <c r="N20" i="74" s="1"/>
  <c r="O18" i="32"/>
  <c r="P20" i="74" s="1"/>
  <c r="N18" i="32"/>
  <c r="M20" i="74" s="1"/>
  <c r="M18" i="32"/>
  <c r="L20" i="74" s="1"/>
  <c r="L18" i="32"/>
  <c r="K20" i="74" s="1"/>
  <c r="K18" i="32"/>
  <c r="J20" i="74" s="1"/>
  <c r="J18" i="32"/>
  <c r="I20" i="74" s="1"/>
  <c r="I18" i="32"/>
  <c r="H20" i="74" s="1"/>
  <c r="F18" i="32"/>
  <c r="F20" i="74" s="1"/>
  <c r="E18" i="32"/>
  <c r="E20" i="74" s="1"/>
  <c r="D18" i="32"/>
  <c r="D20" i="74" s="1"/>
  <c r="Q17" i="32"/>
  <c r="Q19" i="74" s="1"/>
  <c r="P17" i="32"/>
  <c r="N19" i="74" s="1"/>
  <c r="O17" i="32"/>
  <c r="P19" i="74" s="1"/>
  <c r="N17" i="32"/>
  <c r="M19" i="74" s="1"/>
  <c r="M17" i="32"/>
  <c r="L19" i="74" s="1"/>
  <c r="L17" i="32"/>
  <c r="K19" i="74" s="1"/>
  <c r="K17" i="32"/>
  <c r="J19" i="74" s="1"/>
  <c r="J17" i="32"/>
  <c r="I19" i="74" s="1"/>
  <c r="I17" i="32"/>
  <c r="H19" i="74" s="1"/>
  <c r="F17" i="32"/>
  <c r="F19" i="74" s="1"/>
  <c r="E17" i="32"/>
  <c r="E19" i="74" s="1"/>
  <c r="D17" i="32"/>
  <c r="D19" i="74" s="1"/>
  <c r="Q16" i="32"/>
  <c r="Q18" i="74" s="1"/>
  <c r="P16" i="32"/>
  <c r="O16" i="32"/>
  <c r="P18" i="74" s="1"/>
  <c r="N16" i="32"/>
  <c r="M16" i="32"/>
  <c r="L18" i="74" s="1"/>
  <c r="L16" i="32"/>
  <c r="K18" i="74" s="1"/>
  <c r="K16" i="32"/>
  <c r="J18" i="74" s="1"/>
  <c r="J16" i="32"/>
  <c r="I16" i="32"/>
  <c r="H18" i="74" s="1"/>
  <c r="F16" i="32"/>
  <c r="E16" i="32"/>
  <c r="E18" i="74" s="1"/>
  <c r="D16" i="32"/>
  <c r="D18" i="74" s="1"/>
  <c r="Q15" i="32"/>
  <c r="Q17" i="74" s="1"/>
  <c r="P15" i="32"/>
  <c r="N17" i="74" s="1"/>
  <c r="O15" i="32"/>
  <c r="P17" i="74" s="1"/>
  <c r="N15" i="32"/>
  <c r="M17" i="74" s="1"/>
  <c r="M15" i="32"/>
  <c r="L17" i="74" s="1"/>
  <c r="L15" i="32"/>
  <c r="K17" i="74" s="1"/>
  <c r="K15" i="32"/>
  <c r="J17" i="74" s="1"/>
  <c r="J15" i="32"/>
  <c r="I17" i="74" s="1"/>
  <c r="I15" i="32"/>
  <c r="H17" i="74" s="1"/>
  <c r="F15" i="32"/>
  <c r="F17" i="74" s="1"/>
  <c r="E15" i="32"/>
  <c r="E17" i="74" s="1"/>
  <c r="D15" i="32"/>
  <c r="D17" i="74" s="1"/>
  <c r="Q14" i="32"/>
  <c r="Q16" i="74" s="1"/>
  <c r="P14" i="32"/>
  <c r="N16" i="74" s="1"/>
  <c r="O14" i="32"/>
  <c r="P16" i="74" s="1"/>
  <c r="N14" i="32"/>
  <c r="M16" i="74" s="1"/>
  <c r="M14" i="32"/>
  <c r="L16" i="74" s="1"/>
  <c r="L14" i="32"/>
  <c r="K16" i="74" s="1"/>
  <c r="K14" i="32"/>
  <c r="J16" i="74" s="1"/>
  <c r="J14" i="32"/>
  <c r="I16" i="74" s="1"/>
  <c r="I14" i="32"/>
  <c r="H16" i="74" s="1"/>
  <c r="F14" i="32"/>
  <c r="F16" i="74" s="1"/>
  <c r="E14" i="32"/>
  <c r="E16" i="74" s="1"/>
  <c r="D14" i="32"/>
  <c r="D16" i="74" s="1"/>
  <c r="Q13" i="32"/>
  <c r="Q15" i="74" s="1"/>
  <c r="P13" i="32"/>
  <c r="N15" i="74" s="1"/>
  <c r="O13" i="32"/>
  <c r="P15" i="74" s="1"/>
  <c r="N13" i="32"/>
  <c r="M15" i="74" s="1"/>
  <c r="M13" i="32"/>
  <c r="L15" i="74" s="1"/>
  <c r="L13" i="32"/>
  <c r="K15" i="74" s="1"/>
  <c r="K13" i="32"/>
  <c r="J15" i="74" s="1"/>
  <c r="J13" i="32"/>
  <c r="I15" i="74" s="1"/>
  <c r="I13" i="32"/>
  <c r="H15" i="74" s="1"/>
  <c r="F13" i="32"/>
  <c r="F15" i="74" s="1"/>
  <c r="E13" i="32"/>
  <c r="E15" i="74" s="1"/>
  <c r="D13" i="32"/>
  <c r="D15" i="74" s="1"/>
  <c r="Q12" i="32"/>
  <c r="Q14" i="74" s="1"/>
  <c r="P12" i="32"/>
  <c r="N14" i="74" s="1"/>
  <c r="O12" i="32"/>
  <c r="P14" i="74" s="1"/>
  <c r="N12" i="32"/>
  <c r="M14" i="74" s="1"/>
  <c r="M12" i="32"/>
  <c r="L14" i="74" s="1"/>
  <c r="L12" i="32"/>
  <c r="K14" i="74" s="1"/>
  <c r="K12" i="32"/>
  <c r="J14" i="74" s="1"/>
  <c r="J12" i="32"/>
  <c r="I14" i="74" s="1"/>
  <c r="I12" i="32"/>
  <c r="H14" i="74" s="1"/>
  <c r="F12" i="32"/>
  <c r="F14" i="74" s="1"/>
  <c r="E12" i="32"/>
  <c r="E14" i="74" s="1"/>
  <c r="D12" i="32"/>
  <c r="D14" i="74" s="1"/>
  <c r="Q11" i="32"/>
  <c r="Q13" i="74" s="1"/>
  <c r="P11" i="32"/>
  <c r="N13" i="74" s="1"/>
  <c r="O11" i="32"/>
  <c r="P13" i="74" s="1"/>
  <c r="N11" i="32"/>
  <c r="M13" i="74" s="1"/>
  <c r="M11" i="32"/>
  <c r="L13" i="74" s="1"/>
  <c r="L11" i="32"/>
  <c r="K13" i="74" s="1"/>
  <c r="K11" i="32"/>
  <c r="J13" i="74" s="1"/>
  <c r="J11" i="32"/>
  <c r="I13" i="74" s="1"/>
  <c r="I11" i="32"/>
  <c r="H13" i="74" s="1"/>
  <c r="F11" i="32"/>
  <c r="F13" i="74" s="1"/>
  <c r="E11" i="32"/>
  <c r="E13" i="74" s="1"/>
  <c r="D11" i="32"/>
  <c r="D13" i="74" s="1"/>
  <c r="Q10" i="32"/>
  <c r="Q12" i="74" s="1"/>
  <c r="P10" i="32"/>
  <c r="N12" i="74" s="1"/>
  <c r="O10" i="32"/>
  <c r="P12" i="74" s="1"/>
  <c r="N10" i="32"/>
  <c r="M12" i="74" s="1"/>
  <c r="M10" i="32"/>
  <c r="L12" i="74" s="1"/>
  <c r="L10" i="32"/>
  <c r="K12" i="74" s="1"/>
  <c r="K10" i="32"/>
  <c r="J12" i="74" s="1"/>
  <c r="J10" i="32"/>
  <c r="I12" i="74" s="1"/>
  <c r="I10" i="32"/>
  <c r="H12" i="74" s="1"/>
  <c r="F10" i="32"/>
  <c r="F12" i="74" s="1"/>
  <c r="E10" i="32"/>
  <c r="E12" i="74" s="1"/>
  <c r="D10" i="32"/>
  <c r="D12" i="74" s="1"/>
  <c r="Q9" i="32"/>
  <c r="Q11" i="74" s="1"/>
  <c r="P9" i="32"/>
  <c r="N11" i="74" s="1"/>
  <c r="O9" i="32"/>
  <c r="P11" i="74" s="1"/>
  <c r="N9" i="32"/>
  <c r="M11" i="74" s="1"/>
  <c r="M9" i="32"/>
  <c r="L11" i="74" s="1"/>
  <c r="L9" i="32"/>
  <c r="K11" i="74" s="1"/>
  <c r="K9" i="32"/>
  <c r="J11" i="74" s="1"/>
  <c r="J9" i="32"/>
  <c r="I11" i="74" s="1"/>
  <c r="I9" i="32"/>
  <c r="H11" i="74" s="1"/>
  <c r="F9" i="32"/>
  <c r="F11" i="74" s="1"/>
  <c r="E9" i="32"/>
  <c r="E11" i="74" s="1"/>
  <c r="D9" i="32"/>
  <c r="D11" i="74" s="1"/>
  <c r="Q8" i="32"/>
  <c r="Q10" i="74" s="1"/>
  <c r="P8" i="32"/>
  <c r="N10" i="74" s="1"/>
  <c r="O8" i="32"/>
  <c r="P10" i="74" s="1"/>
  <c r="N8" i="32"/>
  <c r="M10" i="74" s="1"/>
  <c r="M8" i="32"/>
  <c r="L10" i="74" s="1"/>
  <c r="L8" i="32"/>
  <c r="K10" i="74" s="1"/>
  <c r="K8" i="32"/>
  <c r="J10" i="74" s="1"/>
  <c r="J8" i="32"/>
  <c r="I10" i="74" s="1"/>
  <c r="I8" i="32"/>
  <c r="H10" i="74" s="1"/>
  <c r="F8" i="32"/>
  <c r="F10" i="74" s="1"/>
  <c r="E8" i="32"/>
  <c r="E10" i="74" s="1"/>
  <c r="D8" i="32"/>
  <c r="D10" i="74" s="1"/>
  <c r="Q7" i="32"/>
  <c r="Q9" i="74" s="1"/>
  <c r="P7" i="32"/>
  <c r="N9" i="74" s="1"/>
  <c r="O7" i="32"/>
  <c r="P9" i="74" s="1"/>
  <c r="N7" i="32"/>
  <c r="M9" i="74" s="1"/>
  <c r="M7" i="32"/>
  <c r="L9" i="74" s="1"/>
  <c r="L7" i="32"/>
  <c r="K9" i="74" s="1"/>
  <c r="K7" i="32"/>
  <c r="J9" i="74" s="1"/>
  <c r="J7" i="32"/>
  <c r="I9" i="74" s="1"/>
  <c r="I7" i="32"/>
  <c r="H9" i="74" s="1"/>
  <c r="F7" i="32"/>
  <c r="F9" i="74" s="1"/>
  <c r="E7" i="32"/>
  <c r="E9" i="74" s="1"/>
  <c r="D7" i="32"/>
  <c r="D9" i="74" s="1"/>
  <c r="S47" i="32" l="1"/>
  <c r="R49" i="74" s="1"/>
  <c r="S51" i="32"/>
  <c r="R53" i="74" s="1"/>
  <c r="S55" i="32"/>
  <c r="R57" i="74" s="1"/>
  <c r="R48" i="32"/>
  <c r="O50" i="74" s="1"/>
  <c r="R52" i="32"/>
  <c r="O54" i="74" s="1"/>
  <c r="R47" i="32"/>
  <c r="O49" i="74" s="1"/>
  <c r="R51" i="32"/>
  <c r="O53" i="74" s="1"/>
  <c r="R55" i="32"/>
  <c r="O57" i="74" s="1"/>
  <c r="R50" i="32"/>
  <c r="O52" i="74" s="1"/>
  <c r="R54" i="32"/>
  <c r="O56" i="74" s="1"/>
  <c r="Q57" i="74"/>
  <c r="S50" i="32"/>
  <c r="R52" i="74" s="1"/>
  <c r="S54" i="32"/>
  <c r="R56" i="74" s="1"/>
  <c r="Q53" i="74"/>
  <c r="Q49" i="74"/>
  <c r="R49" i="32"/>
  <c r="O51" i="74" s="1"/>
  <c r="R53" i="32"/>
  <c r="O55" i="74" s="1"/>
  <c r="S49" i="32"/>
  <c r="R51" i="74" s="1"/>
  <c r="S53" i="32"/>
  <c r="R55" i="74" s="1"/>
  <c r="S48" i="32"/>
  <c r="R50" i="74" s="1"/>
  <c r="S52" i="32"/>
  <c r="R54" i="74" s="1"/>
  <c r="R36" i="32"/>
  <c r="O38" i="74" s="1"/>
  <c r="R20" i="32"/>
  <c r="O22" i="74" s="1"/>
  <c r="R28" i="32"/>
  <c r="O30" i="74" s="1"/>
  <c r="S45" i="32"/>
  <c r="R47" i="74" s="1"/>
  <c r="R41" i="32"/>
  <c r="O43" i="74" s="1"/>
  <c r="R25" i="32"/>
  <c r="O27" i="74" s="1"/>
  <c r="S44" i="32"/>
  <c r="R46" i="74" s="1"/>
  <c r="S7" i="32" l="1"/>
  <c r="R9" i="74" s="1"/>
  <c r="R9" i="32"/>
  <c r="O11" i="74" s="1"/>
  <c r="S32" i="32"/>
  <c r="R34" i="74" s="1"/>
  <c r="S28" i="32"/>
  <c r="R30" i="74" s="1"/>
  <c r="R33" i="32"/>
  <c r="O35" i="74" s="1"/>
  <c r="S21" i="32"/>
  <c r="R23" i="74" s="1"/>
  <c r="R44" i="32"/>
  <c r="O46" i="74" s="1"/>
  <c r="S10" i="32"/>
  <c r="R12" i="74" s="1"/>
  <c r="S20" i="32"/>
  <c r="R22" i="74" s="1"/>
  <c r="R12" i="32"/>
  <c r="O14" i="74" s="1"/>
  <c r="R17" i="32"/>
  <c r="O19" i="74" s="1"/>
  <c r="R7" i="32"/>
  <c r="O9" i="74" s="1"/>
  <c r="S12" i="32"/>
  <c r="R14" i="74" s="1"/>
  <c r="S36" i="32"/>
  <c r="R38" i="74" s="1"/>
  <c r="S37" i="32"/>
  <c r="R39" i="74" s="1"/>
  <c r="S29" i="32"/>
  <c r="R31" i="74" s="1"/>
  <c r="R42" i="32"/>
  <c r="O44" i="74" s="1"/>
  <c r="S15" i="32"/>
  <c r="R17" i="74" s="1"/>
  <c r="R45" i="32"/>
  <c r="O47" i="74" s="1"/>
  <c r="S42" i="32"/>
  <c r="R44" i="74" s="1"/>
  <c r="S23" i="32"/>
  <c r="R25" i="74" s="1"/>
  <c r="S25" i="32"/>
  <c r="R27" i="74" s="1"/>
  <c r="S33" i="32"/>
  <c r="R35" i="74" s="1"/>
  <c r="R46" i="32"/>
  <c r="O48" i="74" s="1"/>
  <c r="S19" i="32"/>
  <c r="R21" i="74" s="1"/>
  <c r="S31" i="32"/>
  <c r="R33" i="74" s="1"/>
  <c r="R31" i="32"/>
  <c r="O33" i="74" s="1"/>
  <c r="R11" i="32"/>
  <c r="O13" i="74" s="1"/>
  <c r="R43" i="32"/>
  <c r="O45" i="74" s="1"/>
  <c r="R18" i="32"/>
  <c r="O20" i="74" s="1"/>
  <c r="S9" i="32"/>
  <c r="R11" i="74" s="1"/>
  <c r="S30" i="32"/>
  <c r="R32" i="74" s="1"/>
  <c r="S26" i="32"/>
  <c r="R28" i="74" s="1"/>
  <c r="S24" i="32"/>
  <c r="R26" i="74" s="1"/>
  <c r="R22" i="32"/>
  <c r="O24" i="74" s="1"/>
  <c r="R37" i="32"/>
  <c r="O39" i="74" s="1"/>
  <c r="S40" i="32"/>
  <c r="R42" i="74" s="1"/>
  <c r="R32" i="32"/>
  <c r="O34" i="74" s="1"/>
  <c r="R13" i="32"/>
  <c r="O15" i="74" s="1"/>
  <c r="R15" i="32"/>
  <c r="O17" i="74" s="1"/>
  <c r="S41" i="32"/>
  <c r="R43" i="74" s="1"/>
  <c r="S27" i="32"/>
  <c r="R29" i="74" s="1"/>
  <c r="R8" i="32"/>
  <c r="O10" i="74" s="1"/>
  <c r="S39" i="32"/>
  <c r="R41" i="74" s="1"/>
  <c r="S17" i="32"/>
  <c r="R19" i="74" s="1"/>
  <c r="S38" i="32"/>
  <c r="R40" i="74" s="1"/>
  <c r="R19" i="32"/>
  <c r="O21" i="74" s="1"/>
  <c r="S34" i="32"/>
  <c r="R36" i="74" s="1"/>
  <c r="S8" i="32"/>
  <c r="R10" i="74" s="1"/>
  <c r="R30" i="32"/>
  <c r="O32" i="74" s="1"/>
  <c r="S14" i="32"/>
  <c r="R16" i="74" s="1"/>
  <c r="R26" i="32"/>
  <c r="O28" i="74" s="1"/>
  <c r="S16" i="32"/>
  <c r="R18" i="74" s="1"/>
  <c r="R40" i="32"/>
  <c r="O42" i="74" s="1"/>
  <c r="R21" i="32"/>
  <c r="O23" i="74" s="1"/>
  <c r="R27" i="32"/>
  <c r="O29" i="74" s="1"/>
  <c r="S35" i="32"/>
  <c r="R37" i="74" s="1"/>
  <c r="R16" i="32"/>
  <c r="O18" i="74" s="1"/>
  <c r="R23" i="32"/>
  <c r="O25" i="74" s="1"/>
  <c r="S46" i="32"/>
  <c r="R48" i="74" s="1"/>
  <c r="S11" i="32"/>
  <c r="R13" i="74" s="1"/>
  <c r="R38" i="32"/>
  <c r="O40" i="74" s="1"/>
  <c r="S22" i="32"/>
  <c r="R24" i="74" s="1"/>
  <c r="R34" i="32"/>
  <c r="O36" i="74" s="1"/>
  <c r="S18" i="32"/>
  <c r="R20" i="74" s="1"/>
  <c r="R10" i="32"/>
  <c r="O12" i="74" s="1"/>
  <c r="R39" i="32"/>
  <c r="O41" i="74" s="1"/>
  <c r="R14" i="32"/>
  <c r="O16" i="74" s="1"/>
  <c r="R35" i="32"/>
  <c r="O37" i="74" s="1"/>
  <c r="R29" i="32"/>
  <c r="O31" i="74" s="1"/>
  <c r="S13" i="32"/>
  <c r="R15" i="74" s="1"/>
  <c r="S43" i="32"/>
  <c r="R45" i="74" s="1"/>
  <c r="R24" i="32"/>
  <c r="O26" i="74" s="1"/>
  <c r="E18" i="26" l="1"/>
  <c r="D18" i="26"/>
  <c r="C18"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tc={D4A01A81-6559-477A-8D1C-967D62EE1DD5}</author>
    <author>tc={3E54326B-0D03-4447-801D-17B9A855F471}</author>
    <author>tc={5A4228F6-29BA-4B74-AA9E-500F5E2593E3}</author>
    <author>tc={D45594C4-F125-4F72-A9BD-3F2D41545C64}</author>
    <author>tc={14807BD9-039C-4833-AB4A-8DE49F5223A7}</author>
    <author>tc={7A1605D9-B15A-4661-AC5E-26389FB1E0DE}</author>
    <author>tc={3634D31A-F562-4EC7-82DC-39FF6A93F004}</author>
  </authors>
  <commentList>
    <comment ref="P9" authorId="0" shapeId="0" xr:uid="{D4A01A81-6559-477A-8D1C-967D62EE1DD5}">
      <text>
        <t>[Threaded comment]
Your version of Excel allows you to read this threaded comment; however, any edits to it will get removed if the file is opened in a newer version of Excel. Learn more: https://go.microsoft.com/fwlink/?linkid=870924
Comment:
    Appears correct</t>
      </text>
    </comment>
    <comment ref="F18" authorId="1" shapeId="0" xr:uid="{3E54326B-0D03-4447-801D-17B9A855F471}">
      <text>
        <t>[Threaded comment]
Your version of Excel allows you to read this threaded comment; however, any edits to it will get removed if the file is opened in a newer version of Excel. Learn more: https://go.microsoft.com/fwlink/?linkid=870924
Comment:
    No data</t>
      </text>
    </comment>
    <comment ref="G20" authorId="2" shapeId="0" xr:uid="{5A4228F6-29BA-4B74-AA9E-500F5E2593E3}">
      <text>
        <t>[Threaded comment]
Your version of Excel allows you to read this threaded comment; however, any edits to it will get removed if the file is opened in a newer version of Excel. Learn more: https://go.microsoft.com/fwlink/?linkid=870924
Comment:
    No data</t>
      </text>
    </comment>
    <comment ref="E26" authorId="3" shapeId="0" xr:uid="{D45594C4-F125-4F72-A9BD-3F2D41545C64}">
      <text>
        <t>[Threaded comment]
Your version of Excel allows you to read this threaded comment; however, any edits to it will get removed if the file is opened in a newer version of Excel. Learn more: https://go.microsoft.com/fwlink/?linkid=870924
Comment:
    Not assessed</t>
      </text>
    </comment>
    <comment ref="G31" authorId="4" shapeId="0" xr:uid="{14807BD9-039C-4833-AB4A-8DE49F5223A7}">
      <text>
        <t>[Threaded comment]
Your version of Excel allows you to read this threaded comment; however, any edits to it will get removed if the file is opened in a newer version of Excel. Learn more: https://go.microsoft.com/fwlink/?linkid=870924
Comment:
    No data</t>
      </text>
    </comment>
    <comment ref="Q33" authorId="5" shapeId="0" xr:uid="{7A1605D9-B15A-4661-AC5E-26389FB1E0DE}">
      <text>
        <t>[Threaded comment]
Your version of Excel allows you to read this threaded comment; however, any edits to it will get removed if the file is opened in a newer version of Excel. Learn more: https://go.microsoft.com/fwlink/?linkid=870924
Comment:
    Removed - appears to be a data error at source.</t>
      </text>
    </comment>
    <comment ref="F42" authorId="6" shapeId="0" xr:uid="{3634D31A-F562-4EC7-82DC-39FF6A93F004}">
      <text>
        <t>[Threaded comment]
Your version of Excel allows you to read this threaded comment; however, any edits to it will get removed if the file is opened in a newer version of Excel. Learn more: https://go.microsoft.com/fwlink/?linkid=870924
Comment:
    No data</t>
      </text>
    </comment>
  </commentList>
</comments>
</file>

<file path=xl/sharedStrings.xml><?xml version="1.0" encoding="utf-8"?>
<sst xmlns="http://schemas.openxmlformats.org/spreadsheetml/2006/main" count="2140" uniqueCount="698">
  <si>
    <t>Title:</t>
  </si>
  <si>
    <t>Chart 1.3 Analysis and narrative</t>
  </si>
  <si>
    <t>Sources:</t>
  </si>
  <si>
    <t>(Hyperlinks to file with S drive address)</t>
  </si>
  <si>
    <t xml:space="preserve">ACAPS Source (PiN and severity)
</t>
  </si>
  <si>
    <t>UNHCR</t>
  </si>
  <si>
    <t xml:space="preserve">INFORM </t>
  </si>
  <si>
    <t>UNRWA</t>
  </si>
  <si>
    <t>HRP and RRP</t>
  </si>
  <si>
    <t>GFRC report</t>
  </si>
  <si>
    <t>CRED</t>
  </si>
  <si>
    <t>IDMC</t>
  </si>
  <si>
    <t>WDI</t>
  </si>
  <si>
    <t>County IDs</t>
  </si>
  <si>
    <t>Changes to this analysis:</t>
  </si>
  <si>
    <t>Who</t>
  </si>
  <si>
    <t>Date</t>
  </si>
  <si>
    <t>Why (what errors)</t>
  </si>
  <si>
    <t xml:space="preserve"> </t>
  </si>
  <si>
    <t>Colleagues who have used this analysis:</t>
  </si>
  <si>
    <t>Where</t>
  </si>
  <si>
    <t>Data check</t>
  </si>
  <si>
    <t>Initial data check</t>
  </si>
  <si>
    <t>Analyst data check</t>
  </si>
  <si>
    <t>Narrative data check</t>
  </si>
  <si>
    <t>Design data check</t>
  </si>
  <si>
    <t>Notes</t>
  </si>
  <si>
    <t>Checklist criteria, do not edit!</t>
  </si>
  <si>
    <t>unchecked</t>
  </si>
  <si>
    <t>Broad issue</t>
  </si>
  <si>
    <t>Specific issue</t>
  </si>
  <si>
    <t>(insert name)</t>
  </si>
  <si>
    <t>yes</t>
  </si>
  <si>
    <t>Methodological and consistency related:</t>
  </si>
  <si>
    <t>Is the analysis methodologically sound, are there any concerns or issues preventing this being the case?</t>
  </si>
  <si>
    <t>N/A</t>
  </si>
  <si>
    <t>Changed according the new methodology.</t>
  </si>
  <si>
    <t>no</t>
  </si>
  <si>
    <t>If any issues above, have they now been resolved?</t>
  </si>
  <si>
    <t>Is data used consistent with 'same' data used in other chapters.</t>
  </si>
  <si>
    <t>unsure</t>
  </si>
  <si>
    <t>Does the analysis match the stated methodology?</t>
  </si>
  <si>
    <t>irrelevant</t>
  </si>
  <si>
    <t>Datasets added to analysis file</t>
  </si>
  <si>
    <t>Do imported datasets match to the source/original S-drive version?</t>
  </si>
  <si>
    <t>in discussion</t>
  </si>
  <si>
    <t>Have the (imported) dataset files been data checked?**</t>
  </si>
  <si>
    <t>Calculations and formulas</t>
  </si>
  <si>
    <t>Have any additions/modifications to imported datasets gone through correctly (e.g. standardising country names to other datasets)</t>
  </si>
  <si>
    <t>Included country IDs in all the tabs.</t>
  </si>
  <si>
    <t>all calculations replicated</t>
  </si>
  <si>
    <t>Are all calculations/formulas used on raw data to obtain final output correct? (e.g. Formula links to correct country and year)</t>
  </si>
  <si>
    <t>spot checks used</t>
  </si>
  <si>
    <t>Charts, sources and notes</t>
  </si>
  <si>
    <t>Do the charts pull from the correct data?</t>
  </si>
  <si>
    <t>Are charts labelled correctly? (e.g. millions vs billions)</t>
  </si>
  <si>
    <t>Are the stated title, sources and notes correct?</t>
  </si>
  <si>
    <t>seem to</t>
  </si>
  <si>
    <t>Report and Narrative</t>
  </si>
  <si>
    <t>Have the correct chart, chart title, chart source(s) and chart notes been added to the report?</t>
  </si>
  <si>
    <t>don't think so</t>
  </si>
  <si>
    <t>Are all statistics in narrative in the sub-section chart is located correct?</t>
  </si>
  <si>
    <t>Additional requests</t>
  </si>
  <si>
    <t>Have any additional ammendments (post data check) been checked?</t>
  </si>
  <si>
    <t>ADD DATE CHECK COMPLETE -----------------------&gt;</t>
  </si>
  <si>
    <t>**May not necessarily need to checked again if so. However, ideally all analysis is checked back to the source where possible. Raw data sourced from the 'Datasets - do not edit' folder are deemed to have been data checked.</t>
  </si>
  <si>
    <t>For tips on data checking please see the following file:</t>
  </si>
  <si>
    <t>Data checking tips</t>
  </si>
  <si>
    <t>Global Humanitarian Assistance Report 2023</t>
  </si>
  <si>
    <t xml:space="preserve">Chapter 1: </t>
  </si>
  <si>
    <t>Key trends in humanitarian need and funding: 2022</t>
  </si>
  <si>
    <t xml:space="preserve">Figure 1.1: </t>
  </si>
  <si>
    <t>Four out of five people in need of humanitarian assistance live in countries experiencing protracted crisis</t>
  </si>
  <si>
    <t>Descriptive title:</t>
  </si>
  <si>
    <t>Map of countries in crisis, 2022</t>
  </si>
  <si>
    <t>Development Initiatives based on UN Office for the Coordination of Humanitarian Affairs (OCHA) Humanitarian Programme Cycle (HPC), INFORM Index for Risk Management, ACAPS, and UN High Commissioner for Refugees (UNHCR).</t>
  </si>
  <si>
    <t>Notes:</t>
  </si>
  <si>
    <t>CAR = Central African Republic; DPR, Democratic People’s Republic (of Korea); DRC = Democratic Republic of the Congo. Shown only are countries with a UN-coordinated appeal, or more than one million people in need.</t>
  </si>
  <si>
    <t xml:space="preserve">Figure 1.2: </t>
  </si>
  <si>
    <t>The number of people affected by humanitarian crisis increased by a third in 2022</t>
  </si>
  <si>
    <t>People in need, dimensions of risk and funding requirements</t>
  </si>
  <si>
    <t>Development Initiatives based on UN Office for the Coordination of Humanitarian Affairs (OCHA) Humanitarian Programme Cycle (HPC), ACAPS, UN High Commissioner for Refugees (UNHCR), INFORM Index for Risk Management, Integrated Food Security Phase Classification (IPC), Heidelberg Institute for International Conflict Research, Notre Dame Global Adaptation Initiative (ND-GAIN), Organisation for Economic Cooperation and Development (OECD) States of Fragility 2022, and UN OCHA Financial Tracking Service (FTS) data.</t>
  </si>
  <si>
    <t>CAR = Central African Republic; CRP, country response plan; DPR, Democratic People’s Republic (of Korea); DRC = Democratic Republic of the Congo; RRP, regional response plan. Countries with fewer than an estimated one million people in need are not shown. For further information on coding crisis types, see our online ‘Methodology and definitions’, Chapter 5.</t>
  </si>
  <si>
    <t xml:space="preserve">Figure 1.3: </t>
  </si>
  <si>
    <t>International humanitarian assistance from public and private donors grew by over a quarter in 2022</t>
  </si>
  <si>
    <t>Total international humanitarian assistance, 2018–2022</t>
  </si>
  <si>
    <t>Development Initiatives based on Organisation for Economic Co-operation and Development (OECD) Development Assistance Committee (DAC), UN Office for the Coordination of Humanitarian Affairs (OCHA) Financial Tracking Service (FTS), UN Central Emergency Response Fund (CERF) and our unique dataset for private contributions.</t>
  </si>
  <si>
    <t>Figures for 2022 are preliminary estimates. Totals for previous years differ from those reported in previous Global Humanitarian Assistance reports due to deflation and updated data. Data is in constant 2021 prices.</t>
  </si>
  <si>
    <t>Figure 1.2: People in need, type and severity of crisis, and funding requirements, 2021</t>
  </si>
  <si>
    <t xml:space="preserve">Development Initiatives based on UN Office for the Coordination of Humanitarian Affairs (OCHA) Humanitarian Programme Cycle (HPC), ACAPS, Our World In Data, UN High Commissioner for Refugees (UNHCR), INFORM Index for Risk Management, Integrated Food Security Phase Classification (IPC), Heidelburg Institute for International Conflict Research, Notre Dame Global Adaptation Initiative, Centre for Research on the Epidemiology of Disasters, and UNOCHA Financial Tracking Service (FTS) data. </t>
  </si>
  <si>
    <r>
      <t xml:space="preserve">Countries selected using UNOCHA and ACAPS estimates of people in need. Countries with fewer than an estimated 1 million people in need are not shown. For further information on coding crisis types see our online </t>
    </r>
    <r>
      <rPr>
        <i/>
        <sz val="11"/>
        <color theme="1"/>
        <rFont val="Arial"/>
        <family val="2"/>
        <scheme val="minor"/>
      </rPr>
      <t>Methodology and definitions</t>
    </r>
    <r>
      <rPr>
        <sz val="11"/>
        <color theme="1"/>
        <rFont val="Arial"/>
        <family val="2"/>
        <scheme val="minor"/>
      </rPr>
      <t>.</t>
    </r>
  </si>
  <si>
    <t>1 = Very low
2 = Low
3 = Medium
4 = High
5 = Very high
n/a = Not assessed</t>
  </si>
  <si>
    <t>n/d = No data</t>
  </si>
  <si>
    <t>1 = Very resilient
2 = Resilient
3 = Slightly vulnerable
4 = Vulnerable
5 = Very vulnerable
n/d = No data</t>
  </si>
  <si>
    <t>1 = Minimal
2 = Stressed
3 = Crisis
4 = Emergency
5 = Famine
n/a = Not assessed</t>
  </si>
  <si>
    <t>Risk index markers</t>
  </si>
  <si>
    <t>Crisis type markers</t>
  </si>
  <si>
    <t>Finance data</t>
  </si>
  <si>
    <t>Country ID</t>
  </si>
  <si>
    <t>Country</t>
  </si>
  <si>
    <t>People in need (millions)</t>
  </si>
  <si>
    <t>Severity score</t>
  </si>
  <si>
    <t>COVID vaccination rate</t>
  </si>
  <si>
    <t>Climate vulnerability</t>
  </si>
  <si>
    <t>Protracted/Recurrent crisis</t>
  </si>
  <si>
    <t>Years of consecutive crisis</t>
  </si>
  <si>
    <t>Conflict marker</t>
  </si>
  <si>
    <t>Displacement marker</t>
  </si>
  <si>
    <t>Physical disaster marker</t>
  </si>
  <si>
    <t>Country response plan requirements (US$, million)</t>
  </si>
  <si>
    <t>Country response plan funding (US$, million)</t>
  </si>
  <si>
    <t>Coverage (%)</t>
  </si>
  <si>
    <t>Regional response plan requirements (US$, million)</t>
  </si>
  <si>
    <t>Regional response plan funding (US$, million)</t>
  </si>
  <si>
    <t>Acute food insecurity classification</t>
  </si>
  <si>
    <t>n/d</t>
  </si>
  <si>
    <t>n/a</t>
  </si>
  <si>
    <t>*Only include in this chart countries with more than one million people in need.</t>
  </si>
  <si>
    <t>PiN (millions)</t>
  </si>
  <si>
    <t>ACAPS Severity</t>
  </si>
  <si>
    <t>COVID vaccination rate (OWID)</t>
  </si>
  <si>
    <t>Climate vulnerability (ND-GAIN)</t>
  </si>
  <si>
    <t>Food insecurity phase (IPC)</t>
  </si>
  <si>
    <t>HRP Requested (US$, million)</t>
  </si>
  <si>
    <t>RRP Requested (US$, million)</t>
  </si>
  <si>
    <t>HRP Funded (US$, million)</t>
  </si>
  <si>
    <t>RRP Funded (US$, million)</t>
  </si>
  <si>
    <t>Coverage HRP (%)</t>
  </si>
  <si>
    <t>Coverage RRP (%)</t>
  </si>
  <si>
    <t>iso3</t>
  </si>
  <si>
    <t>countryname</t>
  </si>
  <si>
    <t>pin</t>
  </si>
  <si>
    <t>severity_max</t>
  </si>
  <si>
    <t>vac_share</t>
  </si>
  <si>
    <t>climate_vulnerability</t>
  </si>
  <si>
    <t>ipc_phase</t>
  </si>
  <si>
    <t>crisis_class</t>
  </si>
  <si>
    <t>consecutive_crisis</t>
  </si>
  <si>
    <t>conflict</t>
  </si>
  <si>
    <t>displacement</t>
  </si>
  <si>
    <t>physical</t>
  </si>
  <si>
    <t>HRP_requirements</t>
  </si>
  <si>
    <t>RRP_requirements</t>
  </si>
  <si>
    <t>HRP_funding</t>
  </si>
  <si>
    <t>RRP_funding</t>
  </si>
  <si>
    <t>YEM</t>
  </si>
  <si>
    <t>Yemen</t>
  </si>
  <si>
    <t>ETH</t>
  </si>
  <si>
    <t>Ethiopia</t>
  </si>
  <si>
    <t>COD</t>
  </si>
  <si>
    <t>Congo (the Democratic Republic of the)</t>
  </si>
  <si>
    <t>AFG</t>
  </si>
  <si>
    <t>Afghanistan</t>
  </si>
  <si>
    <t>NGA</t>
  </si>
  <si>
    <t>Nigeria</t>
  </si>
  <si>
    <t>VEN</t>
  </si>
  <si>
    <t>Venezuela (Bolivarian Republic of)</t>
  </si>
  <si>
    <t>SDN</t>
  </si>
  <si>
    <t>Sudan (the)</t>
  </si>
  <si>
    <t>SYR</t>
  </si>
  <si>
    <t>Syrian Arab Republic</t>
  </si>
  <si>
    <t>PAK</t>
  </si>
  <si>
    <t>Pakistan</t>
  </si>
  <si>
    <t>PRK</t>
  </si>
  <si>
    <t>Korea (the Democratic People's Republic of)</t>
  </si>
  <si>
    <t>COL</t>
  </si>
  <si>
    <t>Colombia</t>
  </si>
  <si>
    <t>SSD</t>
  </si>
  <si>
    <t>South Sudan</t>
  </si>
  <si>
    <t>SOM</t>
  </si>
  <si>
    <t>Somalia</t>
  </si>
  <si>
    <t>ZWE</t>
  </si>
  <si>
    <t>Zimbabwe</t>
  </si>
  <si>
    <t>TCD</t>
  </si>
  <si>
    <t>Chad</t>
  </si>
  <si>
    <t>MLI</t>
  </si>
  <si>
    <t>Mali</t>
  </si>
  <si>
    <t>HTI</t>
  </si>
  <si>
    <t>Haiti</t>
  </si>
  <si>
    <t>NPL</t>
  </si>
  <si>
    <t>Nepal</t>
  </si>
  <si>
    <t>CMR</t>
  </si>
  <si>
    <t>Cameroon</t>
  </si>
  <si>
    <t>IRQ</t>
  </si>
  <si>
    <t>Iraq</t>
  </si>
  <si>
    <t>MOZ</t>
  </si>
  <si>
    <t>Mozambique</t>
  </si>
  <si>
    <t>NER</t>
  </si>
  <si>
    <t>Niger (the)</t>
  </si>
  <si>
    <t>PSE</t>
  </si>
  <si>
    <t>Palestine, State of</t>
  </si>
  <si>
    <t>GTM</t>
  </si>
  <si>
    <t>Guatemala</t>
  </si>
  <si>
    <t>MMR</t>
  </si>
  <si>
    <t>Myanmar</t>
  </si>
  <si>
    <t>BFA</t>
  </si>
  <si>
    <t>Burkina Faso</t>
  </si>
  <si>
    <t>KEN</t>
  </si>
  <si>
    <t>Kenya</t>
  </si>
  <si>
    <t>IRN</t>
  </si>
  <si>
    <t>Iran (Islamic Republic of)</t>
  </si>
  <si>
    <t>UKR</t>
  </si>
  <si>
    <t>Ukraine</t>
  </si>
  <si>
    <t>HND</t>
  </si>
  <si>
    <t>Honduras</t>
  </si>
  <si>
    <t>LBN</t>
  </si>
  <si>
    <t>Lebanon</t>
  </si>
  <si>
    <t>CAF</t>
  </si>
  <si>
    <t>Central African Republic</t>
  </si>
  <si>
    <t>MWI</t>
  </si>
  <si>
    <t>Malawi</t>
  </si>
  <si>
    <t>ERI</t>
  </si>
  <si>
    <t>Eritrea</t>
  </si>
  <si>
    <t>PHL</t>
  </si>
  <si>
    <t>Philippines (the)</t>
  </si>
  <si>
    <t>TUR</t>
  </si>
  <si>
    <t>Turkey</t>
  </si>
  <si>
    <t>BDI</t>
  </si>
  <si>
    <t>Burundi</t>
  </si>
  <si>
    <t>SLV</t>
  </si>
  <si>
    <t>El Salvador</t>
  </si>
  <si>
    <t>ZMB</t>
  </si>
  <si>
    <t>Zambia</t>
  </si>
  <si>
    <t>MDG</t>
  </si>
  <si>
    <t>Madagascar</t>
  </si>
  <si>
    <t>UGA</t>
  </si>
  <si>
    <t>Uganda</t>
  </si>
  <si>
    <t>JOR</t>
  </si>
  <si>
    <t>Jordan</t>
  </si>
  <si>
    <t>EGY</t>
  </si>
  <si>
    <t>Egypt</t>
  </si>
  <si>
    <t>BGD</t>
  </si>
  <si>
    <t>Bangladesh</t>
  </si>
  <si>
    <t>AGO</t>
  </si>
  <si>
    <t>Angola</t>
  </si>
  <si>
    <t>PER</t>
  </si>
  <si>
    <t>Peru</t>
  </si>
  <si>
    <t>LBY</t>
  </si>
  <si>
    <t>Libya</t>
  </si>
  <si>
    <t>COG</t>
  </si>
  <si>
    <t>Congo (the)</t>
  </si>
  <si>
    <t>VNM</t>
  </si>
  <si>
    <t>Viet Nam</t>
  </si>
  <si>
    <t>year</t>
  </si>
  <si>
    <t>Physical</t>
  </si>
  <si>
    <t>Conflict</t>
  </si>
  <si>
    <t>Displacement</t>
  </si>
  <si>
    <t>Complex</t>
  </si>
  <si>
    <t>risk_score</t>
  </si>
  <si>
    <t>risk_class</t>
  </si>
  <si>
    <t>vuln</t>
  </si>
  <si>
    <t>ipc_crisis_share</t>
  </si>
  <si>
    <t>Very High</t>
  </si>
  <si>
    <t>very vulnerable</t>
  </si>
  <si>
    <t>PC</t>
  </si>
  <si>
    <t>vulnerable</t>
  </si>
  <si>
    <t>slightly vulnerable</t>
  </si>
  <si>
    <t>RC</t>
  </si>
  <si>
    <t>High</t>
  </si>
  <si>
    <t>Medium</t>
  </si>
  <si>
    <t>resilient</t>
  </si>
  <si>
    <t>C</t>
  </si>
  <si>
    <t>DJI</t>
  </si>
  <si>
    <t>RWA</t>
  </si>
  <si>
    <t>MRT</t>
  </si>
  <si>
    <t>IDN</t>
  </si>
  <si>
    <t>LSO</t>
  </si>
  <si>
    <t>SEN</t>
  </si>
  <si>
    <t>CHN</t>
  </si>
  <si>
    <t>VUT</t>
  </si>
  <si>
    <t>FJI</t>
  </si>
  <si>
    <t>Low</t>
  </si>
  <si>
    <t>TLS</t>
  </si>
  <si>
    <t>VCT</t>
  </si>
  <si>
    <t>very resilient</t>
  </si>
  <si>
    <t>THA</t>
  </si>
  <si>
    <t>BRA</t>
  </si>
  <si>
    <t>ECU</t>
  </si>
  <si>
    <t>TZA</t>
  </si>
  <si>
    <t>ITA</t>
  </si>
  <si>
    <t>MYS</t>
  </si>
  <si>
    <t>ESP</t>
  </si>
  <si>
    <t>ARM</t>
  </si>
  <si>
    <t>TTO</t>
  </si>
  <si>
    <t>CRI</t>
  </si>
  <si>
    <t>GRC</t>
  </si>
  <si>
    <t>NAM</t>
  </si>
  <si>
    <t>SWZ</t>
  </si>
  <si>
    <t xml:space="preserve">Figure 1.4: </t>
  </si>
  <si>
    <t>Despite funding to appeals rising by 40% in 2022 and coverage increasing, the rapid growth in requirements meant the funding shortfall by volume was larger than ever</t>
  </si>
  <si>
    <t>Funding and unmet requirements, UN-coordinated appeals, 2013–2023</t>
  </si>
  <si>
    <t>Development Initiatives based on UN Office for the Coordination of Humanitarian Affairs (OCHA) Financial Tracking Service (FTS), UN High Commissioner for Refugees (UNHCR) and Syria 3RP financial dashboard data.</t>
  </si>
  <si>
    <t>Data is in current prices. 2023 data is preliminary in terms of total requirements as of April 2023. Figures for the breakdown of funding and requirements in 2023 to date are not visualised because the funding data is partial and continuously changing at the time of writing.iv The percentage of requirements met in 2020 includes all funding, for Covid-19 and other responses, against all requirements that year.</t>
  </si>
  <si>
    <t xml:space="preserve">Figure 1.5: </t>
  </si>
  <si>
    <t>Nearly all the top 20 donors increased contributions in 2022</t>
  </si>
  <si>
    <t>20 largest public donors of humanitarian assistance in 2022 and change from 2021</t>
  </si>
  <si>
    <t>Development Initiatives based on Organisation for Economic Co-operation and Development (OECD) Development Assistance Committee (DAC), UN Office for the Coordination of Humanitarian Affairs (OCHA) Financial Tracking Service (FTS), UN Central Emergency Response Fund (CERF), and Turkish Cooperation and Coordination Agency (TIKA).</t>
  </si>
  <si>
    <t>UAE = United Arab Emirates. 2022 data is preliminary. Data is in constant 2021 prices. ‘Public donors’ refers to governments and EU institutions. Contributions of current and former EU member states to EU institutions’ international humanitarian assistance is shown separately (see our online ‘Methodology and definitions’, Chapter 5). Percentage change excludes EU contributions. *Türkiye is shaded differently because the humanitarian assistance it voluntarily reports to the DAC is largely expenditure on hosting Syrian refugees within Türkiye, and so not strictly comparable with the international humanitarian assistance from other donors in this figure. ** Preliminary 2022 figures for Denmark have only been partially reported and are likely to be revised upwards in final reporting at the end of 2023. 2021 figures differ from the GHA Report 2022 due to final reported international humanitarian assistance data.</t>
  </si>
  <si>
    <t xml:space="preserve">Figure 1.6: </t>
  </si>
  <si>
    <t>A growing number of donors provided more than 0.1% of GNI as humanitarian assistance in 2022</t>
  </si>
  <si>
    <t>20 largest government donors of international humanitarian assistance by % GNI</t>
  </si>
  <si>
    <t>Development Initiatives based on Organisation for Economic Co-operation and Development (OECD) Development Assistance Committee (DAC), and UN Central Emergency Response Fund (CERF).</t>
  </si>
  <si>
    <t>2022 data is preliminary. EU institutions are not shown due to no comparable gross national income (GNI) figure. Government figures exclude EU contributions. *Türkiye is shaded differently because the humanitarian assistance it voluntarily reports to the DAC is largely expenditure on hosting Syrian refugees within Türkiye, and so not strictly comparable with the international humanitarian assistance from other donors in this figure. ** Preliminary 2022 figures for Denmark have only been partially reported and are likely to be revised upwards in final reporting at the end of 2023. Figures for 2021 differ from the GHA Report 2022 due to final reported international humanitarian assistance data and revised GNI figures.</t>
  </si>
  <si>
    <t xml:space="preserve">Chapter 2: </t>
  </si>
  <si>
    <t>Characteristics of crisis: Need and funding</t>
  </si>
  <si>
    <t xml:space="preserve">Figure 2.1: </t>
  </si>
  <si>
    <t>The number of people in need of humanitarian assistance has more than doubled in the last five years</t>
  </si>
  <si>
    <t>Trends in people in need over the last decade, 2013–2022 and 2023 (preliminary)</t>
  </si>
  <si>
    <t>Development Initiatives based on UN Office for the Coordination of Humanitarian Affairs (OCHA) Humanitarian Programme Cycle (HPC), ACAPS and historic people-in-need figures extracted from GHA and Global Humanitarian Overview (GHO) reports.</t>
  </si>
  <si>
    <t>2023 data is preliminary as of April 2023. People-in-need figures for 2019–2023 are based on the maximum number as of UN OCHA HPC year-final per-country estimates, where available for humanitarian response plans and ACAPS year-maximum per-country estimates. 2017 and earlier figures reflect the total number of people receiving humanitarian assistance under interagency coordinated response plans.</t>
  </si>
  <si>
    <t xml:space="preserve">Figure 2.2: </t>
  </si>
  <si>
    <t>People targeted to receive UN-coordinated assistance have doubled in the past five years</t>
  </si>
  <si>
    <t>People targeted in countries with UN-coordinated response plans, 2019–2022 and 2023 (preliminary)</t>
  </si>
  <si>
    <t>Development Initiatives based on UN Office for the Coordination of Humanitarian Affairs (OCHA)’s Humanitarian Action data portal, United Nations High Commissioner for Refugees (UNHCR) and data from UN response plan documents.</t>
  </si>
  <si>
    <t>2023 data is preliminary as of April 2023. The number of people targeted under Covid-19 response plans in 2020 only includes data for the 17 Covid-19-specific response plans with available data on the number targeted to receive assistance; more people affected by Covid-19 were targeted for assistance under response plans that responded to other humanitarian crises alongside the Covid-19 pandemic.</t>
  </si>
  <si>
    <t xml:space="preserve">Figure 2.3: </t>
  </si>
  <si>
    <t>Needs data on sex and age breakdown is incomplete, but it suggests a high proportion of children in humanitarian crises</t>
  </si>
  <si>
    <t>Breakdown of people in need by sex and age, 2022</t>
  </si>
  <si>
    <t>Development Initiatives based on Office for the Coordination of Humanitarian Affairs (OCHA)’s  Humanitarian Action data portal.</t>
  </si>
  <si>
    <t>Figures are for the 18 humanitarian response plans and other appeals in 2022 with people-in-need data disaggregated by sex and age. This represents 55% out of all people in need covered by UN-coordinated appeals in 2022. The female/male split by age categories is an estimate based on the overall figure of people in need for the humanitarian response plans in Afghanistan, Sudan, Syria and Ukraine. Figures for Ukraine are before the Russian invasion in February 2022. For the humanitarian response plans in Ethiopia, Democratic Republic of the Congo and South Sudan, and for the Lebanon Emergency Response Plan 2022 and Pakistan Floods Response Plan 2022, figures are estimated based on the food security cluster people in need.</t>
  </si>
  <si>
    <t xml:space="preserve">Figure 2.4: </t>
  </si>
  <si>
    <t>Ukraine was the largest recipient of humanitarian assistance in 2022</t>
  </si>
  <si>
    <t>10 largest recipient countries of international humanitarian assistance</t>
  </si>
  <si>
    <t>Development Initiatives based on UN Office for the Coordination of Humanitarian Affairs (OCHA) Financial Tracking Service (FTS).</t>
  </si>
  <si>
    <t>DRC = Democratic Republic of Congo. Data is in constant 2021 prices. Totals for previous years differ from those reported in previous GHA reports due to deflation and updated data.</t>
  </si>
  <si>
    <t xml:space="preserve">Figure 2.5: </t>
  </si>
  <si>
    <t>The share of funding provided by donors often varies between crises</t>
  </si>
  <si>
    <t>Share of funding provided by the top five donors to the largest three crises (by US$), 2022</t>
  </si>
  <si>
    <t>Development Initiatives based on UN Office for the Coordination of Humanitarian Affairs (OCHA) Financial Tracking Service (FTS) data.</t>
  </si>
  <si>
    <t>Figure shows country-allocable international humanitarian assistance from top donor governments and EU institutions only (it excludes funding to global, blank and to multi-destination countries). Data is in constant 2021 prices.</t>
  </si>
  <si>
    <t xml:space="preserve">Figure 2.6: </t>
  </si>
  <si>
    <t>The numbers of forcibly displaced people across the globe increased by almost 20% between 2021 and 2022, to more than 100 million people</t>
  </si>
  <si>
    <t>20 countries with the largest forcibly displaced populations, 2021–2022</t>
  </si>
  <si>
    <t>Development Initiatives based on United Nations High Commissioner for Refugees (UNHCR), UN Relief Works Agency for Palestine Refugees in the Near East (UNRWA), Index For Risk Management (INFORM) and Internal Displacement Monitoring Centre (IDMC) data.</t>
  </si>
  <si>
    <t>DRC = Democratic Republic of the Congo. The 20 countries are selected based on the size of displaced populations that were hosted in 2022. 'Displaced population' includes refugees and people in refugee-like situations, internally displaced persons (IDPs), asylum seekers and other displaced populations of concern to UNHCR. Other displaced populations of concern to UNHCR includes Venezuelans displaced abroad. IDP figures refer to those forcibly displaced by conflict and exclude those internally displaced due to climate or natural disaster. Data is organised according to UNHCR's definitions of country/territory of asylum. According to data provided by UNRWA, registered Palestine refugees are included as refugees for Jordan, Lebanon, Syria and Palestine. UNHCR data represents 2022 mid-year figures, and UNRWA data for 2022 is based on internal estimates.</t>
  </si>
  <si>
    <t xml:space="preserve">Figure 2.7: </t>
  </si>
  <si>
    <t>Countries with the largest populations facing food insecurity may not be experiencing the most severe food security</t>
  </si>
  <si>
    <t>Top 15 countries experiencing food insecurity by population size and food insecurity gap, 2022/23</t>
  </si>
  <si>
    <t>Development Initiatives based on Integrated Food Security Phase Classification (IPC)/Cadre Harmonisé (CH), and UN Office for the Coordination of Humanitarian Affairs (OCHA) Humanitarian Programming Cycle (HPC).</t>
  </si>
  <si>
    <t>Acute food insecurity numbers and phases as reported/projected by the year's closest IPC survey. People living in 'crisis' (i.e. Phase 3) or higher food insecurity are shown. The food insecurity gap change is calculated based on an adapted Foster-Greer-Thorbecke (FGT; α=1) index, which weights higher phases of food insecurity.</t>
  </si>
  <si>
    <t xml:space="preserve">Figure 2.8: </t>
  </si>
  <si>
    <t>The US represents half of all food sector funding in the last five years, and substantially increased their funding in 2022</t>
  </si>
  <si>
    <t>Top five donors for food insecurity, 2018–2022</t>
  </si>
  <si>
    <t>Data is in constant 2021 prices.</t>
  </si>
  <si>
    <t xml:space="preserve">Figure 2.9: </t>
  </si>
  <si>
    <t>Food sector funding is less than US$100 per person for many of the populations facing the most severe food insecurity</t>
  </si>
  <si>
    <t>Food sector funding per person in the countries with the highest food security gaps</t>
  </si>
  <si>
    <t>Development Initiatives based on UN Office for the Coordination of Humanitarian Affairs (OCHA) Financial Tracking Service (FTS), UN country based pooled funds (CBPFs), Integrated Food Security Phase Classification (IPC)/Cadre Harmonisé (CH), and UN OCHA Humanitarian Programming Cycle (HPC).</t>
  </si>
  <si>
    <t>CAR = Central African Republic. Data is in constant 2021 prices. Figures are per person living in 'crisis' (Phase 3) or higher acute food insecurity. Acute food insecurity numbers as reported/projected by year's closest IPC survey.</t>
  </si>
  <si>
    <t xml:space="preserve">Chapter 3: </t>
  </si>
  <si>
    <t>A better humanitarian system: Locally led action</t>
  </si>
  <si>
    <t xml:space="preserve">Figure 3.1: </t>
  </si>
  <si>
    <t>Multilateral organisations continue to absorb the majority of international humanitarian assistance and there is a lack of transparency around subsequent recipients</t>
  </si>
  <si>
    <t>Channels of delivery of international humanitarian assistance from public donors, 2022, by first- and second-level recipients</t>
  </si>
  <si>
    <t>Development Initiatives (DI) based on UN Office for the Coordination of Humanitarian Affairs (OCHA) Financial Tracking Service (FTS) data and country based pooled funds (CBPFs) and Central Emergency Response Fund (CERF) data hubs.</t>
  </si>
  <si>
    <t>RCRC = Red Cross Red Crescent. Data is in constant 2021 prices. First-level funding (i.e., funding received directly from a donor) only captures assistance provided from governments and EU institutions, as DI's granular dataset on private humanitarian funding is only available up to 2021. 'Pooled funds' refers to funding to CERF, CBPFs and other pooled funds. 'Public sector' refers to funding to national governments and inter-governmental organisations. Private sector organisations (including academia, foundations and corporations) and undefined organisations have been merged under 'Other'. Data for subsequent recipients (i.e., funding received through one or more intermediary organisations) is taken from FTS for all organisations apart from flows from CBPFs and CERF, which are taken from respective data hubs. The 'International' category includes second-level funding to UN agencies and international NGOs. The 'Local/national' category includes second-level funding to local/national NGOs. ‘Other subsequent recipients’ includes second-level funding to RCRC, pooled funds, public sector and other categories.</t>
  </si>
  <si>
    <t xml:space="preserve">Figure 3.2: </t>
  </si>
  <si>
    <t>Funding to local and national actors as a share of total humanitarian assistance continued to fall in 2022</t>
  </si>
  <si>
    <t>Proportion and total volumes of direct and indirect funding to local and national actors, 2017–2022</t>
  </si>
  <si>
    <t>Development Initiatives based on UN Office for the Coordination of Humanitarian Affairs (OCHA) Financial Tracking Service (FTS) and UN country based pooled funds (CBPFs).</t>
  </si>
  <si>
    <t>Local and national actors include all local, national or local/national NGOs, determined by internal organisation coding. Southern international NGOs, which receive funding to operate within the country they are headquartered in, are included as national actors. Red Cross Red Crescent (RCRC) national societies that received international humanitarian assistance to respond to domestic crises are included in local and national actors. Similarly, international funding to national governments is considered as funding to national actors only when contributing to the domestic crisis response. Funding is shown only for flows that reported with information on the recipient organisation. Data is in constant 2021 prices.</t>
  </si>
  <si>
    <t xml:space="preserve">Figure 3.3: </t>
  </si>
  <si>
    <t>Mapping funding flows for the Syrian refugee response in Türkiye</t>
  </si>
  <si>
    <t>Total international grant funding to Türkiye for the Syrian refugee response, by recipients and intermediaries, and subsequent recipients (volumes), 2019–2020 in aggregate</t>
  </si>
  <si>
    <t>Development Initiatives based on survey data provided directly by donors and intermediaries, UN Office for the Coordination of Humanitarian Affairs (OCHA)’s Financial Tracking Service (FTS), OECD Development Assistance Committee (DAC) Creditor Reporting System (CRS), International Aid Transparency Initiative (IATI) data and publicly accessible project lists for individual organisations.</t>
  </si>
  <si>
    <t>IFIs = international financial institutions; RCRC = Red Cross Red Crescent. Data is in current prices. 'Other donors' category includes unknown, private individuals and organisations and other global pooled funding mechanisms. 'Other local and national actors' category includes professional associations and academic institutions. 'International (NGO and other)' category mainly includes international NGOs and other bilateral actors such as the German Agency for International Cooperation (GIZ).</t>
  </si>
  <si>
    <t xml:space="preserve">Figure 3.4: </t>
  </si>
  <si>
    <t>UN OCHA’s pooled funds provided more funding to local and national actors than ever before</t>
  </si>
  <si>
    <t>CERF and CBPF allocations by partner type and share of allocations to local/national partners, 2017–2022</t>
  </si>
  <si>
    <t>DI based on country based pooled fund (CBPF) data and Central Emergency Response Fund (CERF) annual results reports.</t>
  </si>
  <si>
    <t>RCRC = Red Cross Red Crescent. The 2021 CERF data is partial, representing sub-grants for 83% of the total allocations the CERF made that year. CERF data on indirect funding in 2022 is not yet available. Data is in constant 2021 prices.</t>
  </si>
  <si>
    <t xml:space="preserve">Figure 3.5: </t>
  </si>
  <si>
    <t>Global transfer volumes of humanitarian cash and voucher assistance saw their largest increase on record in 2022</t>
  </si>
  <si>
    <t>Total humanitarian cash and voucher assistance transfer values, 2017–2022</t>
  </si>
  <si>
    <t>Development Initiatives based on data collected by the CALP Network from implementing partners and supplemented with UN Office for the Coordination of Humanitarian Affairs (OCHA) Financial Tracking Service (FTS) data.</t>
  </si>
  <si>
    <t>RCRC = Red Cross and Red Crescent Movement. Data for 2022 is preliminary as data for some organisations has not yet been provided or is partial. Double counting of cash and voucher assistance programmes that are sub-granted from one implementing partner to another is avoided where data on this is available. Transfer values for funding captured on FTS are estimates based on the average ratio of transfer values to overall programming costs for organisations with available data. Data is not available for all included organisations across all years. Data is in current prices.</t>
  </si>
  <si>
    <t xml:space="preserve">Chapter 4: </t>
  </si>
  <si>
    <t xml:space="preserve">Figure 4.1: </t>
  </si>
  <si>
    <t>Beyond humanitarian funding: Addressing cycles of crises</t>
  </si>
  <si>
    <t>HRP countries in protracted crisis increasingly relied on humanitarian assistance in 2021</t>
  </si>
  <si>
    <t>ODA from DAC members for development, humanitarian (including Covid-19 control) and peace to protracted HRP contexts, 2017–2021</t>
  </si>
  <si>
    <t>Development Initiatives based on Organisation for Economic Co-operation and Development (OECD) Development Assistance Committee (DAC) Creditor Reporting System (CRS) and UN Office for the Coordination of Humanitarian Affairs (OCHA) Global Humanitarian Overview data.</t>
  </si>
  <si>
    <t>HRP = humanitarian response plan; ODA = official development assistance. Data is in constant 2021 prices. See the methodology section in Development Initiatives’ research paper ‘Leaving no crisis behind with assistance for the triple nexus’ available at: https://devinit.org/resources/leaving-no-crisis-behind-assistance-triple-nexus-humanitarian-development-peace-funding/ for more detail on how ODA was classified into the categories displayed in the graph.</t>
  </si>
  <si>
    <t xml:space="preserve">Figure 4.2: </t>
  </si>
  <si>
    <t>Countries highly vulnerable to climate impacts that also experience protracted crisis have received around US$1 per person from multilateral climate funds between 2003–2022</t>
  </si>
  <si>
    <t>Multilateral per capita climate finance to countries experiencing protracted crisis and/or high vulnerability climate impacts</t>
  </si>
  <si>
    <t>Development Initiatives based on Climate Funds Update, UN Office for the Coordination of Humanitarian Affairs (OCHA) Humanitarian Programme Cycle (HPC), UN High Commissioner for Refugees (UNHCR) and UN World Population Prospects.</t>
  </si>
  <si>
    <t>Data is in constant 2021 prices. Only country-allocable funding is included.</t>
  </si>
  <si>
    <t xml:space="preserve">Figure 4.3: </t>
  </si>
  <si>
    <t>In the countries most vulnerable to climate impacts, climate finance represents a smaller proportion of ODA than the global average</t>
  </si>
  <si>
    <t xml:space="preserve">Climate finance to the countries most vulnerable to climate impacts   </t>
  </si>
  <si>
    <t>Development Initiatives based on Organisation for Economic Co-operation and Development (OECD) Development Assistance Committee (DAC) Creditor Reporting System (CRS), Notre Dame Global Adaptation Initiative, UN Office for the Coordination of Humanitarian Affairs (OCHA) Humanitarian Programme Cycle (HPC) and UN High Commissioner for Refugees (UNHCR).</t>
  </si>
  <si>
    <t>CAR = Central African Republic; DRC = Democratic Republic of the Congo. Data is in constant 2021 prices. Adaptation and mitigation funding are defined as ODA marked as ‘principal’ with the climate change adaptation (CCA) or climate change mitigation (CCM) marker respectively. Climate vulnerability class is based on ND-GAIN resilience quintiles.</t>
  </si>
  <si>
    <t xml:space="preserve">Figure 4.4: </t>
  </si>
  <si>
    <t>Increases in funding from many of the top donors did not counterbalance decreases from other large donors of DRR</t>
  </si>
  <si>
    <t>Largest funders to DRR, 2017–2021</t>
  </si>
  <si>
    <t>Development Initiatives based on Organisation for Economic Co-operation and Development (OECD) Development Assistance Committee (DAC) Creditor Reporting System (CRS).</t>
  </si>
  <si>
    <t>IDA = International Development Association. Data is in constant 2021 prices. Disaster risk reduction (DRR) is defined as ODA under the DRR purpose code, marked as 'principal’ with the DRR marker, or identified by a tailored keyword search. DRR data excludes Covid-19-relevant flows and private development finance.</t>
  </si>
  <si>
    <t xml:space="preserve">Figure 4.5: </t>
  </si>
  <si>
    <t>Most DRR funding goes to countries in the Far East Asia or South of the Sahara regions.</t>
  </si>
  <si>
    <t>Country-allocable DRR funding by donor and recipient region, 2021</t>
  </si>
  <si>
    <t>Only total flows over $20m shown. Data is in constant 2021 prices. Disaster risk reduction (DRR) is defined as ODA under the DRR purpose code, marked as 'principal’ with the DRR marker, or identified by a tailored keyword search. DRR data excludes Covid-19-relevant flows and private development finance.</t>
  </si>
  <si>
    <t xml:space="preserve">Figure 4.6: </t>
  </si>
  <si>
    <t>The proportion of DRR finance is greater than that of climate change adaptation finance, in some cases many times over</t>
  </si>
  <si>
    <t>DRR and CCA funding to countries at the greatest risk of natural hazards and with low coping capacity</t>
  </si>
  <si>
    <t>Development Initiatives based on Organisation for Economic Co-operation and Development (OECD) Development Assistance Committee (DAC) Creditor Reporting System (CRS), INFORM Index for Risk Management, UN Office for the Coordination of Humanitarian Affairs (OCHA) Humanitarian Programme Cycle (HPC) and UN High Commissioner for Refugees (UNHCR).</t>
  </si>
  <si>
    <t>Data is in constant 2021 prices. Climate change adaptation (CCA) is defined as ODA marked as ‘principal’ with the CCA marker. Disaster risk reduction (DRR) is defined as ODA under the DRR purpose code, marked as 'principal’ with the DRR marker, or identified by a tailored keyword search. Climate risk class is based on INFORM natural hazards and coping capacity score quintiles. DRR data excludes Covid-19-relevant flows and private development finance.</t>
  </si>
  <si>
    <t>Country name</t>
  </si>
  <si>
    <t>CUB</t>
  </si>
  <si>
    <t>Cuba</t>
  </si>
  <si>
    <t>HUN</t>
  </si>
  <si>
    <t>Hungary</t>
  </si>
  <si>
    <t>LKA</t>
  </si>
  <si>
    <t>Sri Lanka</t>
  </si>
  <si>
    <t>POL</t>
  </si>
  <si>
    <t>Poland</t>
  </si>
  <si>
    <t>ROU</t>
  </si>
  <si>
    <t>Romania</t>
  </si>
  <si>
    <t>Australia</t>
  </si>
  <si>
    <t>Austria</t>
  </si>
  <si>
    <t>Belgium</t>
  </si>
  <si>
    <t>Canada</t>
  </si>
  <si>
    <t>Switzerland</t>
  </si>
  <si>
    <t>Germany</t>
  </si>
  <si>
    <t>Finland</t>
  </si>
  <si>
    <t>France</t>
  </si>
  <si>
    <t>Ireland</t>
  </si>
  <si>
    <t>Iceland</t>
  </si>
  <si>
    <t>Italy</t>
  </si>
  <si>
    <t>Japan</t>
  </si>
  <si>
    <t>Lithuania</t>
  </si>
  <si>
    <t>Luxembourg</t>
  </si>
  <si>
    <t>Norway</t>
  </si>
  <si>
    <t>Saudi Arabia</t>
  </si>
  <si>
    <t>Sweden</t>
  </si>
  <si>
    <t>Country classification</t>
  </si>
  <si>
    <t>In crisis</t>
  </si>
  <si>
    <t>Entering protracted crisis</t>
  </si>
  <si>
    <t>In protracted crisis</t>
  </si>
  <si>
    <t>People in need</t>
  </si>
  <si>
    <t>Risks and vulnerabilities</t>
  </si>
  <si>
    <t>Food security</t>
  </si>
  <si>
    <t>Years of crisis</t>
  </si>
  <si>
    <t>OECD region</t>
  </si>
  <si>
    <t>High climate vulnerability</t>
  </si>
  <si>
    <t>High intensity conflict risk</t>
  </si>
  <si>
    <t>High socioeconomic fragility</t>
  </si>
  <si>
    <t>Food insecurity phase (IPC AFI)</t>
  </si>
  <si>
    <t>Consecutive crisis classification</t>
  </si>
  <si>
    <t>Country plan requirements met (%)</t>
  </si>
  <si>
    <t>Regional plan requirements met (%)</t>
  </si>
  <si>
    <t>Europe</t>
  </si>
  <si>
    <t>Stable</t>
  </si>
  <si>
    <t>3+</t>
  </si>
  <si>
    <t/>
  </si>
  <si>
    <t>Decreasing</t>
  </si>
  <si>
    <t>Türkiye</t>
  </si>
  <si>
    <t>Increasing</t>
  </si>
  <si>
    <t>Far East Asia</t>
  </si>
  <si>
    <t>DPR Korea</t>
  </si>
  <si>
    <t>Philippines</t>
  </si>
  <si>
    <t>Latin America and Caribbean</t>
  </si>
  <si>
    <t>Venezuela</t>
  </si>
  <si>
    <t>Middle East and North Africa</t>
  </si>
  <si>
    <t>Syria</t>
  </si>
  <si>
    <t>Iran</t>
  </si>
  <si>
    <t>Palestine</t>
  </si>
  <si>
    <t>South and central Asia</t>
  </si>
  <si>
    <t>South of Sahara</t>
  </si>
  <si>
    <t>DRC</t>
  </si>
  <si>
    <t>Sudan</t>
  </si>
  <si>
    <t>Niger</t>
  </si>
  <si>
    <t>CAR</t>
  </si>
  <si>
    <t>Congo</t>
  </si>
  <si>
    <t>Governments and EU institutions</t>
  </si>
  <si>
    <t>Private</t>
  </si>
  <si>
    <t>Total</t>
  </si>
  <si>
    <t>Donor</t>
  </si>
  <si>
    <t>United States</t>
  </si>
  <si>
    <t>US</t>
  </si>
  <si>
    <t>Türkiye*</t>
  </si>
  <si>
    <t>EU institutions</t>
  </si>
  <si>
    <t>UK</t>
  </si>
  <si>
    <t>Netherlands</t>
  </si>
  <si>
    <t>Denmark**</t>
  </si>
  <si>
    <t>UAE</t>
  </si>
  <si>
    <t>South Korea</t>
  </si>
  <si>
    <t>+19.7%</t>
  </si>
  <si>
    <t>+6.5%</t>
  </si>
  <si>
    <t>+25.6%</t>
  </si>
  <si>
    <t>+11.5%</t>
  </si>
  <si>
    <t>+73.9%</t>
  </si>
  <si>
    <t>+29.2%</t>
  </si>
  <si>
    <t>+5.4%</t>
  </si>
  <si>
    <t>+21.3%</t>
  </si>
  <si>
    <t>+8.6%</t>
  </si>
  <si>
    <t>+44.5%</t>
  </si>
  <si>
    <t>+119.5%</t>
  </si>
  <si>
    <t>-45.8%</t>
  </si>
  <si>
    <t>+38.9%</t>
  </si>
  <si>
    <t>+64.5%</t>
  </si>
  <si>
    <t>-8.5%</t>
  </si>
  <si>
    <t>+16.0%</t>
  </si>
  <si>
    <t>+4.9%</t>
  </si>
  <si>
    <t>+11.4%</t>
  </si>
  <si>
    <t>+26.9%</t>
  </si>
  <si>
    <t>+32.3%</t>
  </si>
  <si>
    <t>+45.8%</t>
  </si>
  <si>
    <t>-0.20</t>
  </si>
  <si>
    <t>+0.05</t>
  </si>
  <si>
    <t>+0.03</t>
  </si>
  <si>
    <t>0.00</t>
  </si>
  <si>
    <t>+0.04</t>
  </si>
  <si>
    <t>-0.01</t>
  </si>
  <si>
    <t>-0.11</t>
  </si>
  <si>
    <t>+0.02</t>
  </si>
  <si>
    <t>+0.01</t>
  </si>
  <si>
    <t>+0.00</t>
  </si>
  <si>
    <t>%Change over 2021</t>
  </si>
  <si>
    <t>Change (% points) over 2021</t>
  </si>
  <si>
    <t>+2288.2%</t>
  </si>
  <si>
    <t>+85.5%</t>
  </si>
  <si>
    <t>-18.6%</t>
  </si>
  <si>
    <t>-5.2%</t>
  </si>
  <si>
    <t>+26.1%</t>
  </si>
  <si>
    <t>+62.4%</t>
  </si>
  <si>
    <t>-3.9%</t>
  </si>
  <si>
    <t>+21.8%</t>
  </si>
  <si>
    <t>+21.1%</t>
  </si>
  <si>
    <t>-5.8%</t>
  </si>
  <si>
    <t>Recipient</t>
  </si>
  <si>
    <t>Total humanitarian assistance received (US$m)</t>
  </si>
  <si>
    <t>Total donor humanitarian assistance (%GNI)</t>
  </si>
  <si>
    <t>Total donor humanitarian assistance (US$bn)</t>
  </si>
  <si>
    <t>Estimated contribution to the EU institutions' humanitarian assistance (US$bn)</t>
  </si>
  <si>
    <t>People in need 2022 (millions)</t>
  </si>
  <si>
    <t>People in need, to date 2023 (millions)</t>
  </si>
  <si>
    <t>Country plan requirements (US$m)</t>
  </si>
  <si>
    <t>Regional plan requirements (US$m)</t>
  </si>
  <si>
    <t>Year</t>
  </si>
  <si>
    <t>Refugees (incl. refugee-like situations)</t>
  </si>
  <si>
    <t>Internally displaced persons</t>
  </si>
  <si>
    <t>Asylum-seekers</t>
  </si>
  <si>
    <t>Venezuelans displaced abroad</t>
  </si>
  <si>
    <t>Total displaced population</t>
  </si>
  <si>
    <t>Host country</t>
  </si>
  <si>
    <t>Rank 2022</t>
  </si>
  <si>
    <t>Rank 2022/23</t>
  </si>
  <si>
    <t>Acute food insecure population</t>
  </si>
  <si>
    <t>Pre-covid</t>
  </si>
  <si>
    <t>2022/23</t>
  </si>
  <si>
    <t>Acute food insecurity gap</t>
  </si>
  <si>
    <t>Pre-covid data year</t>
  </si>
  <si>
    <t>2022/23 data year</t>
  </si>
  <si>
    <t>Additional people in need due to Covid-19</t>
  </si>
  <si>
    <t>Total people in need</t>
  </si>
  <si>
    <t>Other donors</t>
  </si>
  <si>
    <t>Food sector humanitarian assistance (US$m)</t>
  </si>
  <si>
    <t>Total requirements</t>
  </si>
  <si>
    <t>Other unmet requirements</t>
  </si>
  <si>
    <t>Other funding</t>
  </si>
  <si>
    <t>Unmet requirements for Covid-19 response</t>
  </si>
  <si>
    <t>Funding for Covid-19 response</t>
  </si>
  <si>
    <t>Percentage of total requirements met</t>
  </si>
  <si>
    <t>US$ billions (current prices)</t>
  </si>
  <si>
    <t>Estimated appeal data 2023</t>
  </si>
  <si>
    <t>%Change 2021-2022</t>
  </si>
  <si>
    <t>US$ billions (2021 prices)</t>
  </si>
  <si>
    <t>Food sector humanitarian assistance per person in acute food insecurity (US$)</t>
  </si>
  <si>
    <t>Number of people (millions)</t>
  </si>
  <si>
    <t>People targeted (Covid-19 plans)</t>
  </si>
  <si>
    <t>People targeted</t>
  </si>
  <si>
    <t>Number of UN-coordinated appeals</t>
  </si>
  <si>
    <t>2023 (preliminary)</t>
  </si>
  <si>
    <t>UN-coordinated appeals in 2022</t>
  </si>
  <si>
    <t xml:space="preserve">% out of all people in need covered by UN-coordinated appeals </t>
  </si>
  <si>
    <t>% people in need children</t>
  </si>
  <si>
    <t>% people in need female</t>
  </si>
  <si>
    <t>% people in need male</t>
  </si>
  <si>
    <t>Appeals with disaggregated data on people in need by sex</t>
  </si>
  <si>
    <t>Appeals with disaggregated data on people in need by age (children aged 18 and under)</t>
  </si>
  <si>
    <t>Million people in need with sex and age disaggregations</t>
  </si>
  <si>
    <t>Million people in need children</t>
  </si>
  <si>
    <t>Million people in need female</t>
  </si>
  <si>
    <t>Million people in need male</t>
  </si>
  <si>
    <t>National societies</t>
  </si>
  <si>
    <t>Local and national NGOs</t>
  </si>
  <si>
    <t>National governments</t>
  </si>
  <si>
    <t>US$ millions (2021 prices)</t>
  </si>
  <si>
    <t>Direct and trackable indirect funding to local and national actors (% total humanitarian assistance)</t>
  </si>
  <si>
    <t>Direct and trackable indirect funding to local and national actors (US$m)</t>
  </si>
  <si>
    <t>Direct</t>
  </si>
  <si>
    <t>Trackable indirect</t>
  </si>
  <si>
    <t>EC</t>
  </si>
  <si>
    <t>Top 5 donors per recipient</t>
  </si>
  <si>
    <t>Share approved</t>
  </si>
  <si>
    <t>Yes</t>
  </si>
  <si>
    <t>No</t>
  </si>
  <si>
    <t>Protracted crisis</t>
  </si>
  <si>
    <t>Highly climate vulnerable</t>
  </si>
  <si>
    <t>Approved</t>
  </si>
  <si>
    <t>Disbursed</t>
  </si>
  <si>
    <t>Total funding (US$)</t>
  </si>
  <si>
    <t>Tracked funding per person 2003-2022 (US$)</t>
  </si>
  <si>
    <t>Recipient / Donor</t>
  </si>
  <si>
    <t>Vulnerability</t>
  </si>
  <si>
    <t>Protracted crisis country</t>
  </si>
  <si>
    <t>Adaptation</t>
  </si>
  <si>
    <t>Dual purpose</t>
  </si>
  <si>
    <t>Mitigation</t>
  </si>
  <si>
    <t>Highest (&gt;53)</t>
  </si>
  <si>
    <t>Guinea-Bissau</t>
  </si>
  <si>
    <t>Liberia</t>
  </si>
  <si>
    <t>All other donors (excluding top 5)</t>
  </si>
  <si>
    <t>Climate funding (US$m)</t>
  </si>
  <si>
    <t>Climate funding as %ODA</t>
  </si>
  <si>
    <t>Global (country-allocable)</t>
  </si>
  <si>
    <t>Aggregate group</t>
  </si>
  <si>
    <t>Protracted crisis countries</t>
  </si>
  <si>
    <t>Highly vulnerable countries</t>
  </si>
  <si>
    <t>Protracted crisis and highly vulnerable countries</t>
  </si>
  <si>
    <t>Highest risk countries</t>
  </si>
  <si>
    <t>Protracted crisis and highest risk countries</t>
  </si>
  <si>
    <t>Risk</t>
  </si>
  <si>
    <t>Papua New Guinea</t>
  </si>
  <si>
    <t>Solomon Islands</t>
  </si>
  <si>
    <t>Highest (&gt;60)</t>
  </si>
  <si>
    <t>High (50-60)</t>
  </si>
  <si>
    <t>Total (US$ billion)</t>
  </si>
  <si>
    <t>% change 2021-2022</t>
  </si>
  <si>
    <t>Multilateral organisations</t>
  </si>
  <si>
    <t>NGOs</t>
  </si>
  <si>
    <t>RCRC</t>
  </si>
  <si>
    <t>Pooled funds</t>
  </si>
  <si>
    <t>Other</t>
  </si>
  <si>
    <t>Not reported</t>
  </si>
  <si>
    <t>Public sector</t>
  </si>
  <si>
    <t>First-level recipient organisations</t>
  </si>
  <si>
    <t>DRR</t>
  </si>
  <si>
    <t>Mixed</t>
  </si>
  <si>
    <t>CCA</t>
  </si>
  <si>
    <t>Disaster risk and adaptation funding (US$m)</t>
  </si>
  <si>
    <t>Risk and adaptation funding as %ODA</t>
  </si>
  <si>
    <t>International (UN and INGOs)</t>
  </si>
  <si>
    <t>Local/ national NGOs</t>
  </si>
  <si>
    <t>Other subsequent recipients</t>
  </si>
  <si>
    <t>Unknown</t>
  </si>
  <si>
    <t>Subsequent recipient (if known)</t>
  </si>
  <si>
    <t>US$ millions</t>
  </si>
  <si>
    <t>Donors</t>
  </si>
  <si>
    <t>First-level recipients</t>
  </si>
  <si>
    <t>UN</t>
  </si>
  <si>
    <t>IFIs</t>
  </si>
  <si>
    <t>National (NGO and other)</t>
  </si>
  <si>
    <t>Government of Türkiye</t>
  </si>
  <si>
    <t>International (NGO and other)</t>
  </si>
  <si>
    <t>Government donors</t>
  </si>
  <si>
    <t>TOTAL First-level recipients</t>
  </si>
  <si>
    <t>Final recipients</t>
  </si>
  <si>
    <t>Turkish Red Crescent</t>
  </si>
  <si>
    <t>Government</t>
  </si>
  <si>
    <t>Local and National NGOs</t>
  </si>
  <si>
    <t>Other local and national actors</t>
  </si>
  <si>
    <t>TOTAL Final recipients</t>
  </si>
  <si>
    <t>International NGOs</t>
  </si>
  <si>
    <t>Local/national NGOs</t>
  </si>
  <si>
    <t>RCRC movement</t>
  </si>
  <si>
    <t>CERF</t>
  </si>
  <si>
    <t>CBPFs</t>
  </si>
  <si>
    <t>CBPFs % to LNAs direct funding</t>
  </si>
  <si>
    <t>CBPFs % to LNAs direct and indirect funding</t>
  </si>
  <si>
    <t>CERF % to LNAs indirect funding</t>
  </si>
  <si>
    <t>Total programming costs</t>
  </si>
  <si>
    <t>UN agencies</t>
  </si>
  <si>
    <t>Development assistance</t>
  </si>
  <si>
    <t>Covid-19 control</t>
  </si>
  <si>
    <t>Humanitarian assistance</t>
  </si>
  <si>
    <t>Peace assistance</t>
  </si>
  <si>
    <t>% of humanitarian assistance (incl. Covid-19 control)</t>
  </si>
  <si>
    <t>World Bank (IDA)</t>
  </si>
  <si>
    <t>United Kingdom</t>
  </si>
  <si>
    <t>South &amp; Central Asia</t>
  </si>
  <si>
    <t>Oceania</t>
  </si>
  <si>
    <t>South America</t>
  </si>
  <si>
    <t>Korea</t>
  </si>
  <si>
    <t>Caribbean &amp; Central America</t>
  </si>
  <si>
    <t>North of Sahara</t>
  </si>
  <si>
    <t>Middle East</t>
  </si>
  <si>
    <t>Denmark</t>
  </si>
  <si>
    <t>Spain</t>
  </si>
  <si>
    <t>New Zealand</t>
  </si>
  <si>
    <t>Czech Republic</t>
  </si>
  <si>
    <t>Slovenia</t>
  </si>
  <si>
    <t>Slovak Republic</t>
  </si>
  <si>
    <t>DRR finance (US$m)</t>
  </si>
  <si>
    <t>Recipient country region</t>
  </si>
  <si>
    <t>DRR finance US$ millions (2021 prices)</t>
  </si>
  <si>
    <t>Change direction 2022-2023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</si>
</sst>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8">
    <numFmt numFmtId="41" formatCode="_-* #,##0_-;\-* #,##0_-;_-* &quot;-&quot;_-;_-@_-"/>
    <numFmt numFmtId="43" formatCode="_-* #,##0.00_-;\-* #,##0.00_-;_-* &quot;-&quot;??_-;_-@_-"/>
    <numFmt numFmtId="164" formatCode="_(&quot;$&quot;* #,##0.00_);_(&quot;$&quot;* \(#,##0.00\);_(&quot;$&quot;* &quot;-&quot;??_);_(@_)"/>
    <numFmt numFmtId="165" formatCode="_(* #,##0.00_);_(* \(#,##0.00\);_(* &quot;-&quot;??_);_(@_)"/>
    <numFmt numFmtId="166" formatCode="0.0"/>
    <numFmt numFmtId="167" formatCode="0.0%"/>
    <numFmt numFmtId="168" formatCode="General_)"/>
    <numFmt numFmtId="169" formatCode="#,##0.00_);[Red]\-#,##0.00_);0.00_);@_)"/>
    <numFmt numFmtId="170" formatCode="#,##0.0"/>
    <numFmt numFmtId="171" formatCode="#,##0.000"/>
    <numFmt numFmtId="172" formatCode="#\,##0."/>
    <numFmt numFmtId="173" formatCode="* _(#,##0.00_);[Red]* \(#,##0.00\);* _(&quot;-&quot;?_);@_)"/>
    <numFmt numFmtId="174" formatCode="\$\ * _(#,##0_);[Red]\$\ * \(#,##0\);\$\ * _(&quot;-&quot;?_);@_)"/>
    <numFmt numFmtId="175" formatCode="\$\ * _(#,##0.00_);[Red]\$\ * \(#,##0.00\);\$\ * _(&quot;-&quot;?_);@_)"/>
    <numFmt numFmtId="176" formatCode="[$EUR]\ * _(#,##0_);[Red][$EUR]\ * \(#,##0\);[$EUR]\ * _(&quot;-&quot;?_);@_)"/>
    <numFmt numFmtId="177" formatCode="[$EUR]\ * _(#,##0.00_);[Red][$EUR]\ * \(#,##0.00\);[$EUR]\ * _(&quot;-&quot;?_);@_)"/>
    <numFmt numFmtId="178" formatCode="\€\ * _(#,##0_);[Red]\€\ * \(#,##0\);\€\ * _(&quot;-&quot;?_);@_)"/>
    <numFmt numFmtId="179" formatCode="\€\ * _(#,##0.00_);[Red]\€\ * \(#,##0.00\);\€\ * _(&quot;-&quot;?_);@_)"/>
    <numFmt numFmtId="180" formatCode="[$GBP]\ * _(#,##0_);[Red][$GBP]\ * \(#,##0\);[$GBP]\ * _(&quot;-&quot;?_);@_)"/>
    <numFmt numFmtId="181" formatCode="[$GBP]\ * _(#,##0.00_);[Red][$GBP]\ * \(#,##0.00\);[$GBP]\ * _(&quot;-&quot;?_);@_)"/>
    <numFmt numFmtId="182" formatCode="\£\ * _(#,##0_);[Red]\£\ * \(#,##0\);\£\ * _(&quot;-&quot;?_);@_)"/>
    <numFmt numFmtId="183" formatCode="\£\ * _(#,##0.00_);[Red]\£\ * \(#,##0.00\);\£\ * _(&quot;-&quot;?_);@_)"/>
    <numFmt numFmtId="184" formatCode="[$USD]\ * _(#,##0_);[Red][$USD]\ * \(#,##0\);[$USD]\ * _(&quot;-&quot;?_);@_)"/>
    <numFmt numFmtId="185" formatCode="[$USD]\ * _(#,##0.00_);[Red][$USD]\ * \(#,##0.00\);[$USD]\ * _(&quot;-&quot;?_);@_)"/>
    <numFmt numFmtId="186" formatCode="&quot;$&quot;#."/>
    <numFmt numFmtId="187" formatCode="mmm\ yy_)"/>
    <numFmt numFmtId="188" formatCode="yyyy_)"/>
    <numFmt numFmtId="189" formatCode="_-* #,##0\ _F_B_-;\-* #,##0\ _F_B_-;_-* &quot;-&quot;\ _F_B_-;_-@_-"/>
    <numFmt numFmtId="190" formatCode="_-* #,##0.00\ _F_B_-;\-* #,##0.00\ _F_B_-;_-* &quot;-&quot;??\ _F_B_-;_-@_-"/>
    <numFmt numFmtId="191" formatCode="_(&quot;€&quot;* #,##0.00_);_(&quot;€&quot;* \(#,##0.00\);_(&quot;€&quot;* &quot;-&quot;??_);_(@_)"/>
    <numFmt numFmtId="192" formatCode="_-* #,##0\ _F_t_-;\-* #,##0\ _F_t_-;_-* &quot;-&quot;\ _F_t_-;_-@_-"/>
    <numFmt numFmtId="193" formatCode="_-* #,##0.00\ _F_t_-;\-* #,##0.00\ _F_t_-;_-* &quot;-&quot;??\ _F_t_-;_-@_-"/>
    <numFmt numFmtId="194" formatCode="#.00"/>
    <numFmt numFmtId="195" formatCode="#,##0_);[Red]\-#,##0_);0_);@_)"/>
    <numFmt numFmtId="196" formatCode="_-* #,##0.00_-;_-* #,##0.00\-;_-* &quot;-&quot;??_-;_-@_-"/>
    <numFmt numFmtId="197" formatCode="_-&quot;$&quot;* #,##0_-;\-&quot;$&quot;* #,##0_-;_-&quot;$&quot;* &quot;-&quot;_-;_-@_-"/>
    <numFmt numFmtId="198" formatCode="_-&quot;$&quot;* #,##0.00_-;\-&quot;$&quot;* #,##0.00_-;_-&quot;$&quot;* &quot;-&quot;??_-;_-@_-"/>
    <numFmt numFmtId="199" formatCode="_-* #,##0\ &quot;Ft&quot;_-;\-* #,##0\ &quot;Ft&quot;_-;_-* &quot;-&quot;\ &quot;Ft&quot;_-;_-@_-"/>
    <numFmt numFmtId="200" formatCode="_-* #,##0.00\ &quot;Ft&quot;_-;\-* #,##0.00\ &quot;Ft&quot;_-;_-* &quot;-&quot;??\ &quot;Ft&quot;_-;_-@_-"/>
    <numFmt numFmtId="201" formatCode="#,##0%;[Red]\-#,##0%;0%;@_)"/>
    <numFmt numFmtId="202" formatCode="#,##0.00%;[Red]\-#,##0.00%;0.00%;@_)"/>
    <numFmt numFmtId="203" formatCode="##0.0"/>
    <numFmt numFmtId="204" formatCode="##0.0\ \|"/>
    <numFmt numFmtId="205" formatCode="mmm\ dd\,\ yyyy"/>
    <numFmt numFmtId="206" formatCode="_-* #,##0\ &quot;FB&quot;_-;\-* #,##0\ &quot;FB&quot;_-;_-* &quot;-&quot;\ &quot;FB&quot;_-;_-@_-"/>
    <numFmt numFmtId="207" formatCode="_-* #,##0.00\ &quot;FB&quot;_-;\-* #,##0.00\ &quot;FB&quot;_-;_-* &quot;-&quot;??\ &quot;FB&quot;_-;_-@_-"/>
    <numFmt numFmtId="208" formatCode="_-* #,##0_-;\-* #,##0_-;_-* &quot;-&quot;??_-;_-@_-"/>
    <numFmt numFmtId="209" formatCode="_-* #,##0.0_-;\-* #,##0.0_-;_-* &quot;-&quot;??_-;_-@_-"/>
  </numFmts>
  <fonts count="177" x14ac:knownFonts="1">
    <font>
      <sz val="11"/>
      <color theme="1"/>
      <name val="Arial"/>
      <family val="2"/>
      <scheme val="minor"/>
    </font>
    <font>
      <sz val="11"/>
      <color theme="1"/>
      <name val="Arial"/>
      <family val="2"/>
      <scheme val="minor"/>
    </font>
    <font>
      <b/>
      <sz val="10"/>
      <name val="Arial"/>
      <family val="2"/>
    </font>
    <font>
      <u/>
      <sz val="11"/>
      <color theme="10"/>
      <name val="Arial"/>
      <family val="2"/>
      <scheme val="minor"/>
    </font>
    <font>
      <u/>
      <sz val="11"/>
      <color theme="11"/>
      <name val="Arial"/>
      <family val="2"/>
      <scheme val="minor"/>
    </font>
    <font>
      <b/>
      <sz val="11"/>
      <color theme="1"/>
      <name val="Arial"/>
      <family val="2"/>
      <scheme val="minor"/>
    </font>
    <font>
      <sz val="11"/>
      <color rgb="FFFF0000"/>
      <name val="Arial"/>
      <family val="2"/>
      <scheme val="minor"/>
    </font>
    <font>
      <b/>
      <sz val="11"/>
      <color theme="1"/>
      <name val="Arial"/>
      <family val="2"/>
      <scheme val="minor"/>
    </font>
    <font>
      <u/>
      <sz val="11"/>
      <color theme="10"/>
      <name val="Calibri"/>
      <family val="2"/>
    </font>
    <font>
      <b/>
      <u/>
      <sz val="10.5"/>
      <color theme="1"/>
      <name val="Arial"/>
      <family val="2"/>
      <scheme val="minor"/>
    </font>
    <font>
      <sz val="10.5"/>
      <color theme="1"/>
      <name val="Arial"/>
      <family val="2"/>
      <scheme val="minor"/>
    </font>
    <font>
      <b/>
      <sz val="10.5"/>
      <color theme="1"/>
      <name val="Arial"/>
      <family val="2"/>
      <scheme val="minor"/>
    </font>
    <font>
      <u/>
      <sz val="10.5"/>
      <color theme="10"/>
      <name val="Calibri"/>
      <family val="2"/>
    </font>
    <font>
      <b/>
      <u/>
      <sz val="11"/>
      <color rgb="FFC00000"/>
      <name val="Arial"/>
      <family val="2"/>
      <scheme val="minor"/>
    </font>
    <font>
      <b/>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sz val="11"/>
      <color theme="0"/>
      <name val="Arial"/>
      <family val="2"/>
      <scheme val="minor"/>
    </font>
    <font>
      <b/>
      <sz val="14"/>
      <color theme="1"/>
      <name val="Arial"/>
      <family val="2"/>
      <scheme val="minor"/>
    </font>
    <font>
      <sz val="11"/>
      <name val="Arial"/>
      <family val="2"/>
      <scheme val="minor"/>
    </font>
    <font>
      <i/>
      <sz val="11"/>
      <color theme="1"/>
      <name val="Arial"/>
      <family val="2"/>
      <scheme val="minor"/>
    </font>
    <font>
      <u/>
      <sz val="10"/>
      <color theme="10"/>
      <name val="Arial"/>
      <family val="2"/>
    </font>
    <font>
      <sz val="10"/>
      <name val="Arial"/>
      <family val="2"/>
    </font>
    <font>
      <sz val="10"/>
      <color indexed="8"/>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amily val="1"/>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indexed="12"/>
      <name val="Arial"/>
      <family val="2"/>
    </font>
    <font>
      <u/>
      <sz val="10"/>
      <color theme="10"/>
      <name val="Calibri"/>
      <family val="2"/>
    </font>
    <font>
      <u/>
      <sz val="10"/>
      <color indexed="12"/>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theme="10"/>
      <name val="MS Sans Serif"/>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color theme="1"/>
      <name val="Arial"/>
      <family val="2"/>
    </font>
    <font>
      <sz val="11"/>
      <name val="Arial"/>
      <family val="2"/>
    </font>
    <font>
      <sz val="12"/>
      <color theme="1"/>
      <name val="Arial"/>
      <family val="2"/>
      <scheme val="minor"/>
    </font>
    <font>
      <sz val="11"/>
      <color rgb="FF000000"/>
      <name val="Calibri"/>
      <family val="2"/>
      <charset val="204"/>
    </font>
    <font>
      <sz val="10"/>
      <name val="Times"/>
      <family val="1"/>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sz val="10.5"/>
      <color rgb="FFFF0000"/>
      <name val="Arial"/>
      <family val="2"/>
      <scheme val="minor"/>
    </font>
    <font>
      <i/>
      <sz val="10.5"/>
      <color theme="1" tint="0.499984740745262"/>
      <name val="Arial"/>
      <family val="2"/>
      <scheme val="minor"/>
    </font>
    <font>
      <sz val="10.5"/>
      <color theme="1" tint="0.499984740745262"/>
      <name val="Arial"/>
      <family val="2"/>
      <scheme val="minor"/>
    </font>
    <font>
      <sz val="10.5"/>
      <color theme="0"/>
      <name val="Arial"/>
      <family val="2"/>
      <scheme val="minor"/>
    </font>
    <font>
      <sz val="10.5"/>
      <color rgb="FFFFFF00"/>
      <name val="Arial"/>
      <family val="2"/>
      <scheme val="minor"/>
    </font>
    <font>
      <sz val="10"/>
      <color theme="1"/>
      <name val="Arial"/>
      <family val="2"/>
      <scheme val="minor"/>
    </font>
    <font>
      <sz val="11"/>
      <color rgb="FF000000"/>
      <name val="Calibri"/>
      <family val="2"/>
    </font>
    <font>
      <sz val="9"/>
      <name val="Times"/>
      <family val="1"/>
    </font>
    <font>
      <u/>
      <sz val="10"/>
      <color theme="10"/>
      <name val="Arial"/>
      <family val="2"/>
      <scheme val="minor"/>
    </font>
    <font>
      <u/>
      <sz val="9.35"/>
      <color theme="10"/>
      <name val="Calibri"/>
      <family val="2"/>
    </font>
    <font>
      <b/>
      <sz val="10"/>
      <color theme="1"/>
      <name val="Arial"/>
      <family val="2"/>
      <scheme val="minor"/>
    </font>
    <font>
      <b/>
      <sz val="14"/>
      <color rgb="FFFF0000"/>
      <name val="Arial"/>
      <family val="2"/>
      <scheme val="minor"/>
    </font>
    <font>
      <b/>
      <sz val="18"/>
      <color indexed="56"/>
      <name val="Arial"/>
      <family val="2"/>
      <scheme val="major"/>
    </font>
    <font>
      <b/>
      <i/>
      <sz val="11"/>
      <color theme="1"/>
      <name val="Arial"/>
      <family val="2"/>
      <scheme val="minor"/>
    </font>
    <font>
      <sz val="11"/>
      <color theme="1"/>
      <name val="Arial"/>
      <family val="2"/>
    </font>
    <font>
      <b/>
      <sz val="11"/>
      <color theme="1"/>
      <name val="Arial"/>
      <family val="2"/>
    </font>
    <font>
      <b/>
      <i/>
      <sz val="11"/>
      <color theme="1"/>
      <name val="Arial"/>
      <family val="2"/>
    </font>
    <font>
      <sz val="10"/>
      <name val="Arial"/>
      <family val="2"/>
      <scheme val="major"/>
    </font>
    <font>
      <sz val="10"/>
      <color theme="1"/>
      <name val="Arial"/>
      <family val="2"/>
      <scheme val="major"/>
    </font>
    <font>
      <i/>
      <sz val="11"/>
      <color theme="1"/>
      <name val="Arial"/>
      <family val="2"/>
    </font>
  </fonts>
  <fills count="8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rgb="FFFFFF00"/>
        <bgColor indexed="64"/>
      </patternFill>
    </fill>
  </fills>
  <borders count="1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theme="1" tint="0.249977111117893"/>
      </left>
      <right style="medium">
        <color theme="1" tint="0.249977111117893"/>
      </right>
      <top style="medium">
        <color theme="1" tint="0.249977111117893"/>
      </top>
      <bottom/>
      <diagonal/>
    </border>
    <border>
      <left/>
      <right/>
      <top style="thin">
        <color indexed="64"/>
      </top>
      <bottom style="thin">
        <color indexed="64"/>
      </bottom>
      <diagonal/>
    </border>
    <border>
      <left style="medium">
        <color theme="1" tint="0.249977111117893"/>
      </left>
      <right style="medium">
        <color theme="1" tint="0.249977111117893"/>
      </right>
      <top style="thin">
        <color theme="1" tint="0.249977111117893"/>
      </top>
      <bottom style="thin">
        <color theme="1" tint="0.249977111117893"/>
      </bottom>
      <diagonal/>
    </border>
    <border>
      <left style="medium">
        <color theme="1" tint="0.249977111117893"/>
      </left>
      <right style="medium">
        <color theme="1" tint="0.249977111117893"/>
      </right>
      <top/>
      <bottom style="thin">
        <color indexed="64"/>
      </bottom>
      <diagonal/>
    </border>
    <border>
      <left style="medium">
        <color theme="1" tint="0.249977111117893"/>
      </left>
      <right style="medium">
        <color theme="1" tint="0.249977111117893"/>
      </right>
      <top style="thin">
        <color indexed="64"/>
      </top>
      <bottom style="thin">
        <color indexed="64"/>
      </bottom>
      <diagonal/>
    </border>
    <border>
      <left/>
      <right/>
      <top style="thin">
        <color indexed="64"/>
      </top>
      <bottom style="medium">
        <color indexed="64"/>
      </bottom>
      <diagonal/>
    </border>
    <border>
      <left style="medium">
        <color theme="1" tint="0.249977111117893"/>
      </left>
      <right style="medium">
        <color theme="1" tint="0.249977111117893"/>
      </right>
      <top style="thin">
        <color indexed="64"/>
      </top>
      <bottom style="medium">
        <color theme="1" tint="0.249977111117893"/>
      </bottom>
      <diagonal/>
    </border>
    <border>
      <left/>
      <right style="medium">
        <color indexed="64"/>
      </right>
      <top style="medium">
        <color indexed="64"/>
      </top>
      <bottom style="thin">
        <color indexed="64"/>
      </bottom>
      <diagonal/>
    </border>
    <border>
      <left style="medium">
        <color theme="1" tint="0.249977111117893"/>
      </left>
      <right/>
      <top style="medium">
        <color theme="1" tint="0.249977111117893"/>
      </top>
      <bottom/>
      <diagonal/>
    </border>
    <border>
      <left style="medium">
        <color theme="1" tint="0.249977111117893"/>
      </left>
      <right/>
      <top style="thin">
        <color theme="1" tint="0.249977111117893"/>
      </top>
      <bottom style="thin">
        <color theme="1" tint="0.249977111117893"/>
      </bottom>
      <diagonal/>
    </border>
    <border>
      <left style="medium">
        <color theme="1" tint="0.249977111117893"/>
      </left>
      <right style="medium">
        <color theme="1" tint="0.249977111117893"/>
      </right>
      <top style="medium">
        <color theme="1" tint="0.249977111117893"/>
      </top>
      <bottom style="thin">
        <color theme="1" tint="0.249977111117893"/>
      </bottom>
      <diagonal/>
    </border>
    <border>
      <left/>
      <right/>
      <top style="medium">
        <color theme="1" tint="0.249977111117893"/>
      </top>
      <bottom style="thin">
        <color theme="1" tint="0.249977111117893"/>
      </bottom>
      <diagonal/>
    </border>
    <border>
      <left style="medium">
        <color theme="1" tint="0.249977111117893"/>
      </left>
      <right style="medium">
        <color theme="1" tint="0.249977111117893"/>
      </right>
      <top style="thin">
        <color theme="1" tint="0.249977111117893"/>
      </top>
      <bottom style="medium">
        <color theme="1" tint="0.249977111117893"/>
      </bottom>
      <diagonal/>
    </border>
    <border>
      <left/>
      <right/>
      <top style="thin">
        <color theme="1" tint="0.249977111117893"/>
      </top>
      <bottom style="medium">
        <color theme="1" tint="0.249977111117893"/>
      </bottom>
      <diagonal/>
    </border>
    <border>
      <left/>
      <right/>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hair">
        <color theme="1" tint="0.249977111117893"/>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medium">
        <color theme="1" tint="0.249977111117893"/>
      </left>
      <right style="medium">
        <color theme="1" tint="0.249977111117893"/>
      </right>
      <top/>
      <bottom/>
      <diagonal/>
    </border>
    <border>
      <left style="medium">
        <color theme="1" tint="0.249977111117893"/>
      </left>
      <right style="medium">
        <color theme="1" tint="0.249977111117893"/>
      </right>
      <top/>
      <bottom style="thin">
        <color theme="1" tint="0.249977111117893"/>
      </bottom>
      <diagonal/>
    </border>
    <border>
      <left/>
      <right style="medium">
        <color indexed="64"/>
      </right>
      <top style="medium">
        <color indexed="64"/>
      </top>
      <bottom style="medium">
        <color indexed="64"/>
      </bottom>
      <diagonal/>
    </border>
    <border>
      <left/>
      <right/>
      <top style="medium">
        <color indexed="64"/>
      </top>
      <bottom/>
      <diagonal/>
    </border>
    <border>
      <left style="medium">
        <color theme="1" tint="0.249977111117893"/>
      </left>
      <right style="medium">
        <color theme="1" tint="0.249977111117893"/>
      </right>
      <top style="medium">
        <color indexed="64"/>
      </top>
      <bottom/>
      <diagonal/>
    </border>
    <border>
      <left style="medium">
        <color theme="1" tint="0.249977111117893"/>
      </left>
      <right style="medium">
        <color indexed="64"/>
      </right>
      <top style="medium">
        <color indexed="64"/>
      </top>
      <bottom style="medium">
        <color indexed="64"/>
      </bottom>
      <diagonal/>
    </border>
    <border>
      <left/>
      <right style="medium">
        <color theme="1" tint="0.249977111117893"/>
      </right>
      <top style="medium">
        <color theme="1" tint="0.249977111117893"/>
      </top>
      <bottom/>
      <diagonal/>
    </border>
    <border>
      <left/>
      <right style="medium">
        <color theme="1" tint="0.249977111117893"/>
      </right>
      <top style="thin">
        <color theme="1" tint="0.249977111117893"/>
      </top>
      <bottom style="thin">
        <color theme="1" tint="0.249977111117893"/>
      </bottom>
      <diagonal/>
    </border>
    <border>
      <left/>
      <right style="medium">
        <color theme="1" tint="0.249977111117893"/>
      </right>
      <top style="medium">
        <color theme="1" tint="0.249977111117893"/>
      </top>
      <bottom style="thin">
        <color indexed="64"/>
      </bottom>
      <diagonal/>
    </border>
    <border>
      <left/>
      <right style="medium">
        <color theme="1" tint="0.249977111117893"/>
      </right>
      <top style="thin">
        <color theme="1" tint="0.249977111117893"/>
      </top>
      <bottom style="thin">
        <color indexed="64"/>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style="medium">
        <color theme="1" tint="0.249977111117893"/>
      </right>
      <top/>
      <bottom style="medium">
        <color indexed="64"/>
      </bottom>
      <diagonal/>
    </border>
    <border>
      <left/>
      <right/>
      <top style="dashDot">
        <color theme="1" tint="0.249977111117893"/>
      </top>
      <bottom/>
      <diagonal/>
    </border>
    <border>
      <left style="hair">
        <color theme="1" tint="0.249977111117893"/>
      </left>
      <right style="hair">
        <color theme="1" tint="0.249977111117893"/>
      </right>
      <top style="hair">
        <color theme="1" tint="0.249977111117893"/>
      </top>
      <bottom style="hair">
        <color theme="1" tint="0.249977111117893"/>
      </bottom>
      <diagonal/>
    </border>
    <border>
      <left/>
      <right/>
      <top style="hair">
        <color theme="1" tint="0.249977111117893"/>
      </top>
      <bottom/>
      <diagonal/>
    </border>
    <border>
      <left style="thin">
        <color auto="1"/>
      </left>
      <right style="thin">
        <color auto="1"/>
      </right>
      <top style="medium">
        <color auto="1"/>
      </top>
      <bottom style="medium">
        <color auto="1"/>
      </bottom>
      <diagonal/>
    </border>
    <border>
      <left style="thin">
        <color auto="1"/>
      </left>
      <right style="medium">
        <color indexed="64"/>
      </right>
      <top style="medium">
        <color indexed="64"/>
      </top>
      <bottom style="medium">
        <color auto="1"/>
      </bottom>
      <diagonal/>
    </border>
    <border>
      <left style="medium">
        <color indexed="64"/>
      </left>
      <right/>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style="medium">
        <color indexed="64"/>
      </top>
      <bottom style="double">
        <color indexed="64"/>
      </bottom>
      <diagonal/>
    </border>
    <border>
      <left style="medium">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style="double">
        <color indexed="64"/>
      </top>
      <bottom/>
      <diagonal/>
    </border>
    <border>
      <left style="medium">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thin">
        <color indexed="64"/>
      </right>
      <top style="medium">
        <color indexed="64"/>
      </top>
      <bottom style="thin">
        <color indexed="64"/>
      </bottom>
      <diagonal/>
    </border>
  </borders>
  <cellStyleXfs count="1308">
    <xf numFmtId="0" fontId="0" fillId="0" borderId="0"/>
    <xf numFmtId="0" fontId="1" fillId="0" borderId="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0" borderId="0" applyNumberFormat="0" applyFill="0" applyBorder="0" applyAlignment="0" applyProtection="0">
      <alignment vertical="top"/>
      <protection locked="0"/>
    </xf>
    <xf numFmtId="43" fontId="1" fillId="0" borderId="0" applyFont="0" applyFill="0" applyBorder="0" applyAlignment="0" applyProtection="0"/>
    <xf numFmtId="0" fontId="32" fillId="0" borderId="0" applyNumberFormat="0" applyFill="0" applyBorder="0" applyAlignment="0" applyProtection="0">
      <alignment vertical="top"/>
      <protection locked="0"/>
    </xf>
    <xf numFmtId="0" fontId="33" fillId="0" borderId="0"/>
    <xf numFmtId="0" fontId="34" fillId="0" borderId="0">
      <alignment vertical="top"/>
    </xf>
    <xf numFmtId="0" fontId="34" fillId="0" borderId="0">
      <alignment vertical="top"/>
    </xf>
    <xf numFmtId="0" fontId="35"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7" fillId="10"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5"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7" fillId="14" borderId="0" applyNumberFormat="0" applyBorder="0" applyAlignment="0" applyProtection="0"/>
    <xf numFmtId="0" fontId="35" fillId="35" borderId="0" applyNumberFormat="0" applyBorder="0" applyAlignment="0" applyProtection="0"/>
    <xf numFmtId="0" fontId="36" fillId="3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5"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7" fillId="18" borderId="0" applyNumberFormat="0" applyBorder="0" applyAlignment="0" applyProtection="0"/>
    <xf numFmtId="0" fontId="35" fillId="36" borderId="0" applyNumberFormat="0" applyBorder="0" applyAlignment="0" applyProtection="0"/>
    <xf numFmtId="0" fontId="36" fillId="3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5"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7" fillId="22" borderId="0" applyNumberFormat="0" applyBorder="0" applyAlignment="0" applyProtection="0"/>
    <xf numFmtId="0" fontId="35" fillId="37" borderId="0" applyNumberFormat="0" applyBorder="0" applyAlignment="0" applyProtection="0"/>
    <xf numFmtId="0" fontId="36" fillId="3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7" fillId="26" borderId="0" applyNumberFormat="0" applyBorder="0" applyAlignment="0" applyProtection="0"/>
    <xf numFmtId="0" fontId="35" fillId="38" borderId="0" applyNumberFormat="0" applyBorder="0" applyAlignment="0" applyProtection="0"/>
    <xf numFmtId="0" fontId="36"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6" fillId="38" borderId="0" applyNumberFormat="0" applyBorder="0" applyAlignment="0" applyProtection="0"/>
    <xf numFmtId="0" fontId="35"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7" fillId="30" borderId="0" applyNumberFormat="0" applyBorder="0" applyAlignment="0" applyProtection="0"/>
    <xf numFmtId="0" fontId="35" fillId="39" borderId="0" applyNumberFormat="0" applyBorder="0" applyAlignment="0" applyProtection="0"/>
    <xf numFmtId="0" fontId="36"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9"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36" fillId="36" borderId="0" applyNumberFormat="0" applyBorder="0" applyAlignment="0" applyProtection="0"/>
    <xf numFmtId="0" fontId="36" fillId="37"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35"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7" fillId="11" borderId="0" applyNumberFormat="0" applyBorder="0" applyAlignment="0" applyProtection="0"/>
    <xf numFmtId="0" fontId="35" fillId="40" borderId="0" applyNumberFormat="0" applyBorder="0" applyAlignment="0" applyProtection="0"/>
    <xf numFmtId="0" fontId="36" fillId="4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7" fillId="15" borderId="0" applyNumberFormat="0" applyBorder="0" applyAlignment="0" applyProtection="0"/>
    <xf numFmtId="0" fontId="35" fillId="41" borderId="0" applyNumberFormat="0" applyBorder="0" applyAlignment="0" applyProtection="0"/>
    <xf numFmtId="0" fontId="36"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6" fillId="41" borderId="0" applyNumberFormat="0" applyBorder="0" applyAlignment="0" applyProtection="0"/>
    <xf numFmtId="0" fontId="35"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7" fillId="19" borderId="0" applyNumberFormat="0" applyBorder="0" applyAlignment="0" applyProtection="0"/>
    <xf numFmtId="0" fontId="35" fillId="42" borderId="0" applyNumberFormat="0" applyBorder="0" applyAlignment="0" applyProtection="0"/>
    <xf numFmtId="0" fontId="36" fillId="4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5"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7" fillId="23" borderId="0" applyNumberFormat="0" applyBorder="0" applyAlignment="0" applyProtection="0"/>
    <xf numFmtId="0" fontId="35" fillId="37" borderId="0" applyNumberFormat="0" applyBorder="0" applyAlignment="0" applyProtection="0"/>
    <xf numFmtId="0" fontId="36" fillId="3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6" fillId="37" borderId="0" applyNumberFormat="0" applyBorder="0" applyAlignment="0" applyProtection="0"/>
    <xf numFmtId="0" fontId="35"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7" fillId="27" borderId="0" applyNumberFormat="0" applyBorder="0" applyAlignment="0" applyProtection="0"/>
    <xf numFmtId="0" fontId="35" fillId="40" borderId="0" applyNumberFormat="0" applyBorder="0" applyAlignment="0" applyProtection="0"/>
    <xf numFmtId="0" fontId="36" fillId="40"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5"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7" fillId="31" borderId="0" applyNumberFormat="0" applyBorder="0" applyAlignment="0" applyProtection="0"/>
    <xf numFmtId="0" fontId="35" fillId="43" borderId="0" applyNumberFormat="0" applyBorder="0" applyAlignment="0" applyProtection="0"/>
    <xf numFmtId="0" fontId="36" fillId="4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36" fillId="42" borderId="0" applyNumberFormat="0" applyBorder="0" applyAlignment="0" applyProtection="0"/>
    <xf numFmtId="0" fontId="36" fillId="37" borderId="0" applyNumberFormat="0" applyBorder="0" applyAlignment="0" applyProtection="0"/>
    <xf numFmtId="0" fontId="36" fillId="40" borderId="0" applyNumberFormat="0" applyBorder="0" applyAlignment="0" applyProtection="0"/>
    <xf numFmtId="0" fontId="36" fillId="43" borderId="0" applyNumberFormat="0" applyBorder="0" applyAlignment="0" applyProtection="0"/>
    <xf numFmtId="0" fontId="38"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40" fillId="12" borderId="0" applyNumberFormat="0" applyBorder="0" applyAlignment="0" applyProtection="0"/>
    <xf numFmtId="0" fontId="38" fillId="44" borderId="0" applyNumberFormat="0" applyBorder="0" applyAlignment="0" applyProtection="0"/>
    <xf numFmtId="0" fontId="39" fillId="44" borderId="0" applyNumberFormat="0" applyBorder="0" applyAlignment="0" applyProtection="0"/>
    <xf numFmtId="0" fontId="28" fillId="12"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8"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40" fillId="16" borderId="0" applyNumberFormat="0" applyBorder="0" applyAlignment="0" applyProtection="0"/>
    <xf numFmtId="0" fontId="38" fillId="41" borderId="0" applyNumberFormat="0" applyBorder="0" applyAlignment="0" applyProtection="0"/>
    <xf numFmtId="0" fontId="39" fillId="41" borderId="0" applyNumberFormat="0" applyBorder="0" applyAlignment="0" applyProtection="0"/>
    <xf numFmtId="0" fontId="28" fillId="16"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8"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40" fillId="20" borderId="0" applyNumberFormat="0" applyBorder="0" applyAlignment="0" applyProtection="0"/>
    <xf numFmtId="0" fontId="38" fillId="42" borderId="0" applyNumberFormat="0" applyBorder="0" applyAlignment="0" applyProtection="0"/>
    <xf numFmtId="0" fontId="39" fillId="42" borderId="0" applyNumberFormat="0" applyBorder="0" applyAlignment="0" applyProtection="0"/>
    <xf numFmtId="0" fontId="28" fillId="20"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8"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40" fillId="24" borderId="0" applyNumberFormat="0" applyBorder="0" applyAlignment="0" applyProtection="0"/>
    <xf numFmtId="0" fontId="38" fillId="45" borderId="0" applyNumberFormat="0" applyBorder="0" applyAlignment="0" applyProtection="0"/>
    <xf numFmtId="0" fontId="39" fillId="45" borderId="0" applyNumberFormat="0" applyBorder="0" applyAlignment="0" applyProtection="0"/>
    <xf numFmtId="0" fontId="28" fillId="24"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8" fillId="46"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40" fillId="28" borderId="0" applyNumberFormat="0" applyBorder="0" applyAlignment="0" applyProtection="0"/>
    <xf numFmtId="0" fontId="38" fillId="46" borderId="0" applyNumberFormat="0" applyBorder="0" applyAlignment="0" applyProtection="0"/>
    <xf numFmtId="0" fontId="39" fillId="46" borderId="0" applyNumberFormat="0" applyBorder="0" applyAlignment="0" applyProtection="0"/>
    <xf numFmtId="0" fontId="28" fillId="28"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8"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40" fillId="32" borderId="0" applyNumberFormat="0" applyBorder="0" applyAlignment="0" applyProtection="0"/>
    <xf numFmtId="0" fontId="38" fillId="47" borderId="0" applyNumberFormat="0" applyBorder="0" applyAlignment="0" applyProtection="0"/>
    <xf numFmtId="0" fontId="39" fillId="47" borderId="0" applyNumberFormat="0" applyBorder="0" applyAlignment="0" applyProtection="0"/>
    <xf numFmtId="0" fontId="28" fillId="32"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4"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5" borderId="0" applyNumberFormat="0" applyBorder="0" applyAlignment="0" applyProtection="0"/>
    <xf numFmtId="0" fontId="39" fillId="46" borderId="0" applyNumberFormat="0" applyBorder="0" applyAlignment="0" applyProtection="0"/>
    <xf numFmtId="0" fontId="39" fillId="47" borderId="0" applyNumberFormat="0" applyBorder="0" applyAlignment="0" applyProtection="0"/>
    <xf numFmtId="0" fontId="38"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40" fillId="9" borderId="0" applyNumberFormat="0" applyBorder="0" applyAlignment="0" applyProtection="0"/>
    <xf numFmtId="0" fontId="38" fillId="48" borderId="0" applyNumberFormat="0" applyBorder="0" applyAlignment="0" applyProtection="0"/>
    <xf numFmtId="0" fontId="39" fillId="48" borderId="0" applyNumberFormat="0" applyBorder="0" applyAlignment="0" applyProtection="0"/>
    <xf numFmtId="0" fontId="28" fillId="9"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9" fillId="48" borderId="0" applyNumberFormat="0" applyBorder="0" applyAlignment="0" applyProtection="0"/>
    <xf numFmtId="0" fontId="38" fillId="49"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40" fillId="13" borderId="0" applyNumberFormat="0" applyBorder="0" applyAlignment="0" applyProtection="0"/>
    <xf numFmtId="0" fontId="38" fillId="49" borderId="0" applyNumberFormat="0" applyBorder="0" applyAlignment="0" applyProtection="0"/>
    <xf numFmtId="0" fontId="39" fillId="49" borderId="0" applyNumberFormat="0" applyBorder="0" applyAlignment="0" applyProtection="0"/>
    <xf numFmtId="0" fontId="28" fillId="13"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8" fillId="50" borderId="0" applyNumberFormat="0" applyBorder="0" applyAlignment="0" applyProtection="0"/>
    <xf numFmtId="0" fontId="39" fillId="50" borderId="0" applyNumberFormat="0" applyBorder="0" applyAlignment="0" applyProtection="0"/>
    <xf numFmtId="0" fontId="39" fillId="50" borderId="0" applyNumberFormat="0" applyBorder="0" applyAlignment="0" applyProtection="0"/>
    <xf numFmtId="0" fontId="40" fillId="17" borderId="0" applyNumberFormat="0" applyBorder="0" applyAlignment="0" applyProtection="0"/>
    <xf numFmtId="0" fontId="38" fillId="50" borderId="0" applyNumberFormat="0" applyBorder="0" applyAlignment="0" applyProtection="0"/>
    <xf numFmtId="0" fontId="39" fillId="50" borderId="0" applyNumberFormat="0" applyBorder="0" applyAlignment="0" applyProtection="0"/>
    <xf numFmtId="0" fontId="28" fillId="17" borderId="0" applyNumberFormat="0" applyBorder="0" applyAlignment="0" applyProtection="0"/>
    <xf numFmtId="0" fontId="39" fillId="50" borderId="0" applyNumberFormat="0" applyBorder="0" applyAlignment="0" applyProtection="0"/>
    <xf numFmtId="0" fontId="39" fillId="50" borderId="0" applyNumberFormat="0" applyBorder="0" applyAlignment="0" applyProtection="0"/>
    <xf numFmtId="0" fontId="39" fillId="50" borderId="0" applyNumberFormat="0" applyBorder="0" applyAlignment="0" applyProtection="0"/>
    <xf numFmtId="0" fontId="39" fillId="50" borderId="0" applyNumberFormat="0" applyBorder="0" applyAlignment="0" applyProtection="0"/>
    <xf numFmtId="0" fontId="39" fillId="50" borderId="0" applyNumberFormat="0" applyBorder="0" applyAlignment="0" applyProtection="0"/>
    <xf numFmtId="0" fontId="38"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40" fillId="21" borderId="0" applyNumberFormat="0" applyBorder="0" applyAlignment="0" applyProtection="0"/>
    <xf numFmtId="0" fontId="38" fillId="45" borderId="0" applyNumberFormat="0" applyBorder="0" applyAlignment="0" applyProtection="0"/>
    <xf numFmtId="0" fontId="39" fillId="45" borderId="0" applyNumberFormat="0" applyBorder="0" applyAlignment="0" applyProtection="0"/>
    <xf numFmtId="0" fontId="28" fillId="21"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9" fillId="45" borderId="0" applyNumberFormat="0" applyBorder="0" applyAlignment="0" applyProtection="0"/>
    <xf numFmtId="0" fontId="38" fillId="46"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40" fillId="25" borderId="0" applyNumberFormat="0" applyBorder="0" applyAlignment="0" applyProtection="0"/>
    <xf numFmtId="0" fontId="38" fillId="46" borderId="0" applyNumberFormat="0" applyBorder="0" applyAlignment="0" applyProtection="0"/>
    <xf numFmtId="0" fontId="39" fillId="46" borderId="0" applyNumberFormat="0" applyBorder="0" applyAlignment="0" applyProtection="0"/>
    <xf numFmtId="0" fontId="28" fillId="25"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9" fillId="46" borderId="0" applyNumberFormat="0" applyBorder="0" applyAlignment="0" applyProtection="0"/>
    <xf numFmtId="0" fontId="38" fillId="51" borderId="0" applyNumberFormat="0" applyBorder="0" applyAlignment="0" applyProtection="0"/>
    <xf numFmtId="0" fontId="39" fillId="51" borderId="0" applyNumberFormat="0" applyBorder="0" applyAlignment="0" applyProtection="0"/>
    <xf numFmtId="0" fontId="39" fillId="51" borderId="0" applyNumberFormat="0" applyBorder="0" applyAlignment="0" applyProtection="0"/>
    <xf numFmtId="0" fontId="40" fillId="29" borderId="0" applyNumberFormat="0" applyBorder="0" applyAlignment="0" applyProtection="0"/>
    <xf numFmtId="0" fontId="38" fillId="51" borderId="0" applyNumberFormat="0" applyBorder="0" applyAlignment="0" applyProtection="0"/>
    <xf numFmtId="0" fontId="39" fillId="51" borderId="0" applyNumberFormat="0" applyBorder="0" applyAlignment="0" applyProtection="0"/>
    <xf numFmtId="0" fontId="28" fillId="29" borderId="0" applyNumberFormat="0" applyBorder="0" applyAlignment="0" applyProtection="0"/>
    <xf numFmtId="0" fontId="39" fillId="51" borderId="0" applyNumberFormat="0" applyBorder="0" applyAlignment="0" applyProtection="0"/>
    <xf numFmtId="0" fontId="39" fillId="51" borderId="0" applyNumberFormat="0" applyBorder="0" applyAlignment="0" applyProtection="0"/>
    <xf numFmtId="0" fontId="39" fillId="51" borderId="0" applyNumberFormat="0" applyBorder="0" applyAlignment="0" applyProtection="0"/>
    <xf numFmtId="0" fontId="39" fillId="51" borderId="0" applyNumberFormat="0" applyBorder="0" applyAlignment="0" applyProtection="0"/>
    <xf numFmtId="0" fontId="39" fillId="51" borderId="0" applyNumberFormat="0" applyBorder="0" applyAlignment="0" applyProtection="0"/>
    <xf numFmtId="0" fontId="33" fillId="0" borderId="0" applyNumberFormat="0" applyFill="0" applyBorder="0" applyAlignment="0" applyProtection="0"/>
    <xf numFmtId="0" fontId="41" fillId="0" borderId="0" applyAlignment="0"/>
    <xf numFmtId="0" fontId="42" fillId="0" borderId="15">
      <alignment horizontal="center" vertical="center"/>
    </xf>
    <xf numFmtId="0" fontId="43" fillId="3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xf numFmtId="0" fontId="45" fillId="3" borderId="0" applyNumberFormat="0" applyBorder="0" applyAlignment="0" applyProtection="0"/>
    <xf numFmtId="0" fontId="43" fillId="35" borderId="0" applyNumberFormat="0" applyBorder="0" applyAlignment="0" applyProtection="0"/>
    <xf numFmtId="0" fontId="44" fillId="35" borderId="0" applyNumberFormat="0" applyBorder="0" applyAlignment="0" applyProtection="0"/>
    <xf numFmtId="0" fontId="19" fillId="3"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xf numFmtId="0" fontId="44" fillId="35" borderId="0" applyNumberFormat="0" applyBorder="0" applyAlignment="0" applyProtection="0"/>
    <xf numFmtId="0" fontId="46" fillId="52" borderId="33" applyNumberFormat="0" applyAlignment="0" applyProtection="0"/>
    <xf numFmtId="0" fontId="47" fillId="53" borderId="34"/>
    <xf numFmtId="0" fontId="48" fillId="54" borderId="35">
      <alignment horizontal="right" vertical="top" wrapText="1"/>
    </xf>
    <xf numFmtId="168" fontId="49" fillId="0" borderId="0">
      <alignment vertical="top"/>
    </xf>
    <xf numFmtId="0" fontId="50" fillId="52" borderId="33" applyNumberFormat="0" applyAlignment="0" applyProtection="0"/>
    <xf numFmtId="0" fontId="51" fillId="52" borderId="33" applyNumberFormat="0" applyAlignment="0" applyProtection="0"/>
    <xf numFmtId="0" fontId="50" fillId="52" borderId="33" applyNumberFormat="0" applyAlignment="0" applyProtection="0"/>
    <xf numFmtId="0" fontId="50" fillId="52" borderId="33" applyNumberFormat="0" applyAlignment="0" applyProtection="0"/>
    <xf numFmtId="0" fontId="52" fillId="6" borderId="4" applyNumberFormat="0" applyAlignment="0" applyProtection="0"/>
    <xf numFmtId="0" fontId="51" fillId="52" borderId="33" applyNumberFormat="0" applyAlignment="0" applyProtection="0"/>
    <xf numFmtId="0" fontId="50" fillId="52" borderId="33" applyNumberFormat="0" applyAlignment="0" applyProtection="0"/>
    <xf numFmtId="0" fontId="50" fillId="52" borderId="33" applyNumberFormat="0" applyAlignment="0" applyProtection="0"/>
    <xf numFmtId="0" fontId="23" fillId="6" borderId="4" applyNumberFormat="0" applyAlignment="0" applyProtection="0"/>
    <xf numFmtId="0" fontId="50" fillId="52" borderId="33" applyNumberFormat="0" applyAlignment="0" applyProtection="0"/>
    <xf numFmtId="0" fontId="50" fillId="52" borderId="33" applyNumberFormat="0" applyAlignment="0" applyProtection="0"/>
    <xf numFmtId="0" fontId="50" fillId="52" borderId="33" applyNumberFormat="0" applyAlignment="0" applyProtection="0"/>
    <xf numFmtId="0" fontId="50" fillId="52" borderId="33" applyNumberFormat="0" applyAlignment="0" applyProtection="0"/>
    <xf numFmtId="0" fontId="50" fillId="52" borderId="33" applyNumberFormat="0" applyAlignment="0" applyProtection="0"/>
    <xf numFmtId="0" fontId="47" fillId="0" borderId="36"/>
    <xf numFmtId="0" fontId="53" fillId="0" borderId="37" applyNumberFormat="0" applyFill="0" applyAlignment="0" applyProtection="0"/>
    <xf numFmtId="0" fontId="54" fillId="55" borderId="38" applyNumberFormat="0" applyAlignment="0" applyProtection="0"/>
    <xf numFmtId="0" fontId="55" fillId="55" borderId="38" applyNumberFormat="0" applyAlignment="0" applyProtection="0"/>
    <xf numFmtId="0" fontId="54" fillId="55" borderId="38" applyNumberFormat="0" applyAlignment="0" applyProtection="0"/>
    <xf numFmtId="0" fontId="54" fillId="55" borderId="38" applyNumberFormat="0" applyAlignment="0" applyProtection="0"/>
    <xf numFmtId="0" fontId="56" fillId="7" borderId="7" applyNumberFormat="0" applyAlignment="0" applyProtection="0"/>
    <xf numFmtId="0" fontId="55" fillId="55" borderId="38" applyNumberFormat="0" applyAlignment="0" applyProtection="0"/>
    <xf numFmtId="0" fontId="54" fillId="55" borderId="38" applyNumberFormat="0" applyAlignment="0" applyProtection="0"/>
    <xf numFmtId="0" fontId="54" fillId="55" borderId="38" applyNumberFormat="0" applyAlignment="0" applyProtection="0"/>
    <xf numFmtId="0" fontId="25" fillId="7" borderId="7" applyNumberFormat="0" applyAlignment="0" applyProtection="0"/>
    <xf numFmtId="0" fontId="54" fillId="55" borderId="38" applyNumberFormat="0" applyAlignment="0" applyProtection="0"/>
    <xf numFmtId="0" fontId="54" fillId="55" borderId="38" applyNumberFormat="0" applyAlignment="0" applyProtection="0"/>
    <xf numFmtId="0" fontId="54" fillId="55" borderId="38" applyNumberFormat="0" applyAlignment="0" applyProtection="0"/>
    <xf numFmtId="0" fontId="54" fillId="55" borderId="38" applyNumberFormat="0" applyAlignment="0" applyProtection="0"/>
    <xf numFmtId="0" fontId="54" fillId="55" borderId="38" applyNumberFormat="0" applyAlignment="0" applyProtection="0"/>
    <xf numFmtId="169" fontId="57" fillId="0" borderId="0" applyNumberFormat="0" applyAlignment="0">
      <alignment vertical="center"/>
    </xf>
    <xf numFmtId="1" fontId="58" fillId="56" borderId="36">
      <alignment horizontal="right" vertical="center"/>
    </xf>
    <xf numFmtId="3" fontId="59" fillId="56" borderId="39">
      <alignment horizontal="right" vertical="center" indent="1"/>
    </xf>
    <xf numFmtId="3" fontId="59" fillId="57" borderId="39">
      <alignment horizontal="right" vertical="center" indent="1"/>
    </xf>
    <xf numFmtId="0" fontId="60" fillId="56" borderId="36">
      <alignment horizontal="right" vertical="center" indent="1"/>
    </xf>
    <xf numFmtId="3" fontId="61" fillId="56" borderId="39">
      <alignment horizontal="right" vertical="center" indent="1"/>
    </xf>
    <xf numFmtId="3" fontId="61" fillId="57" borderId="39">
      <alignment horizontal="right" vertical="center" indent="1"/>
    </xf>
    <xf numFmtId="0" fontId="59" fillId="56" borderId="39">
      <alignment horizontal="left" vertical="center" indent="1"/>
    </xf>
    <xf numFmtId="0" fontId="59" fillId="57" borderId="39">
      <alignment horizontal="left" vertical="center" indent="1"/>
    </xf>
    <xf numFmtId="0" fontId="33" fillId="56" borderId="40"/>
    <xf numFmtId="0" fontId="33" fillId="56" borderId="41">
      <alignment vertical="center"/>
    </xf>
    <xf numFmtId="0" fontId="33" fillId="58" borderId="41">
      <alignment vertical="center"/>
    </xf>
    <xf numFmtId="0" fontId="33" fillId="58" borderId="41">
      <alignment vertical="center"/>
    </xf>
    <xf numFmtId="0" fontId="58" fillId="59" borderId="36">
      <alignment horizontal="center" vertical="center"/>
    </xf>
    <xf numFmtId="0" fontId="58" fillId="60" borderId="39">
      <alignment horizontal="center" vertical="center"/>
    </xf>
    <xf numFmtId="0" fontId="58" fillId="61" borderId="39">
      <alignment horizontal="center" vertical="center"/>
    </xf>
    <xf numFmtId="0" fontId="58" fillId="61" borderId="39">
      <alignment horizontal="center" vertical="center"/>
    </xf>
    <xf numFmtId="0" fontId="62" fillId="62" borderId="39">
      <alignment horizontal="center" vertical="center"/>
    </xf>
    <xf numFmtId="0" fontId="62" fillId="63" borderId="39">
      <alignment horizontal="center" vertical="center"/>
    </xf>
    <xf numFmtId="0" fontId="62" fillId="63" borderId="39">
      <alignment horizontal="center" vertical="center"/>
    </xf>
    <xf numFmtId="0" fontId="62" fillId="64" borderId="39">
      <alignment horizontal="center" vertical="center"/>
    </xf>
    <xf numFmtId="0" fontId="62" fillId="65" borderId="39">
      <alignment horizontal="center" vertical="center"/>
    </xf>
    <xf numFmtId="0" fontId="62" fillId="65" borderId="39">
      <alignment horizontal="center" vertical="center"/>
    </xf>
    <xf numFmtId="1" fontId="58" fillId="56" borderId="36">
      <alignment horizontal="right" vertical="center"/>
    </xf>
    <xf numFmtId="3" fontId="59" fillId="56" borderId="39">
      <alignment horizontal="right" vertical="center" indent="1"/>
    </xf>
    <xf numFmtId="3" fontId="59" fillId="66" borderId="39">
      <alignment horizontal="right" vertical="center" indent="1"/>
    </xf>
    <xf numFmtId="0" fontId="33" fillId="56" borderId="0"/>
    <xf numFmtId="0" fontId="33" fillId="56" borderId="0">
      <alignment vertical="center"/>
    </xf>
    <xf numFmtId="0" fontId="33" fillId="58" borderId="0">
      <alignment vertical="center"/>
    </xf>
    <xf numFmtId="0" fontId="33" fillId="58" borderId="0">
      <alignment vertical="center"/>
    </xf>
    <xf numFmtId="0" fontId="63" fillId="56" borderId="36">
      <alignment horizontal="left" vertical="center" indent="1"/>
    </xf>
    <xf numFmtId="0" fontId="63" fillId="56" borderId="42">
      <alignment horizontal="left" vertical="center" indent="1"/>
    </xf>
    <xf numFmtId="0" fontId="63" fillId="56" borderId="43">
      <alignment horizontal="left" vertical="center" indent="1"/>
    </xf>
    <xf numFmtId="0" fontId="63" fillId="58" borderId="43">
      <alignment horizontal="left" vertical="center" indent="1"/>
    </xf>
    <xf numFmtId="0" fontId="63" fillId="58" borderId="43">
      <alignment horizontal="left" vertical="center" indent="1"/>
    </xf>
    <xf numFmtId="0" fontId="62" fillId="56" borderId="44">
      <alignment horizontal="left" vertical="center" indent="1"/>
    </xf>
    <xf numFmtId="0" fontId="62" fillId="56" borderId="45">
      <alignment horizontal="left" vertical="center" indent="1"/>
    </xf>
    <xf numFmtId="0" fontId="62" fillId="58" borderId="45">
      <alignment horizontal="left" vertical="center" indent="1"/>
    </xf>
    <xf numFmtId="0" fontId="62" fillId="58" borderId="45">
      <alignment horizontal="left" vertical="center" indent="1"/>
    </xf>
    <xf numFmtId="0" fontId="63" fillId="56" borderId="36">
      <alignment horizontal="left" indent="1"/>
    </xf>
    <xf numFmtId="0" fontId="63" fillId="56" borderId="39">
      <alignment horizontal="left" vertical="center" indent="1"/>
    </xf>
    <xf numFmtId="0" fontId="63" fillId="67" borderId="39">
      <alignment horizontal="left" vertical="center" indent="1"/>
    </xf>
    <xf numFmtId="0" fontId="63" fillId="67" borderId="39">
      <alignment horizontal="left" vertical="center" indent="1"/>
    </xf>
    <xf numFmtId="0" fontId="60" fillId="56" borderId="36">
      <alignment horizontal="right" vertical="center" indent="1"/>
    </xf>
    <xf numFmtId="3" fontId="61" fillId="56" borderId="39">
      <alignment horizontal="right" vertical="center" indent="1"/>
    </xf>
    <xf numFmtId="3" fontId="61" fillId="66" borderId="39">
      <alignment horizontal="right" vertical="center" indent="1"/>
    </xf>
    <xf numFmtId="0" fontId="63" fillId="56" borderId="41">
      <alignment vertical="center"/>
    </xf>
    <xf numFmtId="0" fontId="63" fillId="58" borderId="41">
      <alignment vertical="center"/>
    </xf>
    <xf numFmtId="0" fontId="63" fillId="58" borderId="41">
      <alignment vertical="center"/>
    </xf>
    <xf numFmtId="0" fontId="64" fillId="68" borderId="36">
      <alignment horizontal="left" vertical="center" indent="1"/>
    </xf>
    <xf numFmtId="0" fontId="65" fillId="69" borderId="39">
      <alignment horizontal="left" vertical="center" indent="1"/>
    </xf>
    <xf numFmtId="0" fontId="65" fillId="70" borderId="39">
      <alignment horizontal="left" vertical="center" indent="1"/>
    </xf>
    <xf numFmtId="0" fontId="64" fillId="71" borderId="36">
      <alignment horizontal="left" vertical="center" indent="1"/>
    </xf>
    <xf numFmtId="0" fontId="65" fillId="69" borderId="39">
      <alignment horizontal="left" vertical="center" indent="1"/>
    </xf>
    <xf numFmtId="0" fontId="65" fillId="72" borderId="39">
      <alignment horizontal="left" vertical="center" indent="1"/>
    </xf>
    <xf numFmtId="0" fontId="66" fillId="56" borderId="36">
      <alignment horizontal="left" vertical="center"/>
    </xf>
    <xf numFmtId="0" fontId="59" fillId="56" borderId="39">
      <alignment horizontal="left" vertical="center" indent="1"/>
    </xf>
    <xf numFmtId="0" fontId="59" fillId="58" borderId="39">
      <alignment horizontal="left" vertical="center" indent="1"/>
    </xf>
    <xf numFmtId="0" fontId="67" fillId="56" borderId="39">
      <alignment horizontal="left" vertical="center" wrapText="1" indent="1"/>
    </xf>
    <xf numFmtId="0" fontId="67" fillId="58" borderId="39">
      <alignment horizontal="left" vertical="center" wrapText="1" indent="1"/>
    </xf>
    <xf numFmtId="0" fontId="68" fillId="56" borderId="40"/>
    <xf numFmtId="0" fontId="63" fillId="56" borderId="41">
      <alignment vertical="center"/>
    </xf>
    <xf numFmtId="0" fontId="63" fillId="58" borderId="41">
      <alignment vertical="center"/>
    </xf>
    <xf numFmtId="0" fontId="63" fillId="58" borderId="41">
      <alignment vertical="center"/>
    </xf>
    <xf numFmtId="0" fontId="58" fillId="73" borderId="36">
      <alignment horizontal="left" vertical="center" indent="1"/>
    </xf>
    <xf numFmtId="0" fontId="58" fillId="74" borderId="39">
      <alignment horizontal="left" vertical="center" indent="1"/>
    </xf>
    <xf numFmtId="0" fontId="58" fillId="75" borderId="39">
      <alignment horizontal="left" vertical="center" indent="1"/>
    </xf>
    <xf numFmtId="0" fontId="58" fillId="75" borderId="39">
      <alignment horizontal="left" vertical="center" indent="1"/>
    </xf>
    <xf numFmtId="0" fontId="69" fillId="59" borderId="0">
      <alignment horizontal="center"/>
    </xf>
    <xf numFmtId="0" fontId="70" fillId="59" borderId="0">
      <alignment horizontal="center" vertical="center"/>
    </xf>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45" borderId="0" applyNumberFormat="0" applyBorder="0" applyAlignment="0" applyProtection="0"/>
    <xf numFmtId="0" fontId="39" fillId="46" borderId="0" applyNumberFormat="0" applyBorder="0" applyAlignment="0" applyProtection="0"/>
    <xf numFmtId="0" fontId="39" fillId="51" borderId="0" applyNumberFormat="0" applyBorder="0" applyAlignment="0" applyProtection="0"/>
    <xf numFmtId="0" fontId="33" fillId="76" borderId="0">
      <alignment horizontal="center" wrapText="1"/>
    </xf>
    <xf numFmtId="0" fontId="71" fillId="59" borderId="0">
      <alignment horizontal="center"/>
    </xf>
    <xf numFmtId="0" fontId="72" fillId="77" borderId="0" applyNumberFormat="0">
      <alignment horizontal="center" vertical="top" wrapText="1"/>
    </xf>
    <xf numFmtId="0" fontId="72" fillId="77" borderId="0" applyNumberFormat="0">
      <alignment horizontal="left" vertical="top" wrapText="1"/>
    </xf>
    <xf numFmtId="0" fontId="72" fillId="77" borderId="0" applyNumberFormat="0">
      <alignment horizontal="centerContinuous" vertical="top"/>
    </xf>
    <xf numFmtId="0" fontId="73" fillId="77" borderId="0" applyNumberFormat="0">
      <alignment horizontal="center" vertical="top" wrapText="1"/>
    </xf>
    <xf numFmtId="165" fontId="41" fillId="0" borderId="0" applyFont="0" applyFill="0" applyBorder="0" applyAlignment="0" applyProtection="0"/>
    <xf numFmtId="165" fontId="41" fillId="0" borderId="0" applyFont="0" applyFill="0" applyBorder="0" applyAlignment="0" applyProtection="0"/>
    <xf numFmtId="165" fontId="41"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0" fontId="33" fillId="0" borderId="0" applyFont="0" applyFill="0" applyBorder="0" applyAlignment="0" applyProtection="0"/>
    <xf numFmtId="165"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0" fontId="74"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5" fontId="33" fillId="0" borderId="0" applyFont="0" applyFill="0" applyBorder="0" applyAlignment="0" applyProtection="0"/>
    <xf numFmtId="40" fontId="74" fillId="0" borderId="0" applyFont="0" applyFill="0" applyBorder="0" applyAlignment="0" applyProtection="0"/>
    <xf numFmtId="43" fontId="1"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1" fillId="0" borderId="0" applyFont="0" applyFill="0" applyBorder="0" applyAlignment="0" applyProtection="0"/>
    <xf numFmtId="165" fontId="35" fillId="0" borderId="0" applyFont="0" applyFill="0" applyBorder="0" applyAlignment="0" applyProtection="0"/>
    <xf numFmtId="165" fontId="37" fillId="0" borderId="0" applyFont="0" applyFill="0" applyBorder="0" applyAlignment="0" applyProtection="0"/>
    <xf numFmtId="165" fontId="75" fillId="0" borderId="0" applyFont="0" applyFill="0" applyBorder="0" applyAlignment="0" applyProtection="0"/>
    <xf numFmtId="43" fontId="33" fillId="0" borderId="0" applyFont="0" applyFill="0" applyBorder="0" applyAlignment="0" applyProtection="0"/>
    <xf numFmtId="165" fontId="75"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165" fontId="37"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36"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36"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36"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3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3" fontId="76" fillId="0" borderId="0">
      <alignment horizontal="right"/>
    </xf>
    <xf numFmtId="170" fontId="76" fillId="0" borderId="0">
      <alignment horizontal="right" vertical="top"/>
    </xf>
    <xf numFmtId="171" fontId="76" fillId="0" borderId="0">
      <alignment horizontal="right" vertical="top"/>
    </xf>
    <xf numFmtId="3" fontId="76" fillId="0" borderId="0">
      <alignment horizontal="right"/>
    </xf>
    <xf numFmtId="170" fontId="76" fillId="0" borderId="0">
      <alignment horizontal="right" vertical="top"/>
    </xf>
    <xf numFmtId="172" fontId="77" fillId="0" borderId="0">
      <protection locked="0"/>
    </xf>
    <xf numFmtId="172" fontId="77" fillId="0" borderId="0">
      <protection locked="0"/>
    </xf>
    <xf numFmtId="0" fontId="78" fillId="55" borderId="38" applyNumberFormat="0" applyAlignment="0" applyProtection="0"/>
    <xf numFmtId="173" fontId="73" fillId="0" borderId="0" applyFont="0" applyFill="0" applyBorder="0" applyAlignment="0" applyProtection="0">
      <alignment vertical="center"/>
    </xf>
    <xf numFmtId="164" fontId="33" fillId="0" borderId="0" applyFont="0" applyFill="0" applyBorder="0" applyAlignment="0" applyProtection="0"/>
    <xf numFmtId="164" fontId="33" fillId="0" borderId="0" applyFont="0" applyFill="0" applyBorder="0" applyAlignment="0" applyProtection="0"/>
    <xf numFmtId="174" fontId="73" fillId="0" borderId="0" applyFont="0" applyFill="0" applyBorder="0" applyAlignment="0" applyProtection="0">
      <alignment vertical="center"/>
    </xf>
    <xf numFmtId="175" fontId="73" fillId="0" borderId="0" applyFont="0" applyFill="0" applyBorder="0" applyAlignment="0" applyProtection="0">
      <alignment vertical="center"/>
    </xf>
    <xf numFmtId="176" fontId="73" fillId="0" borderId="0" applyFont="0" applyFill="0" applyBorder="0" applyAlignment="0" applyProtection="0">
      <alignment vertical="center"/>
    </xf>
    <xf numFmtId="177" fontId="73" fillId="0" borderId="0" applyFont="0" applyFill="0" applyBorder="0" applyAlignment="0" applyProtection="0">
      <alignment vertical="center"/>
    </xf>
    <xf numFmtId="178" fontId="73" fillId="0" borderId="0" applyFont="0" applyFill="0" applyBorder="0" applyAlignment="0" applyProtection="0">
      <alignment vertical="center"/>
    </xf>
    <xf numFmtId="179" fontId="73" fillId="0" borderId="0" applyFont="0" applyFill="0" applyBorder="0" applyAlignment="0" applyProtection="0">
      <alignment vertical="center"/>
    </xf>
    <xf numFmtId="180" fontId="73" fillId="0" borderId="0" applyFont="0" applyFill="0" applyBorder="0" applyAlignment="0" applyProtection="0">
      <alignment vertical="center"/>
    </xf>
    <xf numFmtId="181" fontId="73" fillId="0" borderId="0" applyFont="0" applyFill="0" applyBorder="0" applyAlignment="0" applyProtection="0">
      <alignment vertical="center"/>
    </xf>
    <xf numFmtId="182" fontId="73" fillId="0" borderId="0" applyFont="0" applyFill="0" applyBorder="0" applyAlignment="0" applyProtection="0">
      <alignment vertical="center"/>
    </xf>
    <xf numFmtId="183" fontId="73" fillId="0" borderId="0" applyFont="0" applyFill="0" applyBorder="0" applyAlignment="0" applyProtection="0">
      <alignment vertical="center"/>
    </xf>
    <xf numFmtId="184" fontId="73" fillId="0" borderId="0" applyFont="0" applyFill="0" applyBorder="0" applyAlignment="0" applyProtection="0">
      <alignment vertical="center"/>
    </xf>
    <xf numFmtId="185" fontId="73" fillId="0" borderId="0" applyFont="0" applyFill="0" applyBorder="0" applyAlignment="0" applyProtection="0">
      <alignment vertical="center"/>
    </xf>
    <xf numFmtId="186" fontId="77" fillId="0" borderId="0">
      <protection locked="0"/>
    </xf>
    <xf numFmtId="186" fontId="77" fillId="0" borderId="0">
      <protection locked="0"/>
    </xf>
    <xf numFmtId="0" fontId="79" fillId="56" borderId="34" applyBorder="0">
      <protection locked="0"/>
    </xf>
    <xf numFmtId="0" fontId="77" fillId="0" borderId="0">
      <protection locked="0"/>
    </xf>
    <xf numFmtId="187" fontId="73" fillId="0" borderId="0" applyFont="0" applyFill="0" applyBorder="0" applyAlignment="0" applyProtection="0">
      <alignment vertical="center"/>
    </xf>
    <xf numFmtId="188" fontId="73" fillId="0" borderId="0" applyFont="0" applyFill="0" applyBorder="0" applyAlignment="0" applyProtection="0">
      <alignment vertical="center"/>
    </xf>
    <xf numFmtId="0" fontId="77" fillId="0" borderId="0">
      <protection locked="0"/>
    </xf>
    <xf numFmtId="189" fontId="33" fillId="0" borderId="0" applyFont="0" applyFill="0" applyBorder="0" applyAlignment="0" applyProtection="0"/>
    <xf numFmtId="190" fontId="33" fillId="0" borderId="0" applyFont="0" applyFill="0" applyBorder="0" applyAlignment="0" applyProtection="0"/>
    <xf numFmtId="166" fontId="42" fillId="0" borderId="0" applyBorder="0"/>
    <xf numFmtId="166" fontId="42" fillId="0" borderId="46"/>
    <xf numFmtId="0" fontId="80" fillId="56" borderId="34">
      <protection locked="0"/>
    </xf>
    <xf numFmtId="0" fontId="33" fillId="56" borderId="36"/>
    <xf numFmtId="0" fontId="33" fillId="59" borderId="0"/>
    <xf numFmtId="191" fontId="33" fillId="0" borderId="0" applyFon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27"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192" fontId="84" fillId="0" borderId="0" applyFont="0" applyFill="0" applyBorder="0" applyAlignment="0" applyProtection="0"/>
    <xf numFmtId="193" fontId="84" fillId="0" borderId="0" applyFont="0" applyFill="0" applyBorder="0" applyAlignment="0" applyProtection="0"/>
    <xf numFmtId="194" fontId="77" fillId="0" borderId="0">
      <protection locked="0"/>
    </xf>
    <xf numFmtId="194" fontId="77" fillId="0" borderId="0">
      <protection locked="0"/>
    </xf>
    <xf numFmtId="0" fontId="85" fillId="0" borderId="0" applyNumberFormat="0" applyFill="0" applyBorder="0" applyAlignment="0" applyProtection="0"/>
    <xf numFmtId="0" fontId="86" fillId="0" borderId="0" applyNumberFormat="0" applyFill="0" applyBorder="0" applyAlignment="0" applyProtection="0"/>
    <xf numFmtId="0" fontId="87" fillId="59" borderId="36">
      <alignment horizontal="left"/>
    </xf>
    <xf numFmtId="0" fontId="34" fillId="59" borderId="0">
      <alignment horizontal="left"/>
    </xf>
    <xf numFmtId="0" fontId="88" fillId="0" borderId="37" applyNumberFormat="0" applyFill="0" applyAlignment="0" applyProtection="0"/>
    <xf numFmtId="0" fontId="89" fillId="36" borderId="0" applyNumberFormat="0" applyBorder="0" applyAlignment="0" applyProtection="0"/>
    <xf numFmtId="0" fontId="90" fillId="36" borderId="0" applyNumberFormat="0" applyBorder="0" applyAlignment="0" applyProtection="0"/>
    <xf numFmtId="0" fontId="91" fillId="36" borderId="0" applyNumberFormat="0" applyBorder="0" applyAlignment="0" applyProtection="0"/>
    <xf numFmtId="0" fontId="91" fillId="36" borderId="0" applyNumberFormat="0" applyBorder="0" applyAlignment="0" applyProtection="0"/>
    <xf numFmtId="0" fontId="92" fillId="2" borderId="0" applyNumberFormat="0" applyBorder="0" applyAlignment="0" applyProtection="0"/>
    <xf numFmtId="0" fontId="90" fillId="36" borderId="0" applyNumberFormat="0" applyBorder="0" applyAlignment="0" applyProtection="0"/>
    <xf numFmtId="0" fontId="91" fillId="36" borderId="0" applyNumberFormat="0" applyBorder="0" applyAlignment="0" applyProtection="0"/>
    <xf numFmtId="0" fontId="18" fillId="2" borderId="0" applyNumberFormat="0" applyBorder="0" applyAlignment="0" applyProtection="0"/>
    <xf numFmtId="0" fontId="91" fillId="36" borderId="0" applyNumberFormat="0" applyBorder="0" applyAlignment="0" applyProtection="0"/>
    <xf numFmtId="0" fontId="91" fillId="36" borderId="0" applyNumberFormat="0" applyBorder="0" applyAlignment="0" applyProtection="0"/>
    <xf numFmtId="0" fontId="91" fillId="36" borderId="0" applyNumberFormat="0" applyBorder="0" applyAlignment="0" applyProtection="0"/>
    <xf numFmtId="0" fontId="91" fillId="36" borderId="0" applyNumberFormat="0" applyBorder="0" applyAlignment="0" applyProtection="0"/>
    <xf numFmtId="0" fontId="91" fillId="36" borderId="0" applyNumberFormat="0" applyBorder="0" applyAlignment="0" applyProtection="0"/>
    <xf numFmtId="0" fontId="48" fillId="78" borderId="0">
      <alignment horizontal="right" vertical="top" wrapText="1"/>
    </xf>
    <xf numFmtId="0" fontId="93" fillId="77" borderId="0" applyNumberFormat="0">
      <alignment vertical="center"/>
    </xf>
    <xf numFmtId="0" fontId="2" fillId="0" borderId="0"/>
    <xf numFmtId="0" fontId="2" fillId="0" borderId="0">
      <alignment horizontal="left" indent="1"/>
    </xf>
    <xf numFmtId="0" fontId="33" fillId="0" borderId="0">
      <alignment horizontal="left" indent="2"/>
    </xf>
    <xf numFmtId="0" fontId="33" fillId="0" borderId="0">
      <alignment horizontal="left" indent="3"/>
    </xf>
    <xf numFmtId="0" fontId="33" fillId="0" borderId="0">
      <alignment horizontal="left" indent="4"/>
    </xf>
    <xf numFmtId="0" fontId="94" fillId="0" borderId="47" applyNumberFormat="0" applyFill="0" applyAlignment="0" applyProtection="0"/>
    <xf numFmtId="0" fontId="94" fillId="0" borderId="47" applyNumberFormat="0" applyFill="0" applyAlignment="0" applyProtection="0"/>
    <xf numFmtId="0" fontId="94" fillId="0" borderId="47" applyNumberFormat="0" applyFill="0" applyAlignment="0" applyProtection="0"/>
    <xf numFmtId="0" fontId="95" fillId="0" borderId="1" applyNumberFormat="0" applyFill="0" applyAlignment="0" applyProtection="0"/>
    <xf numFmtId="0" fontId="94" fillId="0" borderId="47" applyNumberFormat="0" applyFill="0" applyAlignment="0" applyProtection="0"/>
    <xf numFmtId="0" fontId="94" fillId="0" borderId="47" applyNumberFormat="0" applyFill="0" applyAlignment="0" applyProtection="0"/>
    <xf numFmtId="0" fontId="94" fillId="0" borderId="47" applyNumberFormat="0" applyFill="0" applyAlignment="0" applyProtection="0"/>
    <xf numFmtId="0" fontId="15" fillId="0" borderId="1" applyNumberFormat="0" applyFill="0" applyAlignment="0" applyProtection="0"/>
    <xf numFmtId="0" fontId="94" fillId="0" borderId="47" applyNumberFormat="0" applyFill="0" applyAlignment="0" applyProtection="0"/>
    <xf numFmtId="0" fontId="94" fillId="0" borderId="47" applyNumberFormat="0" applyFill="0" applyAlignment="0" applyProtection="0"/>
    <xf numFmtId="0" fontId="94" fillId="0" borderId="47" applyNumberFormat="0" applyFill="0" applyAlignment="0" applyProtection="0"/>
    <xf numFmtId="0" fontId="94" fillId="0" borderId="47" applyNumberFormat="0" applyFill="0" applyAlignment="0" applyProtection="0"/>
    <xf numFmtId="0" fontId="94" fillId="0" borderId="47" applyNumberFormat="0" applyFill="0" applyAlignment="0" applyProtection="0"/>
    <xf numFmtId="0" fontId="96" fillId="0" borderId="48" applyNumberFormat="0" applyFill="0" applyAlignment="0" applyProtection="0"/>
    <xf numFmtId="0" fontId="96" fillId="0" borderId="48" applyNumberFormat="0" applyFill="0" applyAlignment="0" applyProtection="0"/>
    <xf numFmtId="0" fontId="96" fillId="0" borderId="48" applyNumberFormat="0" applyFill="0" applyAlignment="0" applyProtection="0"/>
    <xf numFmtId="0" fontId="97" fillId="0" borderId="2" applyNumberFormat="0" applyFill="0" applyAlignment="0" applyProtection="0"/>
    <xf numFmtId="0" fontId="96" fillId="0" borderId="48" applyNumberFormat="0" applyFill="0" applyAlignment="0" applyProtection="0"/>
    <xf numFmtId="0" fontId="96" fillId="0" borderId="48" applyNumberFormat="0" applyFill="0" applyAlignment="0" applyProtection="0"/>
    <xf numFmtId="0" fontId="96" fillId="0" borderId="48" applyNumberFormat="0" applyFill="0" applyAlignment="0" applyProtection="0"/>
    <xf numFmtId="0" fontId="16" fillId="0" borderId="2" applyNumberFormat="0" applyFill="0" applyAlignment="0" applyProtection="0"/>
    <xf numFmtId="0" fontId="96" fillId="0" borderId="48" applyNumberFormat="0" applyFill="0" applyAlignment="0" applyProtection="0"/>
    <xf numFmtId="0" fontId="96" fillId="0" borderId="48" applyNumberFormat="0" applyFill="0" applyAlignment="0" applyProtection="0"/>
    <xf numFmtId="0" fontId="96" fillId="0" borderId="48" applyNumberFormat="0" applyFill="0" applyAlignment="0" applyProtection="0"/>
    <xf numFmtId="0" fontId="96" fillId="0" borderId="48" applyNumberFormat="0" applyFill="0" applyAlignment="0" applyProtection="0"/>
    <xf numFmtId="0" fontId="96" fillId="0" borderId="48" applyNumberFormat="0" applyFill="0" applyAlignment="0" applyProtection="0"/>
    <xf numFmtId="0" fontId="98" fillId="0" borderId="49" applyNumberFormat="0" applyFill="0" applyAlignment="0" applyProtection="0"/>
    <xf numFmtId="0" fontId="98" fillId="0" borderId="49" applyNumberFormat="0" applyFill="0" applyAlignment="0" applyProtection="0"/>
    <xf numFmtId="0" fontId="98" fillId="0" borderId="49" applyNumberFormat="0" applyFill="0" applyAlignment="0" applyProtection="0"/>
    <xf numFmtId="0" fontId="99" fillId="0" borderId="3" applyNumberFormat="0" applyFill="0" applyAlignment="0" applyProtection="0"/>
    <xf numFmtId="0" fontId="98" fillId="0" borderId="49" applyNumberFormat="0" applyFill="0" applyAlignment="0" applyProtection="0"/>
    <xf numFmtId="0" fontId="98" fillId="0" borderId="49" applyNumberFormat="0" applyFill="0" applyAlignment="0" applyProtection="0"/>
    <xf numFmtId="0" fontId="98" fillId="0" borderId="49" applyNumberFormat="0" applyFill="0" applyAlignment="0" applyProtection="0"/>
    <xf numFmtId="0" fontId="17" fillId="0" borderId="3" applyNumberFormat="0" applyFill="0" applyAlignment="0" applyProtection="0"/>
    <xf numFmtId="0" fontId="98" fillId="0" borderId="49" applyNumberFormat="0" applyFill="0" applyAlignment="0" applyProtection="0"/>
    <xf numFmtId="0" fontId="98" fillId="0" borderId="49" applyNumberFormat="0" applyFill="0" applyAlignment="0" applyProtection="0"/>
    <xf numFmtId="0" fontId="98" fillId="0" borderId="49" applyNumberFormat="0" applyFill="0" applyAlignment="0" applyProtection="0"/>
    <xf numFmtId="0" fontId="98" fillId="0" borderId="49" applyNumberFormat="0" applyFill="0" applyAlignment="0" applyProtection="0"/>
    <xf numFmtId="0" fontId="98" fillId="0" borderId="49" applyNumberFormat="0" applyFill="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9"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17"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73" fillId="79" borderId="0" applyNumberFormat="0" applyFont="0" applyBorder="0" applyAlignment="0" applyProtection="0">
      <alignment vertical="center"/>
    </xf>
    <xf numFmtId="0" fontId="86" fillId="0" borderId="0" applyNumberFormat="0" applyFill="0" applyBorder="0" applyAlignment="0" applyProtection="0"/>
    <xf numFmtId="0" fontId="32"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xf numFmtId="0" fontId="109" fillId="39" borderId="33" applyNumberFormat="0" applyAlignment="0" applyProtection="0"/>
    <xf numFmtId="0" fontId="110" fillId="39" borderId="33" applyNumberFormat="0" applyAlignment="0" applyProtection="0"/>
    <xf numFmtId="0" fontId="110" fillId="39" borderId="33" applyNumberFormat="0" applyAlignment="0" applyProtection="0"/>
    <xf numFmtId="0" fontId="111" fillId="5" borderId="4" applyNumberFormat="0" applyAlignment="0" applyProtection="0"/>
    <xf numFmtId="0" fontId="109" fillId="39" borderId="33" applyNumberFormat="0" applyAlignment="0" applyProtection="0"/>
    <xf numFmtId="0" fontId="110" fillId="39" borderId="33" applyNumberFormat="0" applyAlignment="0" applyProtection="0"/>
    <xf numFmtId="0" fontId="110" fillId="39" borderId="33" applyNumberFormat="0" applyAlignment="0" applyProtection="0"/>
    <xf numFmtId="0" fontId="21" fillId="5" borderId="4" applyNumberFormat="0" applyAlignment="0" applyProtection="0"/>
    <xf numFmtId="0" fontId="110" fillId="39" borderId="33" applyNumberFormat="0" applyAlignment="0" applyProtection="0"/>
    <xf numFmtId="0" fontId="110" fillId="39" borderId="33" applyNumberFormat="0" applyAlignment="0" applyProtection="0"/>
    <xf numFmtId="0" fontId="110" fillId="39" borderId="33" applyNumberFormat="0" applyAlignment="0" applyProtection="0"/>
    <xf numFmtId="0" fontId="110" fillId="39" borderId="33" applyNumberFormat="0" applyAlignment="0" applyProtection="0"/>
    <xf numFmtId="0" fontId="110" fillId="39" borderId="33" applyNumberFormat="0" applyAlignment="0" applyProtection="0"/>
    <xf numFmtId="0" fontId="73" fillId="0" borderId="50" applyNumberFormat="0" applyAlignment="0">
      <alignment vertical="center"/>
    </xf>
    <xf numFmtId="0" fontId="73" fillId="0" borderId="51" applyNumberFormat="0" applyAlignment="0">
      <alignment vertical="center"/>
      <protection locked="0"/>
    </xf>
    <xf numFmtId="195" fontId="73" fillId="80" borderId="51" applyNumberFormat="0" applyAlignment="0">
      <alignment vertical="center"/>
      <protection locked="0"/>
    </xf>
    <xf numFmtId="0" fontId="73" fillId="73" borderId="0" applyNumberFormat="0" applyAlignment="0">
      <alignment vertical="center"/>
    </xf>
    <xf numFmtId="0" fontId="73" fillId="81" borderId="0" applyNumberFormat="0" applyAlignment="0">
      <alignment vertical="center"/>
    </xf>
    <xf numFmtId="0" fontId="73" fillId="0" borderId="52" applyNumberFormat="0" applyAlignment="0">
      <alignment vertical="center"/>
      <protection locked="0"/>
    </xf>
    <xf numFmtId="0" fontId="112" fillId="39" borderId="33" applyNumberFormat="0" applyAlignment="0" applyProtection="0"/>
    <xf numFmtId="0" fontId="2" fillId="76" borderId="0">
      <alignment horizontal="center"/>
    </xf>
    <xf numFmtId="0" fontId="33" fillId="59" borderId="36">
      <alignment horizontal="centerContinuous" wrapText="1"/>
    </xf>
    <xf numFmtId="0" fontId="113" fillId="82" borderId="0">
      <alignment horizontal="center" wrapText="1"/>
    </xf>
    <xf numFmtId="196" fontId="68" fillId="0" borderId="0" applyFont="0" applyFill="0" applyBorder="0" applyAlignment="0" applyProtection="0"/>
    <xf numFmtId="0" fontId="114" fillId="0" borderId="47" applyNumberFormat="0" applyFill="0" applyAlignment="0" applyProtection="0"/>
    <xf numFmtId="0" fontId="115" fillId="0" borderId="48" applyNumberFormat="0" applyFill="0" applyAlignment="0" applyProtection="0"/>
    <xf numFmtId="0" fontId="116" fillId="0" borderId="49" applyNumberFormat="0" applyFill="0" applyAlignment="0" applyProtection="0"/>
    <xf numFmtId="0" fontId="116" fillId="0" borderId="0" applyNumberFormat="0" applyFill="0" applyBorder="0" applyAlignment="0" applyProtection="0"/>
    <xf numFmtId="0" fontId="47" fillId="59" borderId="15">
      <alignment wrapText="1"/>
    </xf>
    <xf numFmtId="0" fontId="47" fillId="59" borderId="53"/>
    <xf numFmtId="0" fontId="47" fillId="59" borderId="28"/>
    <xf numFmtId="0" fontId="47" fillId="59" borderId="54">
      <alignment horizontal="center" wrapText="1"/>
    </xf>
    <xf numFmtId="0" fontId="117" fillId="0" borderId="37" applyNumberFormat="0" applyFill="0" applyAlignment="0" applyProtection="0"/>
    <xf numFmtId="0" fontId="53" fillId="0" borderId="37" applyNumberFormat="0" applyFill="0" applyAlignment="0" applyProtection="0"/>
    <xf numFmtId="0" fontId="53" fillId="0" borderId="37" applyNumberFormat="0" applyFill="0" applyAlignment="0" applyProtection="0"/>
    <xf numFmtId="0" fontId="118" fillId="0" borderId="6" applyNumberFormat="0" applyFill="0" applyAlignment="0" applyProtection="0"/>
    <xf numFmtId="0" fontId="117" fillId="0" borderId="37" applyNumberFormat="0" applyFill="0" applyAlignment="0" applyProtection="0"/>
    <xf numFmtId="0" fontId="53" fillId="0" borderId="37" applyNumberFormat="0" applyFill="0" applyAlignment="0" applyProtection="0"/>
    <xf numFmtId="0" fontId="53" fillId="0" borderId="37" applyNumberFormat="0" applyFill="0" applyAlignment="0" applyProtection="0"/>
    <xf numFmtId="0" fontId="24" fillId="0" borderId="6" applyNumberFormat="0" applyFill="0" applyAlignment="0" applyProtection="0"/>
    <xf numFmtId="0" fontId="53" fillId="0" borderId="37" applyNumberFormat="0" applyFill="0" applyAlignment="0" applyProtection="0"/>
    <xf numFmtId="0" fontId="53" fillId="0" borderId="37" applyNumberFormat="0" applyFill="0" applyAlignment="0" applyProtection="0"/>
    <xf numFmtId="0" fontId="53" fillId="0" borderId="37" applyNumberFormat="0" applyFill="0" applyAlignment="0" applyProtection="0"/>
    <xf numFmtId="0" fontId="53" fillId="0" borderId="37" applyNumberFormat="0" applyFill="0" applyAlignment="0" applyProtection="0"/>
    <xf numFmtId="0" fontId="53" fillId="0" borderId="37" applyNumberFormat="0" applyFill="0" applyAlignment="0" applyProtection="0"/>
    <xf numFmtId="0" fontId="33" fillId="0" borderId="0" applyFont="0" applyFill="0" applyBorder="0" applyAlignment="0" applyProtection="0"/>
    <xf numFmtId="165" fontId="33" fillId="0" borderId="0" applyFont="0" applyFill="0" applyBorder="0" applyAlignment="0" applyProtection="0"/>
    <xf numFmtId="41" fontId="33" fillId="0" borderId="0" applyFont="0" applyFill="0" applyBorder="0" applyAlignment="0" applyProtection="0"/>
    <xf numFmtId="43" fontId="33" fillId="0" borderId="0" applyFont="0" applyFill="0" applyBorder="0" applyAlignment="0" applyProtection="0"/>
    <xf numFmtId="197" fontId="33" fillId="0" borderId="0" applyFont="0" applyFill="0" applyBorder="0" applyAlignment="0" applyProtection="0"/>
    <xf numFmtId="198" fontId="33" fillId="0" borderId="0" applyFont="0" applyFill="0" applyBorder="0" applyAlignment="0" applyProtection="0"/>
    <xf numFmtId="0" fontId="119" fillId="0" borderId="0" applyNumberFormat="0" applyAlignment="0">
      <alignment vertical="center"/>
    </xf>
    <xf numFmtId="0" fontId="120" fillId="83" borderId="0" applyNumberFormat="0" applyBorder="0" applyAlignment="0" applyProtection="0"/>
    <xf numFmtId="0" fontId="121" fillId="83" borderId="0" applyNumberFormat="0" applyBorder="0" applyAlignment="0" applyProtection="0"/>
    <xf numFmtId="0" fontId="122" fillId="83" borderId="0" applyNumberFormat="0" applyBorder="0" applyAlignment="0" applyProtection="0"/>
    <xf numFmtId="0" fontId="122" fillId="83" borderId="0" applyNumberFormat="0" applyBorder="0" applyAlignment="0" applyProtection="0"/>
    <xf numFmtId="0" fontId="123" fillId="4" borderId="0" applyNumberFormat="0" applyBorder="0" applyAlignment="0" applyProtection="0"/>
    <xf numFmtId="0" fontId="121" fillId="83" borderId="0" applyNumberFormat="0" applyBorder="0" applyAlignment="0" applyProtection="0"/>
    <xf numFmtId="0" fontId="122" fillId="83" borderId="0" applyNumberFormat="0" applyBorder="0" applyAlignment="0" applyProtection="0"/>
    <xf numFmtId="0" fontId="20" fillId="4" borderId="0" applyNumberFormat="0" applyBorder="0" applyAlignment="0" applyProtection="0"/>
    <xf numFmtId="0" fontId="122" fillId="83" borderId="0" applyNumberFormat="0" applyBorder="0" applyAlignment="0" applyProtection="0"/>
    <xf numFmtId="0" fontId="122" fillId="83" borderId="0" applyNumberFormat="0" applyBorder="0" applyAlignment="0" applyProtection="0"/>
    <xf numFmtId="0" fontId="122" fillId="83" borderId="0" applyNumberFormat="0" applyBorder="0" applyAlignment="0" applyProtection="0"/>
    <xf numFmtId="0" fontId="122" fillId="83" borderId="0" applyNumberFormat="0" applyBorder="0" applyAlignment="0" applyProtection="0"/>
    <xf numFmtId="0" fontId="122" fillId="83" borderId="0" applyNumberFormat="0" applyBorder="0" applyAlignment="0" applyProtection="0"/>
    <xf numFmtId="0" fontId="122" fillId="83" borderId="0" applyNumberFormat="0" applyBorder="0" applyAlignment="0" applyProtection="0"/>
    <xf numFmtId="0" fontId="1" fillId="0" borderId="0"/>
    <xf numFmtId="0" fontId="36" fillId="0" borderId="0"/>
    <xf numFmtId="0" fontId="75" fillId="0" borderId="0"/>
    <xf numFmtId="0" fontId="75" fillId="0" borderId="0"/>
    <xf numFmtId="0" fontId="75" fillId="0" borderId="0"/>
    <xf numFmtId="0" fontId="75" fillId="0" borderId="0"/>
    <xf numFmtId="0" fontId="1" fillId="0" borderId="0"/>
    <xf numFmtId="0" fontId="75" fillId="0" borderId="0"/>
    <xf numFmtId="0" fontId="75" fillId="0" borderId="0"/>
    <xf numFmtId="0" fontId="1" fillId="0" borderId="0"/>
    <xf numFmtId="0" fontId="75" fillId="0" borderId="0"/>
    <xf numFmtId="0" fontId="75" fillId="0" borderId="0"/>
    <xf numFmtId="0" fontId="1" fillId="0" borderId="0"/>
    <xf numFmtId="0" fontId="33" fillId="0" borderId="0"/>
    <xf numFmtId="0" fontId="75" fillId="0" borderId="0"/>
    <xf numFmtId="0" fontId="75" fillId="0" borderId="0"/>
    <xf numFmtId="0" fontId="36" fillId="0" borderId="0"/>
    <xf numFmtId="0" fontId="75" fillId="0" borderId="0"/>
    <xf numFmtId="0" fontId="75" fillId="0" borderId="0"/>
    <xf numFmtId="0" fontId="36" fillId="0" borderId="0"/>
    <xf numFmtId="0" fontId="36" fillId="0" borderId="0"/>
    <xf numFmtId="0" fontId="75" fillId="0" borderId="0"/>
    <xf numFmtId="0" fontId="75" fillId="0" borderId="0"/>
    <xf numFmtId="0" fontId="75" fillId="0" borderId="0"/>
    <xf numFmtId="0" fontId="75" fillId="0" borderId="0"/>
    <xf numFmtId="0" fontId="36" fillId="0" borderId="0"/>
    <xf numFmtId="0" fontId="36" fillId="0" borderId="0"/>
    <xf numFmtId="0" fontId="75" fillId="0" borderId="0"/>
    <xf numFmtId="0" fontId="75" fillId="0" borderId="0"/>
    <xf numFmtId="0" fontId="75" fillId="0" borderId="0"/>
    <xf numFmtId="0" fontId="75" fillId="0" borderId="0"/>
    <xf numFmtId="0" fontId="36" fillId="0" borderId="0"/>
    <xf numFmtId="0" fontId="36" fillId="0" borderId="0"/>
    <xf numFmtId="0" fontId="75" fillId="0" borderId="0"/>
    <xf numFmtId="0" fontId="75" fillId="0" borderId="0"/>
    <xf numFmtId="0" fontId="75" fillId="0" borderId="0"/>
    <xf numFmtId="0" fontId="75" fillId="0" borderId="0"/>
    <xf numFmtId="0" fontId="36" fillId="0" borderId="0"/>
    <xf numFmtId="0" fontId="75" fillId="0" borderId="0"/>
    <xf numFmtId="0" fontId="75" fillId="0" borderId="0"/>
    <xf numFmtId="0" fontId="36" fillId="0" borderId="0"/>
    <xf numFmtId="0" fontId="1" fillId="0" borderId="0"/>
    <xf numFmtId="0" fontId="1" fillId="0" borderId="0"/>
    <xf numFmtId="0" fontId="33" fillId="0" borderId="0"/>
    <xf numFmtId="0" fontId="36" fillId="0" borderId="0"/>
    <xf numFmtId="0" fontId="36" fillId="0" borderId="0"/>
    <xf numFmtId="0" fontId="74" fillId="0" borderId="0"/>
    <xf numFmtId="0" fontId="1" fillId="0" borderId="0"/>
    <xf numFmtId="0" fontId="33" fillId="0" borderId="0"/>
    <xf numFmtId="0" fontId="36" fillId="0" borderId="0"/>
    <xf numFmtId="0" fontId="33" fillId="0" borderId="0"/>
    <xf numFmtId="0" fontId="33" fillId="0" borderId="0"/>
    <xf numFmtId="0" fontId="3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33" fillId="0" borderId="0"/>
    <xf numFmtId="0" fontId="36" fillId="0" borderId="0"/>
    <xf numFmtId="0" fontId="33" fillId="0" borderId="0"/>
    <xf numFmtId="0" fontId="33" fillId="0" borderId="0"/>
    <xf numFmtId="0" fontId="74" fillId="0" borderId="0"/>
    <xf numFmtId="0" fontId="75" fillId="0" borderId="0"/>
    <xf numFmtId="0" fontId="74" fillId="0" borderId="0"/>
    <xf numFmtId="0" fontId="36" fillId="0" borderId="0"/>
    <xf numFmtId="0" fontId="1" fillId="0" borderId="0"/>
    <xf numFmtId="0" fontId="1" fillId="0" borderId="0"/>
    <xf numFmtId="0" fontId="36" fillId="0" borderId="0"/>
    <xf numFmtId="0" fontId="33" fillId="0" borderId="0"/>
    <xf numFmtId="0" fontId="33" fillId="0" borderId="0"/>
    <xf numFmtId="0" fontId="36" fillId="0" borderId="0"/>
    <xf numFmtId="0" fontId="36" fillId="0" borderId="0"/>
    <xf numFmtId="0" fontId="33" fillId="0" borderId="0"/>
    <xf numFmtId="0" fontId="33" fillId="0" borderId="0"/>
    <xf numFmtId="0" fontId="36" fillId="0" borderId="0"/>
    <xf numFmtId="0" fontId="33" fillId="0" borderId="0"/>
    <xf numFmtId="0" fontId="36" fillId="0" borderId="0"/>
    <xf numFmtId="0" fontId="75" fillId="0" borderId="0"/>
    <xf numFmtId="0" fontId="75" fillId="0" borderId="0"/>
    <xf numFmtId="0" fontId="36" fillId="0" borderId="0"/>
    <xf numFmtId="0" fontId="1" fillId="0" borderId="0"/>
    <xf numFmtId="0" fontId="1" fillId="0" borderId="0"/>
    <xf numFmtId="0" fontId="36" fillId="0" borderId="0"/>
    <xf numFmtId="0" fontId="1" fillId="0" borderId="0"/>
    <xf numFmtId="0" fontId="1" fillId="0" borderId="0"/>
    <xf numFmtId="0" fontId="36" fillId="0" borderId="0"/>
    <xf numFmtId="0" fontId="1" fillId="0" borderId="0"/>
    <xf numFmtId="0" fontId="1" fillId="0" borderId="0"/>
    <xf numFmtId="0" fontId="34" fillId="0" borderId="0"/>
    <xf numFmtId="0" fontId="124" fillId="0" borderId="0"/>
    <xf numFmtId="0" fontId="36" fillId="0" borderId="0"/>
    <xf numFmtId="0" fontId="1" fillId="0" borderId="0"/>
    <xf numFmtId="0" fontId="1" fillId="0" borderId="0"/>
    <xf numFmtId="0" fontId="36" fillId="0" borderId="0"/>
    <xf numFmtId="0" fontId="1" fillId="0" borderId="0"/>
    <xf numFmtId="0" fontId="1" fillId="0" borderId="0"/>
    <xf numFmtId="0" fontId="36" fillId="0" borderId="0"/>
    <xf numFmtId="0" fontId="1" fillId="0" borderId="0"/>
    <xf numFmtId="0" fontId="1" fillId="0" borderId="0"/>
    <xf numFmtId="0" fontId="36" fillId="0" borderId="0"/>
    <xf numFmtId="0" fontId="1" fillId="0" borderId="0"/>
    <xf numFmtId="0" fontId="1" fillId="0" borderId="0"/>
    <xf numFmtId="0" fontId="36" fillId="0" borderId="0"/>
    <xf numFmtId="0" fontId="1" fillId="0" borderId="0"/>
    <xf numFmtId="0" fontId="1" fillId="0" borderId="0"/>
    <xf numFmtId="0" fontId="33" fillId="0" borderId="0"/>
    <xf numFmtId="0" fontId="33" fillId="0" borderId="0"/>
    <xf numFmtId="0" fontId="1" fillId="0" borderId="0"/>
    <xf numFmtId="0" fontId="74" fillId="0" borderId="0"/>
    <xf numFmtId="0" fontId="68" fillId="0" borderId="0"/>
    <xf numFmtId="0" fontId="1" fillId="0" borderId="0"/>
    <xf numFmtId="0" fontId="33" fillId="0" borderId="0"/>
    <xf numFmtId="0" fontId="1" fillId="0" borderId="0"/>
    <xf numFmtId="0" fontId="68"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36" fillId="0" borderId="0"/>
    <xf numFmtId="0" fontId="1" fillId="0" borderId="0"/>
    <xf numFmtId="0" fontId="1" fillId="0" borderId="0"/>
    <xf numFmtId="0" fontId="36" fillId="0" borderId="0"/>
    <xf numFmtId="0" fontId="1" fillId="0" borderId="0"/>
    <xf numFmtId="0" fontId="1" fillId="0" borderId="0"/>
    <xf numFmtId="0" fontId="1" fillId="0" borderId="0"/>
    <xf numFmtId="0" fontId="36" fillId="0" borderId="0"/>
    <xf numFmtId="0" fontId="1" fillId="0" borderId="0"/>
    <xf numFmtId="0" fontId="1" fillId="0" borderId="0"/>
    <xf numFmtId="0" fontId="41" fillId="0" borderId="0"/>
    <xf numFmtId="0" fontId="41" fillId="0" borderId="0"/>
    <xf numFmtId="0" fontId="125" fillId="0" borderId="0"/>
    <xf numFmtId="0" fontId="36" fillId="0" borderId="0"/>
    <xf numFmtId="0" fontId="1" fillId="0" borderId="0"/>
    <xf numFmtId="0" fontId="1" fillId="0" borderId="0"/>
    <xf numFmtId="0" fontId="36" fillId="0" borderId="0"/>
    <xf numFmtId="0" fontId="36" fillId="0" borderId="0"/>
    <xf numFmtId="0" fontId="1" fillId="0" borderId="0"/>
    <xf numFmtId="0" fontId="1" fillId="0" borderId="0"/>
    <xf numFmtId="0" fontId="36" fillId="0" borderId="0"/>
    <xf numFmtId="0" fontId="1" fillId="0" borderId="0"/>
    <xf numFmtId="0" fontId="1" fillId="0" borderId="0"/>
    <xf numFmtId="0" fontId="41" fillId="0" borderId="0"/>
    <xf numFmtId="0" fontId="41" fillId="0" borderId="0"/>
    <xf numFmtId="0" fontId="4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6" fillId="0" borderId="0"/>
    <xf numFmtId="0" fontId="1" fillId="0" borderId="0"/>
    <xf numFmtId="0" fontId="1" fillId="0" borderId="0"/>
    <xf numFmtId="0" fontId="1" fillId="0" borderId="0"/>
    <xf numFmtId="0" fontId="1" fillId="0" borderId="0"/>
    <xf numFmtId="0" fontId="41" fillId="0" borderId="0"/>
    <xf numFmtId="0" fontId="1" fillId="0" borderId="0"/>
    <xf numFmtId="0" fontId="41" fillId="0" borderId="0"/>
    <xf numFmtId="0" fontId="126" fillId="0" borderId="0"/>
    <xf numFmtId="0" fontId="33" fillId="0" borderId="0"/>
    <xf numFmtId="0" fontId="1" fillId="0" borderId="0"/>
    <xf numFmtId="0" fontId="1" fillId="0" borderId="0"/>
    <xf numFmtId="0" fontId="33" fillId="0" borderId="0"/>
    <xf numFmtId="0" fontId="33" fillId="0" borderId="0"/>
    <xf numFmtId="0" fontId="35" fillId="0" borderId="0"/>
    <xf numFmtId="0" fontId="37" fillId="0" borderId="0"/>
    <xf numFmtId="0" fontId="33" fillId="0" borderId="0"/>
    <xf numFmtId="0" fontId="33" fillId="0" borderId="0"/>
    <xf numFmtId="0" fontId="33" fillId="0" borderId="0"/>
    <xf numFmtId="0" fontId="74" fillId="0" borderId="0"/>
    <xf numFmtId="0" fontId="33" fillId="0" borderId="0"/>
    <xf numFmtId="0" fontId="127" fillId="0" borderId="0"/>
    <xf numFmtId="0" fontId="1" fillId="0" borderId="0"/>
    <xf numFmtId="0" fontId="35" fillId="0" borderId="0"/>
    <xf numFmtId="0" fontId="37" fillId="0" borderId="0"/>
    <xf numFmtId="0" fontId="35" fillId="0" borderId="0"/>
    <xf numFmtId="0" fontId="36" fillId="0" borderId="0"/>
    <xf numFmtId="0" fontId="75" fillId="0" borderId="0"/>
    <xf numFmtId="0" fontId="75" fillId="0" borderId="0"/>
    <xf numFmtId="0" fontId="75" fillId="0" borderId="0"/>
    <xf numFmtId="0" fontId="75" fillId="0" borderId="0"/>
    <xf numFmtId="0" fontId="36" fillId="0" borderId="0"/>
    <xf numFmtId="0" fontId="33" fillId="0" borderId="0"/>
    <xf numFmtId="0" fontId="36" fillId="0" borderId="0"/>
    <xf numFmtId="0" fontId="1" fillId="0" borderId="0"/>
    <xf numFmtId="0" fontId="1" fillId="0" borderId="0"/>
    <xf numFmtId="0" fontId="75" fillId="0" borderId="0"/>
    <xf numFmtId="0" fontId="75" fillId="0" borderId="0"/>
    <xf numFmtId="0" fontId="36" fillId="0" borderId="0"/>
    <xf numFmtId="0" fontId="47" fillId="0" borderId="0"/>
    <xf numFmtId="0" fontId="1" fillId="0" borderId="0"/>
    <xf numFmtId="0" fontId="1" fillId="0" borderId="0"/>
    <xf numFmtId="0" fontId="36" fillId="0" borderId="0"/>
    <xf numFmtId="0" fontId="1" fillId="0" borderId="0"/>
    <xf numFmtId="0" fontId="75" fillId="0" borderId="0"/>
    <xf numFmtId="0" fontId="75" fillId="0" borderId="0"/>
    <xf numFmtId="0" fontId="128" fillId="0" borderId="0"/>
    <xf numFmtId="1" fontId="76" fillId="0" borderId="0">
      <alignment horizontal="right" vertical="top"/>
    </xf>
    <xf numFmtId="0" fontId="34" fillId="0" borderId="0"/>
    <xf numFmtId="0" fontId="84" fillId="0" borderId="0"/>
    <xf numFmtId="0" fontId="129" fillId="0" borderId="0"/>
    <xf numFmtId="0" fontId="84" fillId="0" borderId="0"/>
    <xf numFmtId="0" fontId="36" fillId="84" borderId="55" applyNumberFormat="0" applyFont="0" applyAlignment="0" applyProtection="0"/>
    <xf numFmtId="0" fontId="35" fillId="84" borderId="55" applyNumberFormat="0" applyFont="0" applyAlignment="0" applyProtection="0"/>
    <xf numFmtId="0" fontId="33" fillId="84" borderId="55" applyNumberFormat="0" applyFont="0" applyAlignment="0" applyProtection="0"/>
    <xf numFmtId="0" fontId="33" fillId="84" borderId="55" applyNumberFormat="0" applyFont="0" applyAlignment="0" applyProtection="0"/>
    <xf numFmtId="0" fontId="33" fillId="84" borderId="55" applyNumberFormat="0" applyFont="0" applyAlignment="0" applyProtection="0"/>
    <xf numFmtId="0" fontId="33" fillId="84" borderId="55" applyNumberFormat="0" applyFont="0" applyAlignment="0" applyProtection="0"/>
    <xf numFmtId="0" fontId="37" fillId="8" borderId="8" applyNumberFormat="0" applyFont="0" applyAlignment="0" applyProtection="0"/>
    <xf numFmtId="0" fontId="35" fillId="84" borderId="55" applyNumberFormat="0" applyFont="0" applyAlignment="0" applyProtection="0"/>
    <xf numFmtId="0" fontId="33" fillId="84" borderId="55" applyNumberFormat="0" applyFont="0" applyAlignment="0" applyProtection="0"/>
    <xf numFmtId="0" fontId="36" fillId="84" borderId="55"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3" fillId="84" borderId="55" applyNumberFormat="0" applyFont="0" applyAlignment="0" applyProtection="0"/>
    <xf numFmtId="0" fontId="33" fillId="84" borderId="55" applyNumberFormat="0" applyFont="0" applyAlignment="0" applyProtection="0"/>
    <xf numFmtId="0" fontId="33" fillId="84" borderId="55" applyNumberFormat="0" applyFont="0" applyAlignment="0" applyProtection="0"/>
    <xf numFmtId="0" fontId="33" fillId="84" borderId="55" applyNumberFormat="0" applyFont="0" applyAlignment="0" applyProtection="0"/>
    <xf numFmtId="0" fontId="33" fillId="84" borderId="55" applyNumberFormat="0" applyFont="0" applyAlignment="0" applyProtection="0"/>
    <xf numFmtId="0" fontId="130" fillId="0" borderId="0">
      <alignment horizontal="left"/>
    </xf>
    <xf numFmtId="0" fontId="68" fillId="84" borderId="55" applyNumberFormat="0" applyFont="0" applyAlignment="0" applyProtection="0"/>
    <xf numFmtId="195" fontId="73" fillId="0" borderId="0" applyFont="0" applyFill="0" applyBorder="0" applyAlignment="0" applyProtection="0">
      <alignment vertical="center"/>
    </xf>
    <xf numFmtId="169" fontId="73" fillId="0" borderId="0" applyFont="0" applyFill="0" applyBorder="0" applyAlignment="0" applyProtection="0">
      <alignment vertical="center"/>
    </xf>
    <xf numFmtId="0" fontId="131" fillId="35" borderId="0" applyNumberFormat="0" applyBorder="0" applyAlignment="0" applyProtection="0"/>
    <xf numFmtId="0" fontId="132" fillId="52" borderId="56" applyNumberFormat="0" applyAlignment="0" applyProtection="0"/>
    <xf numFmtId="0" fontId="133" fillId="52" borderId="56" applyNumberFormat="0" applyAlignment="0" applyProtection="0"/>
    <xf numFmtId="0" fontId="133" fillId="52" borderId="56" applyNumberFormat="0" applyAlignment="0" applyProtection="0"/>
    <xf numFmtId="0" fontId="134" fillId="6" borderId="5" applyNumberFormat="0" applyAlignment="0" applyProtection="0"/>
    <xf numFmtId="0" fontId="132" fillId="52" borderId="56" applyNumberFormat="0" applyAlignment="0" applyProtection="0"/>
    <xf numFmtId="0" fontId="133" fillId="52" borderId="56" applyNumberFormat="0" applyAlignment="0" applyProtection="0"/>
    <xf numFmtId="0" fontId="133" fillId="52" borderId="56" applyNumberFormat="0" applyAlignment="0" applyProtection="0"/>
    <xf numFmtId="0" fontId="22" fillId="6" borderId="5" applyNumberFormat="0" applyAlignment="0" applyProtection="0"/>
    <xf numFmtId="0" fontId="133" fillId="52" borderId="56" applyNumberFormat="0" applyAlignment="0" applyProtection="0"/>
    <xf numFmtId="0" fontId="133" fillId="52" borderId="56" applyNumberFormat="0" applyAlignment="0" applyProtection="0"/>
    <xf numFmtId="0" fontId="133" fillId="52" borderId="56" applyNumberFormat="0" applyAlignment="0" applyProtection="0"/>
    <xf numFmtId="0" fontId="133" fillId="52" borderId="56" applyNumberFormat="0" applyAlignment="0" applyProtection="0"/>
    <xf numFmtId="0" fontId="133" fillId="52" borderId="56" applyNumberFormat="0" applyAlignment="0" applyProtection="0"/>
    <xf numFmtId="199" fontId="84" fillId="0" borderId="0" applyFont="0" applyFill="0" applyBorder="0" applyAlignment="0" applyProtection="0"/>
    <xf numFmtId="200" fontId="84"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9" fontId="37"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6"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36"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6"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201" fontId="73" fillId="0" borderId="0" applyFont="0" applyFill="0" applyBorder="0" applyAlignment="0" applyProtection="0">
      <alignment horizontal="right" vertical="center"/>
    </xf>
    <xf numFmtId="202" fontId="73" fillId="0" borderId="0" applyFont="0" applyFill="0" applyBorder="0" applyAlignment="0" applyProtection="0">
      <alignment vertical="center"/>
    </xf>
    <xf numFmtId="9" fontId="33" fillId="0" borderId="0" applyNumberFormat="0" applyFont="0" applyFill="0" applyBorder="0" applyAlignment="0" applyProtection="0"/>
    <xf numFmtId="0" fontId="47" fillId="59" borderId="36"/>
    <xf numFmtId="0" fontId="72" fillId="0" borderId="0" applyNumberFormat="0" applyFill="0" applyBorder="0">
      <alignment horizontal="left" vertical="center" wrapText="1"/>
    </xf>
    <xf numFmtId="0" fontId="73" fillId="0" borderId="0" applyNumberFormat="0" applyFill="0" applyBorder="0">
      <alignment horizontal="left" vertical="center" wrapText="1" indent="1"/>
    </xf>
    <xf numFmtId="0" fontId="70" fillId="59" borderId="0">
      <alignment horizontal="right"/>
    </xf>
    <xf numFmtId="0" fontId="135" fillId="82" borderId="0">
      <alignment horizontal="center"/>
    </xf>
    <xf numFmtId="0" fontId="136" fillId="78" borderId="36">
      <alignment horizontal="left" vertical="top" wrapText="1"/>
    </xf>
    <xf numFmtId="0" fontId="137" fillId="78" borderId="57">
      <alignment horizontal="left" vertical="top" wrapText="1"/>
    </xf>
    <xf numFmtId="0" fontId="136" fillId="78" borderId="58">
      <alignment horizontal="left" vertical="top" wrapText="1"/>
    </xf>
    <xf numFmtId="0" fontId="136" fillId="78" borderId="57">
      <alignment horizontal="left" vertical="top"/>
    </xf>
    <xf numFmtId="0" fontId="42" fillId="0" borderId="28">
      <alignment horizontal="center" vertical="center"/>
    </xf>
    <xf numFmtId="0" fontId="33" fillId="62" borderId="0" applyNumberFormat="0" applyFont="0" applyBorder="0" applyProtection="0">
      <alignment horizontal="left" vertical="center"/>
    </xf>
    <xf numFmtId="0" fontId="33" fillId="0" borderId="59" applyNumberFormat="0" applyFill="0" applyProtection="0">
      <alignment horizontal="left" vertical="center" wrapText="1" indent="1"/>
    </xf>
    <xf numFmtId="203" fontId="33" fillId="0" borderId="59" applyFill="0" applyProtection="0">
      <alignment horizontal="right" vertical="center" wrapText="1"/>
    </xf>
    <xf numFmtId="0" fontId="33" fillId="0" borderId="0" applyNumberFormat="0" applyFill="0" applyBorder="0" applyProtection="0">
      <alignment horizontal="left" vertical="center" wrapText="1"/>
    </xf>
    <xf numFmtId="0" fontId="33" fillId="0" borderId="0" applyNumberFormat="0" applyFill="0" applyBorder="0" applyProtection="0">
      <alignment horizontal="left" vertical="center" wrapText="1" indent="1"/>
    </xf>
    <xf numFmtId="203" fontId="33" fillId="0" borderId="0" applyFill="0" applyBorder="0" applyProtection="0">
      <alignment horizontal="right" vertical="center" wrapText="1"/>
    </xf>
    <xf numFmtId="204" fontId="33" fillId="0" borderId="0" applyFill="0" applyBorder="0" applyProtection="0">
      <alignment horizontal="right" vertical="center" wrapText="1"/>
    </xf>
    <xf numFmtId="0" fontId="33" fillId="0" borderId="60" applyNumberFormat="0" applyFill="0" applyProtection="0">
      <alignment horizontal="left" vertical="center" wrapText="1"/>
    </xf>
    <xf numFmtId="0" fontId="33" fillId="0" borderId="60" applyNumberFormat="0" applyFill="0" applyProtection="0">
      <alignment horizontal="left" vertical="center" wrapText="1" indent="1"/>
    </xf>
    <xf numFmtId="203" fontId="33" fillId="0" borderId="60" applyFill="0" applyProtection="0">
      <alignment horizontal="right" vertical="center" wrapText="1"/>
    </xf>
    <xf numFmtId="0" fontId="33" fillId="0" borderId="0" applyNumberFormat="0" applyFill="0" applyBorder="0" applyProtection="0">
      <alignment vertical="center" wrapText="1"/>
    </xf>
    <xf numFmtId="0" fontId="33" fillId="0" borderId="0" applyNumberFormat="0" applyFill="0" applyBorder="0" applyAlignment="0" applyProtection="0"/>
    <xf numFmtId="0" fontId="33" fillId="0" borderId="0" applyNumberFormat="0" applyFill="0" applyBorder="0" applyProtection="0">
      <alignment vertical="center" wrapText="1"/>
    </xf>
    <xf numFmtId="0" fontId="33" fillId="0" borderId="0" applyNumberFormat="0" applyFill="0" applyBorder="0" applyProtection="0">
      <alignment vertical="center" wrapText="1"/>
    </xf>
    <xf numFmtId="0" fontId="33" fillId="0" borderId="0" applyNumberFormat="0" applyFont="0" applyFill="0" applyBorder="0" applyProtection="0">
      <alignment horizontal="right" vertical="center"/>
    </xf>
    <xf numFmtId="0" fontId="138" fillId="0" borderId="0" applyNumberFormat="0" applyFill="0" applyBorder="0" applyProtection="0">
      <alignment horizontal="left" vertical="center" wrapText="1"/>
    </xf>
    <xf numFmtId="0" fontId="138" fillId="0" borderId="0" applyNumberFormat="0" applyFill="0" applyBorder="0" applyProtection="0">
      <alignment horizontal="left" vertical="center" wrapText="1"/>
    </xf>
    <xf numFmtId="0" fontId="139" fillId="0" borderId="0" applyNumberFormat="0" applyFill="0" applyBorder="0" applyProtection="0">
      <alignment vertical="center" wrapText="1"/>
    </xf>
    <xf numFmtId="0" fontId="33" fillId="0" borderId="61" applyNumberFormat="0" applyFont="0" applyFill="0" applyProtection="0">
      <alignment horizontal="center" vertical="center" wrapText="1"/>
    </xf>
    <xf numFmtId="0" fontId="138" fillId="0" borderId="61" applyNumberFormat="0" applyFill="0" applyProtection="0">
      <alignment horizontal="center" vertical="center" wrapText="1"/>
    </xf>
    <xf numFmtId="0" fontId="138" fillId="0" borderId="61" applyNumberFormat="0" applyFill="0" applyProtection="0">
      <alignment horizontal="center" vertical="center" wrapText="1"/>
    </xf>
    <xf numFmtId="0" fontId="33" fillId="0" borderId="59" applyNumberFormat="0" applyFill="0" applyProtection="0">
      <alignment horizontal="left" vertical="center" wrapText="1"/>
    </xf>
    <xf numFmtId="0" fontId="68" fillId="0" borderId="0"/>
    <xf numFmtId="0" fontId="74" fillId="0" borderId="0"/>
    <xf numFmtId="0" fontId="33" fillId="0" borderId="0"/>
    <xf numFmtId="0" fontId="33" fillId="0" borderId="0">
      <alignment horizontal="left" wrapText="1"/>
    </xf>
    <xf numFmtId="0" fontId="33" fillId="0" borderId="0">
      <alignment vertical="top"/>
    </xf>
    <xf numFmtId="205" fontId="33" fillId="0" borderId="0" applyFill="0" applyBorder="0" applyAlignment="0" applyProtection="0">
      <alignment wrapText="1"/>
    </xf>
    <xf numFmtId="0" fontId="2" fillId="0" borderId="0" applyNumberFormat="0" applyFill="0" applyBorder="0">
      <alignment horizontal="center" wrapText="1"/>
    </xf>
    <xf numFmtId="0" fontId="2" fillId="0" borderId="0" applyNumberFormat="0" applyFill="0" applyBorder="0">
      <alignment horizontal="center" wrapText="1"/>
    </xf>
    <xf numFmtId="195" fontId="72" fillId="0" borderId="62" applyNumberFormat="0" applyFill="0" applyAlignment="0" applyProtection="0">
      <alignment vertical="center"/>
    </xf>
    <xf numFmtId="195" fontId="73" fillId="0" borderId="63" applyNumberFormat="0" applyFont="0" applyFill="0" applyAlignment="0" applyProtection="0">
      <alignment vertical="center"/>
    </xf>
    <xf numFmtId="0" fontId="140" fillId="0" borderId="64"/>
    <xf numFmtId="0" fontId="73" fillId="59" borderId="0" applyNumberFormat="0" applyFont="0" applyBorder="0" applyAlignment="0" applyProtection="0">
      <alignment vertical="center"/>
    </xf>
    <xf numFmtId="0" fontId="141" fillId="0" borderId="0"/>
    <xf numFmtId="0" fontId="73" fillId="0" borderId="0" applyNumberFormat="0" applyFont="0" applyFill="0" applyAlignment="0" applyProtection="0">
      <alignment vertical="center"/>
    </xf>
    <xf numFmtId="195" fontId="73" fillId="0" borderId="0" applyNumberFormat="0" applyFont="0" applyBorder="0" applyAlignment="0" applyProtection="0">
      <alignment vertical="center"/>
    </xf>
    <xf numFmtId="0" fontId="142" fillId="0" borderId="0">
      <alignment horizontal="left" vertical="top"/>
    </xf>
    <xf numFmtId="0" fontId="69" fillId="59" borderId="0">
      <alignment horizontal="center"/>
    </xf>
    <xf numFmtId="0" fontId="143" fillId="0" borderId="0" applyNumberFormat="0" applyFill="0" applyBorder="0" applyAlignment="0" applyProtection="0"/>
    <xf numFmtId="0" fontId="82" fillId="0" borderId="0" applyNumberFormat="0" applyFill="0" applyBorder="0" applyAlignment="0" applyProtection="0"/>
    <xf numFmtId="0" fontId="144" fillId="0" borderId="0"/>
    <xf numFmtId="49" fontId="73" fillId="0" borderId="0" applyFont="0" applyFill="0" applyBorder="0" applyAlignment="0" applyProtection="0">
      <alignment horizontal="center" vertical="center"/>
    </xf>
    <xf numFmtId="0" fontId="73" fillId="0" borderId="0">
      <alignment vertical="top"/>
    </xf>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6" fillId="59" borderId="0"/>
    <xf numFmtId="0" fontId="145" fillId="0" borderId="0" applyNumberFormat="0" applyFill="0" applyBorder="0" applyAlignment="0" applyProtection="0"/>
    <xf numFmtId="0" fontId="94" fillId="0" borderId="47" applyNumberFormat="0" applyFill="0" applyAlignment="0" applyProtection="0"/>
    <xf numFmtId="0" fontId="96" fillId="0" borderId="48" applyNumberFormat="0" applyFill="0" applyAlignment="0" applyProtection="0"/>
    <xf numFmtId="0" fontId="98" fillId="0" borderId="49" applyNumberFormat="0" applyFill="0" applyAlignment="0" applyProtection="0"/>
    <xf numFmtId="0" fontId="98" fillId="0" borderId="0" applyNumberFormat="0" applyFill="0" applyBorder="0" applyAlignment="0" applyProtection="0"/>
    <xf numFmtId="0" fontId="145" fillId="0" borderId="0" applyNumberFormat="0" applyFill="0" applyBorder="0" applyAlignment="0" applyProtection="0"/>
    <xf numFmtId="0" fontId="147" fillId="0" borderId="0"/>
    <xf numFmtId="0" fontId="148" fillId="0" borderId="65" applyNumberFormat="0" applyFill="0" applyAlignment="0" applyProtection="0"/>
    <xf numFmtId="0" fontId="149" fillId="0" borderId="65" applyNumberFormat="0" applyFill="0" applyAlignment="0" applyProtection="0"/>
    <xf numFmtId="0" fontId="150" fillId="0" borderId="65" applyNumberFormat="0" applyFill="0" applyAlignment="0" applyProtection="0"/>
    <xf numFmtId="0" fontId="150" fillId="0" borderId="65" applyNumberFormat="0" applyFill="0" applyAlignment="0" applyProtection="0"/>
    <xf numFmtId="0" fontId="151" fillId="0" borderId="9" applyNumberFormat="0" applyFill="0" applyAlignment="0" applyProtection="0"/>
    <xf numFmtId="0" fontId="149" fillId="0" borderId="65" applyNumberFormat="0" applyFill="0" applyAlignment="0" applyProtection="0"/>
    <xf numFmtId="0" fontId="150" fillId="0" borderId="65" applyNumberFormat="0" applyFill="0" applyAlignment="0" applyProtection="0"/>
    <xf numFmtId="0" fontId="150" fillId="0" borderId="65" applyNumberFormat="0" applyFill="0" applyAlignment="0" applyProtection="0"/>
    <xf numFmtId="0" fontId="7" fillId="0" borderId="9" applyNumberFormat="0" applyFill="0" applyAlignment="0" applyProtection="0"/>
    <xf numFmtId="0" fontId="150" fillId="0" borderId="65" applyNumberFormat="0" applyFill="0" applyAlignment="0" applyProtection="0"/>
    <xf numFmtId="0" fontId="150" fillId="0" borderId="65" applyNumberFormat="0" applyFill="0" applyAlignment="0" applyProtection="0"/>
    <xf numFmtId="0" fontId="150" fillId="0" borderId="65" applyNumberFormat="0" applyFill="0" applyAlignment="0" applyProtection="0"/>
    <xf numFmtId="0" fontId="150" fillId="0" borderId="65" applyNumberFormat="0" applyFill="0" applyAlignment="0" applyProtection="0"/>
    <xf numFmtId="0" fontId="150" fillId="0" borderId="65" applyNumberFormat="0" applyFill="0" applyAlignment="0" applyProtection="0"/>
    <xf numFmtId="195" fontId="72" fillId="77" borderId="0" applyNumberFormat="0" applyAlignment="0" applyProtection="0">
      <alignment vertical="center"/>
    </xf>
    <xf numFmtId="0" fontId="150" fillId="0" borderId="65" applyNumberFormat="0" applyFill="0" applyAlignment="0" applyProtection="0"/>
    <xf numFmtId="0" fontId="152" fillId="52" borderId="56" applyNumberFormat="0" applyAlignment="0" applyProtection="0"/>
    <xf numFmtId="0" fontId="73" fillId="0" borderId="0" applyNumberFormat="0" applyFont="0" applyBorder="0" applyAlignment="0" applyProtection="0">
      <alignment vertical="center"/>
    </xf>
    <xf numFmtId="0" fontId="73" fillId="0" borderId="0" applyNumberFormat="0" applyFont="0" applyAlignment="0" applyProtection="0">
      <alignment vertical="center"/>
    </xf>
    <xf numFmtId="0" fontId="44" fillId="35" borderId="0" applyNumberFormat="0" applyBorder="0" applyAlignment="0" applyProtection="0"/>
    <xf numFmtId="0" fontId="91" fillId="36" borderId="0" applyNumberFormat="0" applyBorder="0" applyAlignment="0" applyProtection="0"/>
    <xf numFmtId="0" fontId="153" fillId="0" borderId="0" applyNumberFormat="0" applyFill="0" applyBorder="0" applyAlignment="0" applyProtection="0"/>
    <xf numFmtId="0" fontId="154" fillId="0" borderId="0" applyNumberFormat="0" applyFill="0" applyBorder="0" applyAlignment="0" applyProtection="0"/>
    <xf numFmtId="206" fontId="33" fillId="0" borderId="0" applyFont="0" applyFill="0" applyBorder="0" applyAlignment="0" applyProtection="0"/>
    <xf numFmtId="207" fontId="33" fillId="0" borderId="0" applyFont="0" applyFill="0" applyBorder="0" applyAlignment="0" applyProtection="0"/>
    <xf numFmtId="0" fontId="155"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56" fillId="0" borderId="0" applyNumberFormat="0" applyFill="0" applyBorder="0" applyAlignment="0" applyProtection="0"/>
    <xf numFmtId="0" fontId="155" fillId="0" borderId="0" applyNumberFormat="0" applyFill="0" applyBorder="0" applyAlignment="0" applyProtection="0"/>
    <xf numFmtId="0" fontId="143" fillId="0" borderId="0" applyNumberFormat="0" applyFill="0" applyBorder="0" applyAlignment="0" applyProtection="0"/>
    <xf numFmtId="0" fontId="26"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1" fontId="76" fillId="0" borderId="0">
      <alignment vertical="top" wrapText="1"/>
    </xf>
    <xf numFmtId="0" fontId="163" fillId="0" borderId="0"/>
    <xf numFmtId="3" fontId="164" fillId="0" borderId="0">
      <alignment horizontal="right"/>
    </xf>
    <xf numFmtId="170" fontId="164" fillId="0" borderId="0">
      <alignment horizontal="right" vertical="top"/>
    </xf>
    <xf numFmtId="171" fontId="164" fillId="0" borderId="0">
      <alignment horizontal="right" vertical="top"/>
    </xf>
    <xf numFmtId="3" fontId="164" fillId="0" borderId="0">
      <alignment horizontal="right"/>
    </xf>
    <xf numFmtId="170" fontId="164" fillId="0" borderId="0">
      <alignment horizontal="right" vertical="top"/>
    </xf>
    <xf numFmtId="1" fontId="164" fillId="0" borderId="0">
      <alignment horizontal="right" vertical="top"/>
    </xf>
    <xf numFmtId="0" fontId="5" fillId="0" borderId="9" applyNumberFormat="0" applyFill="0" applyAlignment="0" applyProtection="0"/>
    <xf numFmtId="0" fontId="6" fillId="0" borderId="0" applyNumberFormat="0" applyFill="0" applyBorder="0" applyAlignment="0" applyProtection="0"/>
    <xf numFmtId="1" fontId="164" fillId="0" borderId="0">
      <alignment vertical="top" wrapText="1"/>
    </xf>
    <xf numFmtId="0" fontId="166" fillId="0" borderId="0" applyNumberFormat="0" applyFill="0" applyBorder="0" applyAlignment="0" applyProtection="0">
      <alignment vertical="top"/>
      <protection locked="0"/>
    </xf>
    <xf numFmtId="0" fontId="169" fillId="0" borderId="0" applyNumberFormat="0" applyFill="0" applyBorder="0" applyAlignment="0" applyProtection="0"/>
  </cellStyleXfs>
  <cellXfs count="546">
    <xf numFmtId="0" fontId="0" fillId="0" borderId="0" xfId="0"/>
    <xf numFmtId="0" fontId="0" fillId="0" borderId="0" xfId="0" applyAlignment="1">
      <alignment wrapText="1"/>
    </xf>
    <xf numFmtId="0" fontId="9" fillId="0" borderId="0" xfId="0" applyFont="1"/>
    <xf numFmtId="0" fontId="10" fillId="0" borderId="0" xfId="0" applyFont="1"/>
    <xf numFmtId="0" fontId="12" fillId="0" borderId="0" xfId="152" applyFont="1" applyAlignment="1" applyProtection="1"/>
    <xf numFmtId="0" fontId="13" fillId="0" borderId="0" xfId="1" applyFont="1"/>
    <xf numFmtId="0" fontId="10" fillId="85" borderId="13" xfId="0" applyFont="1" applyFill="1" applyBorder="1" applyAlignment="1">
      <alignment horizontal="left" wrapText="1"/>
    </xf>
    <xf numFmtId="0" fontId="10" fillId="85" borderId="15" xfId="0" applyFont="1" applyFill="1" applyBorder="1" applyAlignment="1">
      <alignment horizontal="left" wrapText="1"/>
    </xf>
    <xf numFmtId="0" fontId="158" fillId="85" borderId="16" xfId="0" applyFont="1" applyFill="1" applyBorder="1" applyAlignment="1">
      <alignment horizontal="left" wrapText="1"/>
    </xf>
    <xf numFmtId="0" fontId="10" fillId="85" borderId="15" xfId="0" applyFont="1" applyFill="1" applyBorder="1" applyAlignment="1">
      <alignment wrapText="1"/>
    </xf>
    <xf numFmtId="0" fontId="10" fillId="85" borderId="19" xfId="0" applyFont="1" applyFill="1" applyBorder="1" applyAlignment="1">
      <alignment wrapText="1"/>
    </xf>
    <xf numFmtId="0" fontId="158" fillId="85" borderId="20" xfId="0" applyFont="1" applyFill="1" applyBorder="1" applyAlignment="1">
      <alignment wrapText="1"/>
    </xf>
    <xf numFmtId="0" fontId="158" fillId="85" borderId="21" xfId="0" applyFont="1" applyFill="1" applyBorder="1" applyAlignment="1">
      <alignment horizontal="left" wrapText="1"/>
    </xf>
    <xf numFmtId="0" fontId="159" fillId="85" borderId="21" xfId="0" applyFont="1" applyFill="1" applyBorder="1" applyAlignment="1">
      <alignment horizontal="left" wrapText="1"/>
    </xf>
    <xf numFmtId="0" fontId="158" fillId="85" borderId="11" xfId="0" applyFont="1" applyFill="1" applyBorder="1" applyAlignment="1">
      <alignment horizontal="left" wrapText="1"/>
    </xf>
    <xf numFmtId="0" fontId="159" fillId="85" borderId="11" xfId="0" applyFont="1" applyFill="1" applyBorder="1" applyAlignment="1">
      <alignment horizontal="left" wrapText="1"/>
    </xf>
    <xf numFmtId="0" fontId="158" fillId="85" borderId="24" xfId="0" applyFont="1" applyFill="1" applyBorder="1" applyAlignment="1">
      <alignment horizontal="left" wrapText="1"/>
    </xf>
    <xf numFmtId="0" fontId="158" fillId="85" borderId="26" xfId="0" applyFont="1" applyFill="1" applyBorder="1" applyAlignment="1">
      <alignment horizontal="left" wrapText="1"/>
    </xf>
    <xf numFmtId="0" fontId="160" fillId="33" borderId="31" xfId="0" applyFont="1" applyFill="1" applyBorder="1"/>
    <xf numFmtId="0" fontId="158" fillId="85" borderId="25" xfId="0" applyFont="1" applyFill="1" applyBorder="1" applyAlignment="1">
      <alignment horizontal="left" wrapText="1"/>
    </xf>
    <xf numFmtId="0" fontId="158" fillId="85" borderId="27" xfId="0" applyFont="1" applyFill="1" applyBorder="1" applyAlignment="1">
      <alignment horizontal="left" wrapText="1"/>
    </xf>
    <xf numFmtId="0" fontId="0" fillId="0" borderId="22" xfId="0" applyBorder="1"/>
    <xf numFmtId="0" fontId="0" fillId="0" borderId="14" xfId="0" applyBorder="1"/>
    <xf numFmtId="0" fontId="158" fillId="85" borderId="67" xfId="0" applyFont="1" applyFill="1" applyBorder="1" applyAlignment="1">
      <alignment horizontal="left" wrapText="1"/>
    </xf>
    <xf numFmtId="0" fontId="157" fillId="0" borderId="68" xfId="0" applyFont="1" applyBorder="1"/>
    <xf numFmtId="0" fontId="160" fillId="33" borderId="68" xfId="0" applyFont="1" applyFill="1" applyBorder="1"/>
    <xf numFmtId="0" fontId="10" fillId="0" borderId="68" xfId="0" applyFont="1" applyBorder="1" applyAlignment="1">
      <alignment wrapText="1"/>
    </xf>
    <xf numFmtId="0" fontId="10" fillId="85" borderId="72" xfId="0" applyFont="1" applyFill="1" applyBorder="1" applyAlignment="1">
      <alignment vertical="top" wrapText="1"/>
    </xf>
    <xf numFmtId="0" fontId="10" fillId="85" borderId="25" xfId="0" applyFont="1" applyFill="1" applyBorder="1" applyAlignment="1">
      <alignment wrapText="1"/>
    </xf>
    <xf numFmtId="0" fontId="10" fillId="85" borderId="75" xfId="0" applyFont="1" applyFill="1" applyBorder="1" applyAlignment="1">
      <alignment horizontal="left" vertical="top" wrapText="1"/>
    </xf>
    <xf numFmtId="0" fontId="161" fillId="33" borderId="31" xfId="0" applyFont="1" applyFill="1" applyBorder="1" applyAlignment="1">
      <alignment horizontal="right" wrapText="1"/>
    </xf>
    <xf numFmtId="0" fontId="8" fillId="0" borderId="0" xfId="152" applyAlignment="1" applyProtection="1"/>
    <xf numFmtId="0" fontId="165" fillId="0" borderId="0" xfId="152" applyFont="1" applyAlignment="1" applyProtection="1"/>
    <xf numFmtId="0" fontId="162" fillId="0" borderId="0" xfId="0" applyFont="1"/>
    <xf numFmtId="0" fontId="10" fillId="0" borderId="0" xfId="0" applyFont="1" applyAlignment="1">
      <alignment horizontal="left" wrapText="1"/>
    </xf>
    <xf numFmtId="0" fontId="5" fillId="0" borderId="0" xfId="0" applyFont="1"/>
    <xf numFmtId="0" fontId="0" fillId="0" borderId="0" xfId="0" applyAlignment="1">
      <alignment horizontal="left"/>
    </xf>
    <xf numFmtId="0" fontId="0" fillId="0" borderId="0" xfId="0" applyAlignment="1">
      <alignment horizontal="left" vertical="top"/>
    </xf>
    <xf numFmtId="166" fontId="0" fillId="0" borderId="0" xfId="0" applyNumberFormat="1"/>
    <xf numFmtId="0" fontId="167" fillId="0" borderId="0" xfId="0" applyFont="1"/>
    <xf numFmtId="0" fontId="10" fillId="0" borderId="0" xfId="0" applyFont="1" applyAlignment="1">
      <alignment wrapText="1"/>
    </xf>
    <xf numFmtId="167" fontId="0" fillId="0" borderId="0" xfId="19" applyNumberFormat="1" applyFont="1"/>
    <xf numFmtId="14" fontId="10" fillId="0" borderId="0" xfId="0" applyNumberFormat="1" applyFont="1"/>
    <xf numFmtId="0" fontId="6" fillId="0" borderId="80" xfId="0" applyFont="1" applyBorder="1"/>
    <xf numFmtId="0" fontId="10" fillId="0" borderId="76" xfId="0" applyFont="1" applyBorder="1"/>
    <xf numFmtId="0" fontId="158" fillId="0" borderId="66" xfId="0" applyFont="1" applyBorder="1" applyAlignment="1">
      <alignment horizontal="left" wrapText="1"/>
    </xf>
    <xf numFmtId="0" fontId="30" fillId="0" borderId="0" xfId="0" applyFont="1"/>
    <xf numFmtId="0" fontId="158" fillId="0" borderId="16" xfId="0" applyFont="1" applyBorder="1" applyAlignment="1">
      <alignment horizontal="left" wrapText="1"/>
    </xf>
    <xf numFmtId="0" fontId="159" fillId="0" borderId="18" xfId="0" applyFont="1" applyBorder="1"/>
    <xf numFmtId="0" fontId="159" fillId="0" borderId="20" xfId="0" applyFont="1" applyBorder="1" applyAlignment="1">
      <alignment wrapText="1"/>
    </xf>
    <xf numFmtId="0" fontId="10" fillId="0" borderId="74" xfId="0" applyFont="1" applyBorder="1" applyAlignment="1">
      <alignment wrapText="1"/>
    </xf>
    <xf numFmtId="0" fontId="158" fillId="0" borderId="14" xfId="0" applyFont="1" applyBorder="1" applyAlignment="1">
      <alignment horizontal="left" wrapText="1"/>
    </xf>
    <xf numFmtId="0" fontId="159" fillId="0" borderId="14" xfId="0" applyFont="1" applyBorder="1" applyAlignment="1">
      <alignment horizontal="left" wrapText="1"/>
    </xf>
    <xf numFmtId="0" fontId="10" fillId="0" borderId="15" xfId="0" applyFont="1" applyBorder="1" applyAlignment="1">
      <alignment wrapText="1"/>
    </xf>
    <xf numFmtId="0" fontId="158" fillId="0" borderId="23" xfId="0" applyFont="1" applyBorder="1" applyAlignment="1">
      <alignment horizontal="left" wrapText="1"/>
    </xf>
    <xf numFmtId="0" fontId="159" fillId="0" borderId="17" xfId="0" applyFont="1" applyBorder="1" applyAlignment="1">
      <alignment horizontal="left" wrapText="1"/>
    </xf>
    <xf numFmtId="0" fontId="159" fillId="0" borderId="21" xfId="0" applyFont="1" applyBorder="1" applyAlignment="1">
      <alignment horizontal="left" wrapText="1"/>
    </xf>
    <xf numFmtId="0" fontId="159" fillId="0" borderId="11" xfId="0" applyFont="1" applyBorder="1" applyAlignment="1">
      <alignment horizontal="left" wrapText="1"/>
    </xf>
    <xf numFmtId="0" fontId="10" fillId="0" borderId="28" xfId="0" applyFont="1" applyBorder="1" applyAlignment="1">
      <alignment wrapText="1"/>
    </xf>
    <xf numFmtId="0" fontId="159" fillId="0" borderId="16" xfId="0" applyFont="1" applyBorder="1" applyAlignment="1">
      <alignment horizontal="left" wrapText="1"/>
    </xf>
    <xf numFmtId="0" fontId="159" fillId="0" borderId="24" xfId="0" applyFont="1" applyBorder="1" applyAlignment="1">
      <alignment horizontal="left" wrapText="1"/>
    </xf>
    <xf numFmtId="0" fontId="159" fillId="0" borderId="26" xfId="0" applyFont="1" applyBorder="1" applyAlignment="1">
      <alignment horizontal="left" wrapText="1"/>
    </xf>
    <xf numFmtId="0" fontId="158" fillId="0" borderId="29" xfId="0" applyFont="1" applyBorder="1" applyAlignment="1">
      <alignment horizontal="left" wrapText="1"/>
    </xf>
    <xf numFmtId="0" fontId="158" fillId="0" borderId="69" xfId="0" applyFont="1" applyBorder="1" applyAlignment="1">
      <alignment horizontal="left" wrapText="1"/>
    </xf>
    <xf numFmtId="0" fontId="159" fillId="0" borderId="70" xfId="0" applyFont="1" applyBorder="1" applyAlignment="1">
      <alignment horizontal="left" wrapText="1"/>
    </xf>
    <xf numFmtId="0" fontId="160" fillId="33" borderId="30" xfId="0" applyFont="1" applyFill="1" applyBorder="1"/>
    <xf numFmtId="0" fontId="160" fillId="0" borderId="71" xfId="0" applyFont="1" applyBorder="1"/>
    <xf numFmtId="0" fontId="0" fillId="0" borderId="81" xfId="0" applyBorder="1"/>
    <xf numFmtId="0" fontId="6" fillId="0" borderId="32" xfId="0" applyFont="1" applyBorder="1"/>
    <xf numFmtId="0" fontId="31" fillId="0" borderId="0" xfId="0" applyFont="1"/>
    <xf numFmtId="0" fontId="5" fillId="0" borderId="77" xfId="0" applyFont="1" applyBorder="1" applyAlignment="1">
      <alignment vertical="center" wrapText="1"/>
    </xf>
    <xf numFmtId="0" fontId="5" fillId="0" borderId="0" xfId="0" applyFont="1" applyAlignment="1">
      <alignment vertical="center" wrapText="1"/>
    </xf>
    <xf numFmtId="0" fontId="10" fillId="85" borderId="73" xfId="0" applyFont="1" applyFill="1" applyBorder="1"/>
    <xf numFmtId="0" fontId="5" fillId="0" borderId="82" xfId="0" applyFont="1" applyBorder="1" applyAlignment="1">
      <alignment vertical="center" wrapText="1"/>
    </xf>
    <xf numFmtId="0" fontId="0" fillId="0" borderId="0" xfId="0" applyAlignment="1">
      <alignment vertical="center"/>
    </xf>
    <xf numFmtId="208" fontId="0" fillId="0" borderId="0" xfId="153" applyNumberFormat="1" applyFont="1"/>
    <xf numFmtId="209" fontId="0" fillId="0" borderId="0" xfId="153" applyNumberFormat="1" applyFont="1" applyFill="1" applyBorder="1"/>
    <xf numFmtId="208" fontId="0" fillId="0" borderId="0" xfId="153" applyNumberFormat="1" applyFont="1" applyFill="1" applyBorder="1"/>
    <xf numFmtId="9" fontId="0" fillId="0" borderId="0" xfId="19" applyFont="1" applyFill="1" applyBorder="1"/>
    <xf numFmtId="0" fontId="5" fillId="0" borderId="82" xfId="0" applyFont="1" applyBorder="1" applyAlignment="1">
      <alignment horizontal="left" vertical="center" wrapText="1"/>
    </xf>
    <xf numFmtId="0" fontId="5" fillId="0" borderId="83" xfId="0" applyFont="1" applyBorder="1" applyAlignment="1">
      <alignment vertical="center" wrapText="1"/>
    </xf>
    <xf numFmtId="0" fontId="0" fillId="0" borderId="84" xfId="0" applyBorder="1"/>
    <xf numFmtId="9" fontId="0" fillId="0" borderId="11" xfId="19" applyFont="1" applyFill="1" applyBorder="1"/>
    <xf numFmtId="208" fontId="0" fillId="86" borderId="0" xfId="153" applyNumberFormat="1" applyFont="1" applyFill="1" applyBorder="1"/>
    <xf numFmtId="9" fontId="0" fillId="86" borderId="11" xfId="19" applyFont="1" applyFill="1" applyBorder="1"/>
    <xf numFmtId="9" fontId="0" fillId="86" borderId="0" xfId="19" applyFont="1" applyFill="1" applyBorder="1" applyAlignment="1">
      <alignment horizontal="right"/>
    </xf>
    <xf numFmtId="0" fontId="0" fillId="0" borderId="76" xfId="0" applyBorder="1" applyAlignment="1">
      <alignment wrapText="1"/>
    </xf>
    <xf numFmtId="0" fontId="0" fillId="0" borderId="76" xfId="0" applyBorder="1"/>
    <xf numFmtId="0" fontId="5" fillId="0" borderId="85" xfId="0" applyFont="1" applyBorder="1" applyAlignment="1">
      <alignment vertical="center" wrapText="1"/>
    </xf>
    <xf numFmtId="0" fontId="5" fillId="0" borderId="86" xfId="0" applyFont="1" applyBorder="1" applyAlignment="1">
      <alignment vertical="center" wrapText="1"/>
    </xf>
    <xf numFmtId="0" fontId="0" fillId="0" borderId="11" xfId="0" applyBorder="1"/>
    <xf numFmtId="0" fontId="5" fillId="0" borderId="76" xfId="0" applyFont="1" applyBorder="1" applyAlignment="1">
      <alignment vertical="center" wrapText="1"/>
    </xf>
    <xf numFmtId="208" fontId="0" fillId="0" borderId="10" xfId="153" applyNumberFormat="1" applyFont="1" applyFill="1" applyBorder="1" applyAlignment="1">
      <alignment horizontal="right"/>
    </xf>
    <xf numFmtId="208" fontId="0" fillId="0" borderId="87" xfId="153" applyNumberFormat="1" applyFont="1" applyFill="1" applyBorder="1" applyAlignment="1">
      <alignment horizontal="right"/>
    </xf>
    <xf numFmtId="9" fontId="0" fillId="0" borderId="88" xfId="19" applyFont="1" applyFill="1" applyBorder="1"/>
    <xf numFmtId="0" fontId="5" fillId="0" borderId="31" xfId="0" applyFont="1" applyBorder="1" applyAlignment="1">
      <alignment vertical="center" wrapText="1"/>
    </xf>
    <xf numFmtId="0" fontId="0" fillId="0" borderId="10" xfId="0" applyBorder="1" applyAlignment="1">
      <alignment horizontal="right"/>
    </xf>
    <xf numFmtId="0" fontId="0" fillId="86" borderId="10" xfId="0" applyFill="1" applyBorder="1" applyAlignment="1">
      <alignment horizontal="right"/>
    </xf>
    <xf numFmtId="0" fontId="0" fillId="0" borderId="87" xfId="0" applyBorder="1" applyAlignment="1">
      <alignment horizontal="right"/>
    </xf>
    <xf numFmtId="0" fontId="0" fillId="0" borderId="88" xfId="0" applyBorder="1"/>
    <xf numFmtId="166" fontId="0" fillId="0" borderId="10" xfId="0" applyNumberFormat="1" applyBorder="1"/>
    <xf numFmtId="166" fontId="0" fillId="0" borderId="87" xfId="0" applyNumberFormat="1" applyBorder="1"/>
    <xf numFmtId="208" fontId="0" fillId="0" borderId="88" xfId="153" applyNumberFormat="1" applyFont="1" applyFill="1" applyBorder="1"/>
    <xf numFmtId="0" fontId="5" fillId="0" borderId="83" xfId="0" applyFont="1" applyBorder="1" applyAlignment="1">
      <alignment horizontal="left" vertical="center" wrapText="1"/>
    </xf>
    <xf numFmtId="0" fontId="0" fillId="0" borderId="89" xfId="0" applyBorder="1"/>
    <xf numFmtId="0" fontId="0" fillId="0" borderId="90" xfId="0" applyBorder="1"/>
    <xf numFmtId="208" fontId="0" fillId="0" borderId="84" xfId="153" applyNumberFormat="1" applyFont="1" applyFill="1" applyBorder="1"/>
    <xf numFmtId="208" fontId="0" fillId="0" borderId="89" xfId="153" applyNumberFormat="1" applyFont="1" applyFill="1" applyBorder="1"/>
    <xf numFmtId="0" fontId="5" fillId="0" borderId="68" xfId="0" applyFont="1" applyBorder="1" applyAlignment="1">
      <alignment vertical="center" wrapText="1"/>
    </xf>
    <xf numFmtId="9" fontId="0" fillId="0" borderId="90" xfId="19" applyFont="1" applyFill="1" applyBorder="1"/>
    <xf numFmtId="208" fontId="0" fillId="86" borderId="0" xfId="153" applyNumberFormat="1" applyFont="1" applyFill="1" applyBorder="1" applyAlignment="1">
      <alignment horizontal="right"/>
    </xf>
    <xf numFmtId="0" fontId="171" fillId="0" borderId="0" xfId="0" applyFont="1"/>
    <xf numFmtId="0" fontId="171" fillId="0" borderId="0" xfId="0" applyFont="1" applyAlignment="1">
      <alignment horizontal="left"/>
    </xf>
    <xf numFmtId="0" fontId="171" fillId="0" borderId="0" xfId="0" applyFont="1" applyAlignment="1">
      <alignment vertical="center"/>
    </xf>
    <xf numFmtId="0" fontId="172" fillId="0" borderId="0" xfId="0" applyFont="1"/>
    <xf numFmtId="166" fontId="171" fillId="0" borderId="0" xfId="0" applyNumberFormat="1" applyFont="1"/>
    <xf numFmtId="208" fontId="171" fillId="0" borderId="0" xfId="153" applyNumberFormat="1" applyFont="1" applyFill="1" applyBorder="1"/>
    <xf numFmtId="208" fontId="171" fillId="0" borderId="0" xfId="153" applyNumberFormat="1" applyFont="1" applyFill="1" applyBorder="1" applyAlignment="1">
      <alignment horizontal="right"/>
    </xf>
    <xf numFmtId="0" fontId="125" fillId="0" borderId="0" xfId="0" applyFont="1" applyAlignment="1">
      <alignment horizontal="left" vertical="top" wrapText="1"/>
    </xf>
    <xf numFmtId="0" fontId="125" fillId="0" borderId="0" xfId="0" applyFont="1"/>
    <xf numFmtId="0" fontId="125" fillId="0" borderId="0" xfId="1057" applyFont="1"/>
    <xf numFmtId="0" fontId="171" fillId="0" borderId="0" xfId="0" applyFont="1" applyAlignment="1">
      <alignment wrapText="1"/>
    </xf>
    <xf numFmtId="0" fontId="172" fillId="0" borderId="0" xfId="0" applyFont="1" applyAlignment="1">
      <alignment vertical="center" wrapText="1"/>
    </xf>
    <xf numFmtId="0" fontId="172" fillId="0" borderId="0" xfId="0" applyFont="1" applyAlignment="1">
      <alignment horizontal="left" vertical="center" wrapText="1"/>
    </xf>
    <xf numFmtId="0" fontId="171" fillId="0" borderId="0" xfId="0" applyFont="1" applyAlignment="1">
      <alignment horizontal="right"/>
    </xf>
    <xf numFmtId="9" fontId="171" fillId="0" borderId="0" xfId="19" applyFont="1" applyFill="1" applyBorder="1"/>
    <xf numFmtId="209" fontId="171" fillId="0" borderId="0" xfId="153" applyNumberFormat="1" applyFont="1" applyFill="1" applyBorder="1"/>
    <xf numFmtId="9" fontId="171" fillId="0" borderId="0" xfId="19" applyFont="1" applyFill="1" applyBorder="1" applyAlignment="1">
      <alignment horizontal="right"/>
    </xf>
    <xf numFmtId="0" fontId="10" fillId="0" borderId="89" xfId="0" applyFont="1" applyBorder="1" applyAlignment="1">
      <alignment wrapText="1"/>
    </xf>
    <xf numFmtId="166" fontId="0" fillId="0" borderId="88" xfId="0" applyNumberFormat="1" applyBorder="1"/>
    <xf numFmtId="209" fontId="0" fillId="0" borderId="88" xfId="153" applyNumberFormat="1" applyFont="1" applyFill="1" applyBorder="1"/>
    <xf numFmtId="0" fontId="0" fillId="0" borderId="69" xfId="0" applyBorder="1"/>
    <xf numFmtId="0" fontId="0" fillId="0" borderId="91" xfId="0" applyBorder="1"/>
    <xf numFmtId="0" fontId="0" fillId="0" borderId="12" xfId="0" applyBorder="1"/>
    <xf numFmtId="0" fontId="0" fillId="0" borderId="10" xfId="0" applyBorder="1"/>
    <xf numFmtId="209" fontId="0" fillId="0" borderId="84" xfId="153" applyNumberFormat="1" applyFont="1" applyBorder="1"/>
    <xf numFmtId="209" fontId="0" fillId="0" borderId="0" xfId="153" applyNumberFormat="1" applyFont="1" applyBorder="1"/>
    <xf numFmtId="209" fontId="0" fillId="0" borderId="11" xfId="153" applyNumberFormat="1" applyFont="1" applyBorder="1"/>
    <xf numFmtId="0" fontId="0" fillId="0" borderId="11" xfId="0" applyBorder="1" applyAlignment="1">
      <alignment horizontal="right"/>
    </xf>
    <xf numFmtId="9" fontId="0" fillId="0" borderId="11" xfId="19" applyFont="1" applyBorder="1"/>
    <xf numFmtId="0" fontId="0" fillId="0" borderId="92" xfId="0" applyBorder="1"/>
    <xf numFmtId="209" fontId="0" fillId="0" borderId="93" xfId="153" applyNumberFormat="1" applyFont="1" applyBorder="1"/>
    <xf numFmtId="209" fontId="0" fillId="0" borderId="94" xfId="153" applyNumberFormat="1" applyFont="1" applyBorder="1"/>
    <xf numFmtId="209" fontId="0" fillId="0" borderId="95" xfId="153" applyNumberFormat="1" applyFont="1" applyBorder="1"/>
    <xf numFmtId="0" fontId="0" fillId="0" borderId="93" xfId="0" applyBorder="1"/>
    <xf numFmtId="0" fontId="0" fillId="0" borderId="94" xfId="0" applyBorder="1"/>
    <xf numFmtId="0" fontId="0" fillId="0" borderId="95" xfId="0" applyBorder="1"/>
    <xf numFmtId="0" fontId="0" fillId="0" borderId="95" xfId="0" applyBorder="1" applyAlignment="1">
      <alignment horizontal="right"/>
    </xf>
    <xf numFmtId="9" fontId="0" fillId="0" borderId="95" xfId="19" applyFont="1" applyBorder="1"/>
    <xf numFmtId="0" fontId="0" fillId="0" borderId="96" xfId="0" applyBorder="1"/>
    <xf numFmtId="209" fontId="0" fillId="0" borderId="97" xfId="153" applyNumberFormat="1" applyFont="1" applyBorder="1"/>
    <xf numFmtId="209" fontId="0" fillId="0" borderId="28" xfId="153" applyNumberFormat="1" applyFont="1" applyBorder="1"/>
    <xf numFmtId="209" fontId="0" fillId="0" borderId="98" xfId="153" applyNumberFormat="1" applyFont="1" applyBorder="1"/>
    <xf numFmtId="0" fontId="0" fillId="0" borderId="97" xfId="0" applyBorder="1"/>
    <xf numFmtId="0" fontId="0" fillId="0" borderId="28" xfId="0" applyBorder="1"/>
    <xf numFmtId="0" fontId="0" fillId="0" borderId="98" xfId="0" applyBorder="1"/>
    <xf numFmtId="0" fontId="0" fillId="0" borderId="98" xfId="0" applyBorder="1" applyAlignment="1">
      <alignment horizontal="right"/>
    </xf>
    <xf numFmtId="9" fontId="0" fillId="0" borderId="98" xfId="19" applyFont="1" applyBorder="1"/>
    <xf numFmtId="0" fontId="173" fillId="0" borderId="0" xfId="0" applyFont="1"/>
    <xf numFmtId="0" fontId="33" fillId="0" borderId="10" xfId="1047" applyBorder="1"/>
    <xf numFmtId="209" fontId="1" fillId="0" borderId="0" xfId="153" applyNumberFormat="1" applyFont="1" applyBorder="1"/>
    <xf numFmtId="209" fontId="1" fillId="0" borderId="11" xfId="153" applyNumberFormat="1" applyFont="1" applyBorder="1" applyAlignment="1">
      <alignment horizontal="right"/>
    </xf>
    <xf numFmtId="209" fontId="33" fillId="0" borderId="10" xfId="1048" applyNumberFormat="1" applyBorder="1"/>
    <xf numFmtId="0" fontId="33" fillId="0" borderId="87" xfId="1047" applyBorder="1"/>
    <xf numFmtId="209" fontId="1" fillId="0" borderId="88" xfId="153" applyNumberFormat="1" applyFont="1" applyBorder="1"/>
    <xf numFmtId="209" fontId="1" fillId="0" borderId="90" xfId="153" applyNumberFormat="1" applyFont="1" applyBorder="1" applyAlignment="1">
      <alignment horizontal="right"/>
    </xf>
    <xf numFmtId="209" fontId="33" fillId="0" borderId="87" xfId="1048" applyNumberFormat="1" applyBorder="1"/>
    <xf numFmtId="0" fontId="171" fillId="0" borderId="84" xfId="0" applyFont="1" applyBorder="1"/>
    <xf numFmtId="0" fontId="171" fillId="0" borderId="11" xfId="0" applyFont="1" applyBorder="1"/>
    <xf numFmtId="0" fontId="171" fillId="0" borderId="84" xfId="0" applyFont="1" applyBorder="1" applyAlignment="1">
      <alignment vertical="center" wrapText="1"/>
    </xf>
    <xf numFmtId="0" fontId="171" fillId="0" borderId="0" xfId="0" applyFont="1" applyAlignment="1">
      <alignment vertical="center" wrapText="1"/>
    </xf>
    <xf numFmtId="166" fontId="171" fillId="0" borderId="11" xfId="0" applyNumberFormat="1" applyFont="1" applyBorder="1"/>
    <xf numFmtId="166" fontId="171" fillId="0" borderId="84" xfId="0" applyNumberFormat="1" applyFont="1" applyBorder="1"/>
    <xf numFmtId="0" fontId="171" fillId="0" borderId="89" xfId="0" applyFont="1" applyBorder="1"/>
    <xf numFmtId="0" fontId="171" fillId="0" borderId="88" xfId="0" applyFont="1" applyBorder="1"/>
    <xf numFmtId="0" fontId="171" fillId="0" borderId="90" xfId="0" applyFont="1" applyBorder="1"/>
    <xf numFmtId="209" fontId="0" fillId="0" borderId="69" xfId="624" applyNumberFormat="1" applyFont="1" applyBorder="1"/>
    <xf numFmtId="209" fontId="0" fillId="0" borderId="0" xfId="624" applyNumberFormat="1" applyFont="1" applyBorder="1"/>
    <xf numFmtId="209" fontId="0" fillId="0" borderId="88" xfId="624" applyNumberFormat="1" applyFont="1" applyBorder="1"/>
    <xf numFmtId="0" fontId="172" fillId="0" borderId="91" xfId="0" applyFont="1" applyBorder="1"/>
    <xf numFmtId="0" fontId="172" fillId="0" borderId="69" xfId="0" applyFont="1" applyBorder="1"/>
    <xf numFmtId="0" fontId="172" fillId="0" borderId="29" xfId="0" applyFont="1" applyBorder="1"/>
    <xf numFmtId="10" fontId="174" fillId="0" borderId="11" xfId="1155" applyNumberFormat="1" applyFont="1" applyBorder="1"/>
    <xf numFmtId="10" fontId="175" fillId="0" borderId="11" xfId="1155" applyNumberFormat="1" applyFont="1" applyBorder="1"/>
    <xf numFmtId="10" fontId="175" fillId="0" borderId="90" xfId="1155" applyNumberFormat="1" applyFont="1" applyBorder="1"/>
    <xf numFmtId="0" fontId="0" fillId="0" borderId="68" xfId="637" applyNumberFormat="1" applyFont="1" applyBorder="1" applyAlignment="1">
      <alignment horizontal="left" vertical="center" wrapText="1"/>
    </xf>
    <xf numFmtId="0" fontId="1" fillId="0" borderId="31" xfId="883" applyBorder="1" applyAlignment="1">
      <alignment horizontal="left" vertical="center" wrapText="1"/>
    </xf>
    <xf numFmtId="0" fontId="1" fillId="0" borderId="31" xfId="883" applyBorder="1" applyAlignment="1">
      <alignment horizontal="left" wrapText="1"/>
    </xf>
    <xf numFmtId="0" fontId="1" fillId="0" borderId="76" xfId="883" applyBorder="1" applyAlignment="1">
      <alignment horizontal="left" vertical="center"/>
    </xf>
    <xf numFmtId="208" fontId="0" fillId="0" borderId="0" xfId="153" applyNumberFormat="1" applyFont="1" applyBorder="1"/>
    <xf numFmtId="9" fontId="0" fillId="0" borderId="11" xfId="19" applyFont="1" applyBorder="1" applyAlignment="1">
      <alignment horizontal="right"/>
    </xf>
    <xf numFmtId="9" fontId="0" fillId="0" borderId="11" xfId="19" quotePrefix="1" applyFont="1" applyBorder="1" applyAlignment="1">
      <alignment horizontal="right"/>
    </xf>
    <xf numFmtId="0" fontId="0" fillId="0" borderId="87" xfId="0" applyBorder="1"/>
    <xf numFmtId="208" fontId="0" fillId="0" borderId="88" xfId="153" applyNumberFormat="1" applyFont="1" applyBorder="1"/>
    <xf numFmtId="9" fontId="0" fillId="0" borderId="90" xfId="19" applyFont="1" applyBorder="1" applyAlignment="1">
      <alignment horizontal="right"/>
    </xf>
    <xf numFmtId="0" fontId="171" fillId="0" borderId="76" xfId="0" applyFont="1" applyBorder="1"/>
    <xf numFmtId="0" fontId="171" fillId="0" borderId="31" xfId="0" applyFont="1" applyBorder="1"/>
    <xf numFmtId="0" fontId="171" fillId="0" borderId="68" xfId="0" applyFont="1" applyBorder="1"/>
    <xf numFmtId="0" fontId="171" fillId="0" borderId="91" xfId="0" applyFont="1" applyBorder="1"/>
    <xf numFmtId="166" fontId="171" fillId="0" borderId="69" xfId="0" applyNumberFormat="1" applyFont="1" applyBorder="1"/>
    <xf numFmtId="166" fontId="171" fillId="0" borderId="29" xfId="0" applyNumberFormat="1" applyFont="1" applyBorder="1"/>
    <xf numFmtId="166" fontId="171" fillId="0" borderId="90" xfId="0" applyNumberFormat="1" applyFont="1" applyBorder="1"/>
    <xf numFmtId="0" fontId="171" fillId="0" borderId="69" xfId="0" applyFont="1" applyBorder="1"/>
    <xf numFmtId="0" fontId="171" fillId="0" borderId="29" xfId="0" applyFont="1" applyBorder="1"/>
    <xf numFmtId="0" fontId="5" fillId="0" borderId="69" xfId="1047" applyFont="1" applyBorder="1"/>
    <xf numFmtId="43" fontId="0" fillId="0" borderId="69" xfId="153" applyFont="1" applyBorder="1"/>
    <xf numFmtId="43" fontId="0" fillId="0" borderId="28" xfId="153" applyFont="1" applyBorder="1"/>
    <xf numFmtId="209" fontId="0" fillId="0" borderId="98" xfId="153" applyNumberFormat="1" applyFont="1" applyFill="1" applyBorder="1"/>
    <xf numFmtId="43" fontId="0" fillId="0" borderId="0" xfId="153" applyFont="1" applyBorder="1"/>
    <xf numFmtId="209" fontId="0" fillId="0" borderId="11" xfId="153" applyNumberFormat="1" applyFont="1" applyFill="1" applyBorder="1"/>
    <xf numFmtId="43" fontId="0" fillId="0" borderId="94" xfId="153" applyFont="1" applyBorder="1"/>
    <xf numFmtId="209" fontId="0" fillId="0" borderId="95" xfId="153" applyNumberFormat="1" applyFont="1" applyFill="1" applyBorder="1"/>
    <xf numFmtId="43" fontId="0" fillId="0" borderId="94" xfId="153" applyFont="1" applyFill="1" applyBorder="1"/>
    <xf numFmtId="43" fontId="0" fillId="0" borderId="28" xfId="153" applyFont="1" applyFill="1" applyBorder="1"/>
    <xf numFmtId="43" fontId="0" fillId="0" borderId="0" xfId="153" applyFont="1" applyFill="1" applyBorder="1"/>
    <xf numFmtId="43" fontId="0" fillId="0" borderId="88" xfId="153" applyFont="1" applyBorder="1"/>
    <xf numFmtId="209" fontId="0" fillId="0" borderId="90" xfId="153" applyNumberFormat="1" applyFont="1" applyBorder="1"/>
    <xf numFmtId="0" fontId="0" fillId="0" borderId="84" xfId="0" applyBorder="1" applyAlignment="1">
      <alignment horizontal="center" vertical="center"/>
    </xf>
    <xf numFmtId="167" fontId="0" fillId="0" borderId="0" xfId="19" applyNumberFormat="1" applyFont="1" applyBorder="1"/>
    <xf numFmtId="0" fontId="0" fillId="0" borderId="19" xfId="0" applyBorder="1" applyAlignment="1">
      <alignment vertical="center"/>
    </xf>
    <xf numFmtId="0" fontId="0" fillId="0" borderId="99" xfId="0" applyBorder="1" applyAlignment="1">
      <alignment vertical="center"/>
    </xf>
    <xf numFmtId="208" fontId="0" fillId="0" borderId="69" xfId="153" applyNumberFormat="1" applyFont="1" applyBorder="1"/>
    <xf numFmtId="167" fontId="0" fillId="0" borderId="69" xfId="19" applyNumberFormat="1" applyFont="1" applyBorder="1"/>
    <xf numFmtId="167" fontId="0" fillId="0" borderId="29" xfId="19" applyNumberFormat="1" applyFont="1" applyBorder="1"/>
    <xf numFmtId="167" fontId="0" fillId="0" borderId="11" xfId="19" applyNumberFormat="1" applyFont="1" applyBorder="1"/>
    <xf numFmtId="167" fontId="0" fillId="0" borderId="88" xfId="19" applyNumberFormat="1" applyFont="1" applyBorder="1"/>
    <xf numFmtId="167" fontId="0" fillId="0" borderId="90" xfId="19" applyNumberFormat="1" applyFont="1" applyBorder="1"/>
    <xf numFmtId="0" fontId="5" fillId="0" borderId="31" xfId="0" applyFont="1" applyBorder="1"/>
    <xf numFmtId="0" fontId="5" fillId="0" borderId="68" xfId="0" applyFont="1" applyBorder="1"/>
    <xf numFmtId="209" fontId="0" fillId="0" borderId="69" xfId="0" applyNumberFormat="1" applyBorder="1"/>
    <xf numFmtId="209" fontId="0" fillId="0" borderId="29" xfId="0" applyNumberFormat="1" applyBorder="1"/>
    <xf numFmtId="0" fontId="31" fillId="0" borderId="10" xfId="0" applyFont="1" applyBorder="1" applyAlignment="1">
      <alignment horizontal="left"/>
    </xf>
    <xf numFmtId="209" fontId="0" fillId="0" borderId="0" xfId="0" applyNumberFormat="1"/>
    <xf numFmtId="209" fontId="0" fillId="0" borderId="11" xfId="0" applyNumberFormat="1" applyBorder="1"/>
    <xf numFmtId="0" fontId="0" fillId="0" borderId="76" xfId="0" applyBorder="1" applyAlignment="1">
      <alignment horizontal="left"/>
    </xf>
    <xf numFmtId="209" fontId="0" fillId="0" borderId="31" xfId="153" applyNumberFormat="1" applyFont="1" applyBorder="1"/>
    <xf numFmtId="209" fontId="0" fillId="0" borderId="68" xfId="153" applyNumberFormat="1" applyFont="1" applyBorder="1"/>
    <xf numFmtId="208" fontId="0" fillId="0" borderId="0" xfId="0" applyNumberFormat="1"/>
    <xf numFmtId="208" fontId="0" fillId="0" borderId="11" xfId="0" applyNumberFormat="1" applyBorder="1"/>
    <xf numFmtId="208" fontId="0" fillId="0" borderId="88" xfId="0" applyNumberFormat="1" applyBorder="1"/>
    <xf numFmtId="208" fontId="0" fillId="0" borderId="90" xfId="0" applyNumberFormat="1" applyBorder="1"/>
    <xf numFmtId="0" fontId="0" fillId="0" borderId="31" xfId="0" applyBorder="1"/>
    <xf numFmtId="0" fontId="0" fillId="0" borderId="68" xfId="0" applyBorder="1"/>
    <xf numFmtId="0" fontId="1" fillId="0" borderId="12" xfId="944" applyBorder="1" applyAlignment="1">
      <alignment vertical="center"/>
    </xf>
    <xf numFmtId="0" fontId="1" fillId="0" borderId="12" xfId="944" applyBorder="1"/>
    <xf numFmtId="0" fontId="1" fillId="0" borderId="10" xfId="944" applyBorder="1"/>
    <xf numFmtId="0" fontId="1" fillId="0" borderId="87" xfId="944" applyBorder="1"/>
    <xf numFmtId="0" fontId="0" fillId="0" borderId="91" xfId="0" applyBorder="1" applyAlignment="1">
      <alignment vertical="center"/>
    </xf>
    <xf numFmtId="0" fontId="0" fillId="0" borderId="69" xfId="0" applyBorder="1" applyAlignment="1">
      <alignment vertical="center"/>
    </xf>
    <xf numFmtId="209" fontId="0" fillId="0" borderId="29" xfId="153" applyNumberFormat="1" applyFont="1" applyBorder="1"/>
    <xf numFmtId="0" fontId="0" fillId="0" borderId="0" xfId="0" applyAlignment="1">
      <alignment horizontal="center" vertical="center"/>
    </xf>
    <xf numFmtId="0" fontId="0" fillId="0" borderId="76" xfId="0" applyBorder="1" applyAlignment="1">
      <alignment vertical="center"/>
    </xf>
    <xf numFmtId="0" fontId="172" fillId="0" borderId="30" xfId="0" applyFont="1" applyBorder="1"/>
    <xf numFmtId="0" fontId="172" fillId="0" borderId="31" xfId="0" applyFont="1" applyBorder="1"/>
    <xf numFmtId="0" fontId="172" fillId="0" borderId="68" xfId="0" applyFont="1" applyBorder="1"/>
    <xf numFmtId="0" fontId="0" fillId="0" borderId="101" xfId="0" applyBorder="1"/>
    <xf numFmtId="0" fontId="10" fillId="0" borderId="103" xfId="1047" applyFont="1" applyBorder="1"/>
    <xf numFmtId="166" fontId="0" fillId="0" borderId="11" xfId="0" applyNumberFormat="1" applyBorder="1"/>
    <xf numFmtId="0" fontId="10" fillId="0" borderId="104" xfId="1047" applyFont="1" applyBorder="1"/>
    <xf numFmtId="9" fontId="0" fillId="0" borderId="88" xfId="0" applyNumberFormat="1" applyBorder="1"/>
    <xf numFmtId="9" fontId="0" fillId="0" borderId="90" xfId="0" applyNumberFormat="1" applyBorder="1"/>
    <xf numFmtId="0" fontId="5" fillId="0" borderId="100" xfId="0" applyFont="1" applyBorder="1"/>
    <xf numFmtId="2" fontId="0" fillId="0" borderId="10" xfId="1179" applyNumberFormat="1" applyFont="1" applyBorder="1" applyAlignment="1">
      <alignment horizontal="right"/>
    </xf>
    <xf numFmtId="2" fontId="0" fillId="0" borderId="87" xfId="1179" applyNumberFormat="1" applyFont="1" applyBorder="1" applyAlignment="1">
      <alignment horizontal="right"/>
    </xf>
    <xf numFmtId="0" fontId="0" fillId="0" borderId="76" xfId="637" applyNumberFormat="1" applyFont="1" applyBorder="1"/>
    <xf numFmtId="0" fontId="174" fillId="0" borderId="10" xfId="637" applyNumberFormat="1" applyFont="1" applyBorder="1"/>
    <xf numFmtId="0" fontId="175" fillId="0" borderId="10" xfId="2" applyFont="1" applyBorder="1"/>
    <xf numFmtId="0" fontId="175" fillId="0" borderId="87" xfId="2" applyFont="1" applyBorder="1"/>
    <xf numFmtId="0" fontId="171" fillId="0" borderId="11" xfId="0" applyFont="1" applyBorder="1" applyAlignment="1">
      <alignment wrapText="1"/>
    </xf>
    <xf numFmtId="0" fontId="176" fillId="0" borderId="0" xfId="0" applyFont="1"/>
    <xf numFmtId="0" fontId="176" fillId="0" borderId="11" xfId="0" applyFont="1" applyBorder="1"/>
    <xf numFmtId="0" fontId="171" fillId="0" borderId="11" xfId="0" applyFont="1" applyBorder="1" applyAlignment="1">
      <alignment vertical="center" wrapText="1"/>
    </xf>
    <xf numFmtId="166" fontId="171" fillId="0" borderId="88" xfId="0" applyNumberFormat="1" applyFont="1" applyBorder="1"/>
    <xf numFmtId="0" fontId="171" fillId="0" borderId="88" xfId="0" applyFont="1" applyBorder="1" applyAlignment="1">
      <alignment horizontal="right"/>
    </xf>
    <xf numFmtId="0" fontId="31" fillId="0" borderId="10" xfId="0" applyFont="1" applyBorder="1"/>
    <xf numFmtId="209" fontId="31" fillId="0" borderId="11" xfId="153" applyNumberFormat="1" applyFont="1" applyBorder="1"/>
    <xf numFmtId="208" fontId="0" fillId="0" borderId="31" xfId="153" applyNumberFormat="1" applyFont="1" applyBorder="1"/>
    <xf numFmtId="208" fontId="0" fillId="0" borderId="68" xfId="153" applyNumberFormat="1" applyFont="1" applyBorder="1"/>
    <xf numFmtId="167" fontId="31" fillId="0" borderId="11" xfId="19" applyNumberFormat="1" applyFont="1" applyBorder="1"/>
    <xf numFmtId="167" fontId="0" fillId="0" borderId="31" xfId="19" applyNumberFormat="1" applyFont="1" applyBorder="1"/>
    <xf numFmtId="167" fontId="0" fillId="0" borderId="68" xfId="19" applyNumberFormat="1" applyFont="1" applyBorder="1"/>
    <xf numFmtId="0" fontId="10" fillId="0" borderId="105" xfId="1047" applyFont="1" applyBorder="1"/>
    <xf numFmtId="0" fontId="10" fillId="0" borderId="101" xfId="1047" applyFont="1" applyBorder="1"/>
    <xf numFmtId="0" fontId="10" fillId="0" borderId="102" xfId="1047" applyFont="1" applyBorder="1" applyAlignment="1">
      <alignment horizontal="right"/>
    </xf>
    <xf numFmtId="0" fontId="10" fillId="0" borderId="84" xfId="1047" applyFont="1" applyBorder="1"/>
    <xf numFmtId="166" fontId="10" fillId="0" borderId="0" xfId="1047" applyNumberFormat="1" applyFont="1"/>
    <xf numFmtId="167" fontId="10" fillId="0" borderId="0" xfId="1156" applyNumberFormat="1" applyFont="1" applyFill="1" applyBorder="1"/>
    <xf numFmtId="167" fontId="10" fillId="0" borderId="11" xfId="1156" applyNumberFormat="1" applyFont="1" applyFill="1" applyBorder="1"/>
    <xf numFmtId="0" fontId="10" fillId="0" borderId="89" xfId="1047" applyFont="1" applyBorder="1"/>
    <xf numFmtId="166" fontId="10" fillId="0" borderId="88" xfId="1047" applyNumberFormat="1" applyFont="1" applyBorder="1"/>
    <xf numFmtId="166" fontId="10" fillId="0" borderId="90" xfId="1047" applyNumberFormat="1" applyFont="1" applyBorder="1"/>
    <xf numFmtId="0" fontId="0" fillId="0" borderId="30" xfId="0" applyBorder="1"/>
    <xf numFmtId="208" fontId="10" fillId="0" borderId="31" xfId="153" applyNumberFormat="1" applyFont="1" applyBorder="1"/>
    <xf numFmtId="208" fontId="10" fillId="0" borderId="31" xfId="153" applyNumberFormat="1" applyFont="1" applyFill="1" applyBorder="1"/>
    <xf numFmtId="208" fontId="10" fillId="0" borderId="68" xfId="153" applyNumberFormat="1" applyFont="1" applyFill="1" applyBorder="1"/>
    <xf numFmtId="2" fontId="174" fillId="0" borderId="11" xfId="1155" applyNumberFormat="1" applyFont="1" applyBorder="1" applyAlignment="1">
      <alignment horizontal="right"/>
    </xf>
    <xf numFmtId="2" fontId="175" fillId="0" borderId="11" xfId="1155" applyNumberFormat="1" applyFont="1" applyBorder="1" applyAlignment="1">
      <alignment horizontal="right"/>
    </xf>
    <xf numFmtId="2" fontId="175" fillId="0" borderId="90" xfId="1155" applyNumberFormat="1" applyFont="1" applyBorder="1" applyAlignment="1">
      <alignment horizontal="right"/>
    </xf>
    <xf numFmtId="0" fontId="171" fillId="0" borderId="12" xfId="0" applyFont="1" applyBorder="1"/>
    <xf numFmtId="0" fontId="171" fillId="0" borderId="10" xfId="0" applyFont="1" applyBorder="1"/>
    <xf numFmtId="0" fontId="171" fillId="0" borderId="87" xfId="0" applyFont="1" applyBorder="1"/>
    <xf numFmtId="166" fontId="171" fillId="0" borderId="10" xfId="0" applyNumberFormat="1" applyFont="1" applyBorder="1"/>
    <xf numFmtId="166" fontId="171" fillId="0" borderId="87" xfId="0" applyNumberFormat="1" applyFont="1" applyBorder="1"/>
    <xf numFmtId="9" fontId="171" fillId="0" borderId="10" xfId="19" applyFont="1" applyBorder="1"/>
    <xf numFmtId="209" fontId="171" fillId="0" borderId="10" xfId="153" applyNumberFormat="1" applyFont="1" applyBorder="1"/>
    <xf numFmtId="9" fontId="171" fillId="0" borderId="11" xfId="19" applyFont="1" applyBorder="1"/>
    <xf numFmtId="9" fontId="171" fillId="0" borderId="90" xfId="19" applyFont="1" applyBorder="1"/>
    <xf numFmtId="166" fontId="171" fillId="0" borderId="12" xfId="0" applyNumberFormat="1" applyFont="1" applyBorder="1"/>
    <xf numFmtId="209" fontId="171" fillId="0" borderId="12" xfId="153" applyNumberFormat="1" applyFont="1" applyBorder="1"/>
    <xf numFmtId="0" fontId="0" fillId="0" borderId="106" xfId="0" applyBorder="1" applyAlignment="1">
      <alignment horizontal="left" vertical="center"/>
    </xf>
    <xf numFmtId="0" fontId="0" fillId="0" borderId="94" xfId="0" applyBorder="1" applyAlignment="1">
      <alignment horizontal="left" vertical="center"/>
    </xf>
    <xf numFmtId="0" fontId="0" fillId="0" borderId="107" xfId="0" applyBorder="1" applyAlignment="1">
      <alignment horizontal="left" vertical="center"/>
    </xf>
    <xf numFmtId="0" fontId="10" fillId="0" borderId="108" xfId="1047" applyFont="1" applyBorder="1" applyAlignment="1">
      <alignment horizontal="center" vertical="center" wrapText="1"/>
    </xf>
    <xf numFmtId="0" fontId="0" fillId="0" borderId="106" xfId="0" applyBorder="1"/>
    <xf numFmtId="167" fontId="0" fillId="0" borderId="106" xfId="19" applyNumberFormat="1" applyFont="1" applyBorder="1"/>
    <xf numFmtId="167" fontId="0" fillId="0" borderId="94" xfId="19" applyNumberFormat="1" applyFont="1" applyBorder="1"/>
    <xf numFmtId="167" fontId="0" fillId="0" borderId="107" xfId="19" applyNumberFormat="1" applyFont="1" applyBorder="1"/>
    <xf numFmtId="208" fontId="10" fillId="0" borderId="108" xfId="153" applyNumberFormat="1" applyFont="1" applyBorder="1"/>
    <xf numFmtId="0" fontId="0" fillId="0" borderId="46" xfId="0" applyBorder="1"/>
    <xf numFmtId="167" fontId="0" fillId="0" borderId="46" xfId="19" applyNumberFormat="1" applyFont="1" applyBorder="1"/>
    <xf numFmtId="167" fontId="0" fillId="0" borderId="109" xfId="19" applyNumberFormat="1" applyFont="1" applyBorder="1"/>
    <xf numFmtId="9" fontId="0" fillId="0" borderId="109" xfId="19" applyFont="1" applyBorder="1"/>
    <xf numFmtId="208" fontId="10" fillId="0" borderId="53" xfId="153" applyNumberFormat="1" applyFont="1" applyBorder="1"/>
    <xf numFmtId="0" fontId="0" fillId="0" borderId="36" xfId="0" applyBorder="1" applyAlignment="1">
      <alignment horizontal="center" vertical="center" wrapText="1"/>
    </xf>
    <xf numFmtId="9" fontId="0" fillId="0" borderId="90" xfId="19" applyFont="1" applyBorder="1"/>
    <xf numFmtId="0" fontId="0" fillId="0" borderId="110" xfId="0" applyBorder="1"/>
    <xf numFmtId="167" fontId="0" fillId="0" borderId="110" xfId="19" applyNumberFormat="1" applyFont="1" applyBorder="1"/>
    <xf numFmtId="167" fontId="0" fillId="0" borderId="28" xfId="19" applyNumberFormat="1" applyFont="1" applyBorder="1"/>
    <xf numFmtId="9" fontId="0" fillId="0" borderId="111" xfId="19" applyFont="1" applyBorder="1"/>
    <xf numFmtId="208" fontId="10" fillId="0" borderId="54" xfId="153" applyNumberFormat="1" applyFont="1" applyBorder="1"/>
    <xf numFmtId="209" fontId="0" fillId="0" borderId="0" xfId="153" applyNumberFormat="1" applyFont="1"/>
    <xf numFmtId="43" fontId="0" fillId="0" borderId="46" xfId="153" applyFont="1" applyBorder="1"/>
    <xf numFmtId="43" fontId="0" fillId="0" borderId="110" xfId="153" applyFont="1" applyBorder="1"/>
    <xf numFmtId="167" fontId="10" fillId="0" borderId="108" xfId="19" applyNumberFormat="1" applyFont="1" applyBorder="1"/>
    <xf numFmtId="167" fontId="10" fillId="0" borderId="53" xfId="19" applyNumberFormat="1" applyFont="1" applyBorder="1"/>
    <xf numFmtId="167" fontId="0" fillId="0" borderId="111" xfId="19" applyNumberFormat="1" applyFont="1" applyBorder="1"/>
    <xf numFmtId="167" fontId="10" fillId="0" borderId="54" xfId="19" applyNumberFormat="1" applyFont="1" applyBorder="1"/>
    <xf numFmtId="0" fontId="0" fillId="0" borderId="89" xfId="0" applyBorder="1" applyAlignment="1">
      <alignment vertical="center"/>
    </xf>
    <xf numFmtId="0" fontId="0" fillId="0" borderId="88" xfId="0" applyBorder="1" applyAlignment="1">
      <alignment vertical="center"/>
    </xf>
    <xf numFmtId="0" fontId="0" fillId="0" borderId="113" xfId="0" applyBorder="1" applyAlignment="1">
      <alignment vertical="center"/>
    </xf>
    <xf numFmtId="208" fontId="0" fillId="0" borderId="91" xfId="153" applyNumberFormat="1" applyFont="1" applyBorder="1"/>
    <xf numFmtId="208" fontId="0" fillId="0" borderId="84" xfId="153" applyNumberFormat="1" applyFont="1" applyBorder="1"/>
    <xf numFmtId="208" fontId="0" fillId="0" borderId="89" xfId="153" applyNumberFormat="1" applyFont="1" applyBorder="1"/>
    <xf numFmtId="0" fontId="176" fillId="0" borderId="109" xfId="0" applyFont="1" applyBorder="1" applyAlignment="1">
      <alignment horizontal="center" vertical="center" wrapText="1"/>
    </xf>
    <xf numFmtId="0" fontId="172" fillId="0" borderId="31" xfId="0" applyFont="1" applyBorder="1" applyAlignment="1">
      <alignment wrapText="1"/>
    </xf>
    <xf numFmtId="167" fontId="171" fillId="0" borderId="109" xfId="19" applyNumberFormat="1" applyFont="1" applyBorder="1" applyAlignment="1">
      <alignment horizontal="right" vertical="center" wrapText="1"/>
    </xf>
    <xf numFmtId="0" fontId="0" fillId="0" borderId="109" xfId="0" applyBorder="1"/>
    <xf numFmtId="0" fontId="0" fillId="0" borderId="111" xfId="0" applyBorder="1"/>
    <xf numFmtId="167" fontId="171" fillId="0" borderId="107" xfId="19" applyNumberFormat="1" applyFont="1" applyBorder="1" applyAlignment="1">
      <alignment horizontal="right" vertical="center" wrapText="1"/>
    </xf>
    <xf numFmtId="167" fontId="171" fillId="0" borderId="111" xfId="19" applyNumberFormat="1" applyFont="1" applyBorder="1" applyAlignment="1">
      <alignment horizontal="right" vertical="center" wrapText="1"/>
    </xf>
    <xf numFmtId="0" fontId="0" fillId="0" borderId="57" xfId="0" applyBorder="1"/>
    <xf numFmtId="43" fontId="0" fillId="0" borderId="15" xfId="153" applyFont="1" applyBorder="1"/>
    <xf numFmtId="43" fontId="0" fillId="0" borderId="58" xfId="153" applyFont="1" applyBorder="1"/>
    <xf numFmtId="0" fontId="171" fillId="0" borderId="46" xfId="0" applyFont="1" applyBorder="1"/>
    <xf numFmtId="0" fontId="171" fillId="0" borderId="110" xfId="0" applyFont="1" applyBorder="1"/>
    <xf numFmtId="0" fontId="171" fillId="0" borderId="57" xfId="0" applyFont="1" applyBorder="1"/>
    <xf numFmtId="0" fontId="171" fillId="0" borderId="58" xfId="0" applyFont="1" applyBorder="1"/>
    <xf numFmtId="209" fontId="171" fillId="0" borderId="109" xfId="153" applyNumberFormat="1" applyFont="1" applyBorder="1"/>
    <xf numFmtId="209" fontId="171" fillId="0" borderId="111" xfId="153" applyNumberFormat="1" applyFont="1" applyBorder="1"/>
    <xf numFmtId="43" fontId="171" fillId="0" borderId="109" xfId="153" applyFont="1" applyBorder="1"/>
    <xf numFmtId="0" fontId="125" fillId="0" borderId="114" xfId="0" applyFont="1" applyBorder="1"/>
    <xf numFmtId="0" fontId="125" fillId="0" borderId="115" xfId="0" applyFont="1" applyBorder="1"/>
    <xf numFmtId="0" fontId="125" fillId="0" borderId="29" xfId="0" applyFont="1" applyBorder="1"/>
    <xf numFmtId="0" fontId="125" fillId="0" borderId="107" xfId="0" applyFont="1" applyBorder="1"/>
    <xf numFmtId="0" fontId="125" fillId="0" borderId="109" xfId="0" applyFont="1" applyBorder="1"/>
    <xf numFmtId="0" fontId="125" fillId="0" borderId="111" xfId="0" applyFont="1" applyBorder="1"/>
    <xf numFmtId="0" fontId="125" fillId="0" borderId="118" xfId="0" applyFont="1" applyBorder="1"/>
    <xf numFmtId="209" fontId="125" fillId="0" borderId="90" xfId="624" applyNumberFormat="1" applyFont="1" applyBorder="1"/>
    <xf numFmtId="0" fontId="125" fillId="0" borderId="116" xfId="0" applyFont="1" applyBorder="1"/>
    <xf numFmtId="208" fontId="125" fillId="0" borderId="95" xfId="624" applyNumberFormat="1" applyFont="1" applyBorder="1"/>
    <xf numFmtId="0" fontId="125" fillId="0" borderId="103" xfId="0" applyFont="1" applyBorder="1"/>
    <xf numFmtId="208" fontId="125" fillId="0" borderId="11" xfId="624" applyNumberFormat="1" applyFont="1" applyBorder="1"/>
    <xf numFmtId="0" fontId="125" fillId="0" borderId="104" xfId="0" applyFont="1" applyBorder="1"/>
    <xf numFmtId="208" fontId="125" fillId="0" borderId="90" xfId="624" applyNumberFormat="1" applyFont="1" applyBorder="1"/>
    <xf numFmtId="167" fontId="31" fillId="0" borderId="0" xfId="19" applyNumberFormat="1" applyFont="1" applyBorder="1"/>
    <xf numFmtId="209" fontId="31" fillId="0" borderId="0" xfId="153" applyNumberFormat="1" applyFont="1" applyBorder="1"/>
    <xf numFmtId="208" fontId="125" fillId="0" borderId="98" xfId="624" applyNumberFormat="1" applyFont="1" applyBorder="1"/>
    <xf numFmtId="166" fontId="10" fillId="0" borderId="101" xfId="1047" applyNumberFormat="1" applyFont="1" applyBorder="1"/>
    <xf numFmtId="167" fontId="10" fillId="0" borderId="119" xfId="1156" applyNumberFormat="1" applyFont="1" applyFill="1" applyBorder="1"/>
    <xf numFmtId="167" fontId="10" fillId="0" borderId="102" xfId="1156" applyNumberFormat="1" applyFont="1" applyFill="1" applyBorder="1"/>
    <xf numFmtId="0" fontId="10" fillId="0" borderId="120" xfId="1047" applyFont="1" applyBorder="1"/>
    <xf numFmtId="0" fontId="10" fillId="0" borderId="121" xfId="1047" applyFont="1" applyBorder="1"/>
    <xf numFmtId="166" fontId="10" fillId="0" borderId="121" xfId="1047" applyNumberFormat="1" applyFont="1" applyBorder="1"/>
    <xf numFmtId="167" fontId="10" fillId="0" borderId="122" xfId="1156" applyNumberFormat="1" applyFont="1" applyFill="1" applyBorder="1"/>
    <xf numFmtId="167" fontId="10" fillId="0" borderId="123" xfId="1156" applyNumberFormat="1" applyFont="1" applyFill="1" applyBorder="1"/>
    <xf numFmtId="0" fontId="10" fillId="0" borderId="0" xfId="1047" applyFont="1"/>
    <xf numFmtId="3" fontId="10" fillId="0" borderId="0" xfId="1047" applyNumberFormat="1" applyFont="1"/>
    <xf numFmtId="3" fontId="10" fillId="0" borderId="109" xfId="1156" applyNumberFormat="1" applyFont="1" applyFill="1" applyBorder="1"/>
    <xf numFmtId="3" fontId="10" fillId="0" borderId="11" xfId="1047" applyNumberFormat="1" applyFont="1" applyBorder="1"/>
    <xf numFmtId="3" fontId="10" fillId="0" borderId="109" xfId="1047" applyNumberFormat="1" applyFont="1" applyBorder="1"/>
    <xf numFmtId="0" fontId="10" fillId="0" borderId="97" xfId="1047" applyFont="1" applyBorder="1"/>
    <xf numFmtId="0" fontId="10" fillId="0" borderId="28" xfId="1047" applyFont="1" applyBorder="1"/>
    <xf numFmtId="3" fontId="10" fillId="0" borderId="28" xfId="1047" applyNumberFormat="1" applyFont="1" applyBorder="1"/>
    <xf numFmtId="3" fontId="10" fillId="0" borderId="111" xfId="1156" applyNumberFormat="1" applyFont="1" applyFill="1" applyBorder="1"/>
    <xf numFmtId="3" fontId="10" fillId="0" borderId="98" xfId="1156" applyNumberFormat="1" applyFont="1" applyFill="1" applyBorder="1"/>
    <xf numFmtId="3" fontId="10" fillId="0" borderId="11" xfId="1156" applyNumberFormat="1" applyFont="1" applyFill="1" applyBorder="1"/>
    <xf numFmtId="0" fontId="10" fillId="0" borderId="93" xfId="1047" applyFont="1" applyBorder="1"/>
    <xf numFmtId="0" fontId="10" fillId="0" borderId="94" xfId="1047" applyFont="1" applyBorder="1"/>
    <xf numFmtId="3" fontId="10" fillId="0" borderId="94" xfId="1047" applyNumberFormat="1" applyFont="1" applyBorder="1"/>
    <xf numFmtId="3" fontId="10" fillId="0" borderId="107" xfId="1156" applyNumberFormat="1" applyFont="1" applyFill="1" applyBorder="1"/>
    <xf numFmtId="3" fontId="10" fillId="0" borderId="95" xfId="1156" applyNumberFormat="1" applyFont="1" applyFill="1" applyBorder="1"/>
    <xf numFmtId="0" fontId="10" fillId="0" borderId="88" xfId="1047" applyFont="1" applyBorder="1"/>
    <xf numFmtId="3" fontId="10" fillId="0" borderId="88" xfId="1047" applyNumberFormat="1" applyFont="1" applyBorder="1"/>
    <xf numFmtId="3" fontId="10" fillId="0" borderId="118" xfId="1047" applyNumberFormat="1" applyFont="1" applyBorder="1"/>
    <xf numFmtId="3" fontId="10" fillId="0" borderId="90" xfId="1047" applyNumberFormat="1" applyFont="1" applyBorder="1"/>
    <xf numFmtId="0" fontId="10" fillId="0" borderId="100" xfId="1047" applyFont="1" applyBorder="1"/>
    <xf numFmtId="0" fontId="10" fillId="0" borderId="102" xfId="1047" applyFont="1" applyBorder="1"/>
    <xf numFmtId="0" fontId="0" fillId="0" borderId="103" xfId="0" applyBorder="1"/>
    <xf numFmtId="9" fontId="10" fillId="0" borderId="0" xfId="19" applyFont="1" applyBorder="1"/>
    <xf numFmtId="9" fontId="10" fillId="0" borderId="11" xfId="19" applyFont="1" applyBorder="1"/>
    <xf numFmtId="9" fontId="10" fillId="0" borderId="0" xfId="1047" applyNumberFormat="1" applyFont="1"/>
    <xf numFmtId="9" fontId="10" fillId="0" borderId="11" xfId="1047" applyNumberFormat="1" applyFont="1" applyBorder="1"/>
    <xf numFmtId="0" fontId="0" fillId="0" borderId="104" xfId="0" applyBorder="1"/>
    <xf numFmtId="9" fontId="10" fillId="0" borderId="88" xfId="1047" applyNumberFormat="1" applyFont="1" applyBorder="1"/>
    <xf numFmtId="0" fontId="171" fillId="0" borderId="0" xfId="0" applyFont="1" applyAlignment="1">
      <alignment horizontal="left" vertical="center" wrapText="1"/>
    </xf>
    <xf numFmtId="209" fontId="171" fillId="0" borderId="0" xfId="153" applyNumberFormat="1" applyFont="1"/>
    <xf numFmtId="209" fontId="171" fillId="0" borderId="46" xfId="153" applyNumberFormat="1" applyFont="1" applyBorder="1"/>
    <xf numFmtId="209" fontId="171" fillId="0" borderId="46" xfId="153" applyNumberFormat="1" applyFont="1" applyBorder="1" applyAlignment="1">
      <alignment vertical="center" wrapText="1"/>
    </xf>
    <xf numFmtId="209" fontId="171" fillId="0" borderId="109" xfId="153" applyNumberFormat="1" applyFont="1" applyBorder="1" applyAlignment="1">
      <alignment vertical="center" wrapText="1"/>
    </xf>
    <xf numFmtId="209" fontId="171" fillId="0" borderId="0" xfId="153" applyNumberFormat="1" applyFont="1" applyBorder="1" applyAlignment="1">
      <alignment vertical="center" wrapText="1"/>
    </xf>
    <xf numFmtId="209" fontId="171" fillId="0" borderId="0" xfId="153" applyNumberFormat="1" applyFont="1" applyBorder="1"/>
    <xf numFmtId="0" fontId="171" fillId="0" borderId="53" xfId="0" applyFont="1" applyBorder="1"/>
    <xf numFmtId="0" fontId="171" fillId="0" borderId="53" xfId="0" applyFont="1" applyBorder="1" applyAlignment="1">
      <alignment vertical="center" wrapText="1"/>
    </xf>
    <xf numFmtId="0" fontId="171" fillId="0" borderId="36" xfId="0" applyFont="1" applyBorder="1"/>
    <xf numFmtId="0" fontId="171" fillId="0" borderId="15" xfId="0" applyFont="1" applyBorder="1"/>
    <xf numFmtId="209" fontId="171" fillId="0" borderId="58" xfId="153" applyNumberFormat="1" applyFont="1" applyBorder="1"/>
    <xf numFmtId="209" fontId="171" fillId="0" borderId="57" xfId="153" applyNumberFormat="1" applyFont="1" applyBorder="1"/>
    <xf numFmtId="165" fontId="0" fillId="0" borderId="84" xfId="626" applyFont="1" applyBorder="1"/>
    <xf numFmtId="165" fontId="0" fillId="0" borderId="11" xfId="626" applyFont="1" applyBorder="1"/>
    <xf numFmtId="165" fontId="0" fillId="0" borderId="89" xfId="626" applyFont="1" applyBorder="1"/>
    <xf numFmtId="165" fontId="0" fillId="0" borderId="90" xfId="626" applyFont="1" applyBorder="1"/>
    <xf numFmtId="0" fontId="0" fillId="0" borderId="124" xfId="0" applyBorder="1"/>
    <xf numFmtId="0" fontId="0" fillId="0" borderId="102" xfId="0" applyBorder="1"/>
    <xf numFmtId="0" fontId="0" fillId="0" borderId="125" xfId="0" applyBorder="1" applyAlignment="1">
      <alignment horizontal="left" vertical="center"/>
    </xf>
    <xf numFmtId="170" fontId="0" fillId="0" borderId="121" xfId="0" applyNumberFormat="1" applyBorder="1"/>
    <xf numFmtId="170" fontId="0" fillId="0" borderId="123" xfId="0" applyNumberFormat="1" applyBorder="1"/>
    <xf numFmtId="0" fontId="0" fillId="0" borderId="10" xfId="0" applyBorder="1" applyAlignment="1">
      <alignment horizontal="left" vertical="center"/>
    </xf>
    <xf numFmtId="170" fontId="0" fillId="0" borderId="11" xfId="0" applyNumberFormat="1" applyBorder="1"/>
    <xf numFmtId="0" fontId="0" fillId="0" borderId="76" xfId="0" applyBorder="1" applyAlignment="1">
      <alignment horizontal="left" vertical="center"/>
    </xf>
    <xf numFmtId="9" fontId="0" fillId="0" borderId="31" xfId="0" applyNumberFormat="1" applyBorder="1"/>
    <xf numFmtId="9" fontId="0" fillId="0" borderId="68" xfId="0" applyNumberFormat="1" applyBorder="1"/>
    <xf numFmtId="170" fontId="0" fillId="0" borderId="0" xfId="0" applyNumberFormat="1"/>
    <xf numFmtId="0" fontId="0" fillId="0" borderId="126" xfId="0" applyBorder="1" applyAlignment="1">
      <alignment horizontal="left" vertical="center"/>
    </xf>
    <xf numFmtId="170" fontId="0" fillId="0" borderId="127" xfId="0" applyNumberFormat="1" applyBorder="1"/>
    <xf numFmtId="170" fontId="0" fillId="0" borderId="128" xfId="0" applyNumberFormat="1" applyBorder="1"/>
    <xf numFmtId="0" fontId="31" fillId="0" borderId="57" xfId="0" applyFont="1" applyBorder="1"/>
    <xf numFmtId="0" fontId="31" fillId="0" borderId="15" xfId="0" applyFont="1" applyBorder="1"/>
    <xf numFmtId="0" fontId="176" fillId="0" borderId="58" xfId="0" applyFont="1" applyBorder="1" applyAlignment="1">
      <alignment horizontal="center" vertical="center" wrapText="1"/>
    </xf>
    <xf numFmtId="209" fontId="171" fillId="0" borderId="0" xfId="153" applyNumberFormat="1" applyFont="1" applyBorder="1" applyAlignment="1">
      <alignment horizontal="right"/>
    </xf>
    <xf numFmtId="209" fontId="171" fillId="0" borderId="0" xfId="153" applyNumberFormat="1" applyFont="1" applyBorder="1" applyAlignment="1"/>
    <xf numFmtId="166" fontId="0" fillId="0" borderId="98" xfId="0" applyNumberFormat="1" applyBorder="1"/>
    <xf numFmtId="166" fontId="0" fillId="0" borderId="90" xfId="0" applyNumberFormat="1" applyBorder="1"/>
    <xf numFmtId="0" fontId="5" fillId="0" borderId="30" xfId="0" applyFont="1" applyBorder="1"/>
    <xf numFmtId="0" fontId="172" fillId="0" borderId="129" xfId="0" applyFont="1" applyBorder="1"/>
    <xf numFmtId="0" fontId="172" fillId="0" borderId="13" xfId="0" applyFont="1" applyBorder="1"/>
    <xf numFmtId="0" fontId="172" fillId="0" borderId="13" xfId="0" applyFont="1" applyBorder="1" applyAlignment="1">
      <alignment wrapText="1"/>
    </xf>
    <xf numFmtId="0" fontId="172" fillId="0" borderId="21" xfId="0" applyFont="1" applyBorder="1"/>
    <xf numFmtId="0" fontId="171" fillId="0" borderId="103" xfId="0" applyFont="1" applyBorder="1"/>
    <xf numFmtId="209" fontId="171" fillId="0" borderId="11" xfId="153" applyNumberFormat="1" applyFont="1" applyBorder="1" applyAlignment="1"/>
    <xf numFmtId="0" fontId="171" fillId="0" borderId="103" xfId="0" applyFont="1" applyBorder="1" applyAlignment="1">
      <alignment vertical="center" wrapText="1"/>
    </xf>
    <xf numFmtId="209" fontId="171" fillId="0" borderId="11" xfId="153" applyNumberFormat="1" applyFont="1" applyBorder="1" applyAlignment="1">
      <alignment vertical="center" wrapText="1"/>
    </xf>
    <xf numFmtId="209" fontId="171" fillId="0" borderId="11" xfId="153" applyNumberFormat="1" applyFont="1" applyBorder="1"/>
    <xf numFmtId="0" fontId="171" fillId="0" borderId="104" xfId="0" applyFont="1" applyBorder="1"/>
    <xf numFmtId="209" fontId="171" fillId="0" borderId="88" xfId="153" applyNumberFormat="1" applyFont="1" applyBorder="1"/>
    <xf numFmtId="209" fontId="171" fillId="0" borderId="88" xfId="153" applyNumberFormat="1" applyFont="1" applyBorder="1" applyAlignment="1">
      <alignment horizontal="right"/>
    </xf>
    <xf numFmtId="209" fontId="171" fillId="0" borderId="90" xfId="153" applyNumberFormat="1" applyFont="1" applyBorder="1"/>
    <xf numFmtId="0" fontId="5" fillId="0" borderId="28" xfId="0" applyFont="1" applyBorder="1"/>
    <xf numFmtId="0" fontId="170" fillId="0" borderId="46" xfId="0" applyFont="1" applyBorder="1" applyAlignment="1">
      <alignment horizontal="center"/>
    </xf>
    <xf numFmtId="0" fontId="170" fillId="0" borderId="0" xfId="0" applyFont="1" applyAlignment="1">
      <alignment horizontal="center"/>
    </xf>
    <xf numFmtId="0" fontId="170" fillId="0" borderId="58" xfId="0" applyFont="1" applyBorder="1" applyAlignment="1">
      <alignment horizontal="center"/>
    </xf>
    <xf numFmtId="0" fontId="5" fillId="0" borderId="76" xfId="0" applyFont="1" applyBorder="1" applyAlignment="1">
      <alignment horizontal="center"/>
    </xf>
    <xf numFmtId="0" fontId="5" fillId="0" borderId="30" xfId="0" applyFont="1" applyBorder="1" applyAlignment="1">
      <alignment vertical="center" wrapText="1"/>
    </xf>
    <xf numFmtId="0" fontId="5" fillId="0" borderId="31" xfId="0" applyFont="1" applyBorder="1" applyAlignment="1">
      <alignment horizontal="left" vertical="center" wrapText="1"/>
    </xf>
    <xf numFmtId="0" fontId="2" fillId="0" borderId="76" xfId="1047" applyFont="1" applyBorder="1"/>
    <xf numFmtId="0" fontId="5" fillId="0" borderId="31" xfId="1047" applyFont="1" applyBorder="1"/>
    <xf numFmtId="0" fontId="5" fillId="0" borderId="68" xfId="1047" applyFont="1" applyBorder="1"/>
    <xf numFmtId="0" fontId="2" fillId="0" borderId="76" xfId="1048" applyFont="1" applyBorder="1"/>
    <xf numFmtId="0" fontId="5" fillId="0" borderId="101" xfId="0" applyFont="1" applyBorder="1"/>
    <xf numFmtId="0" fontId="5" fillId="0" borderId="102" xfId="0" applyFont="1" applyBorder="1" applyAlignment="1">
      <alignment horizontal="right"/>
    </xf>
    <xf numFmtId="0" fontId="13" fillId="0" borderId="0" xfId="1" applyFont="1" applyAlignment="1">
      <alignment horizontal="left"/>
    </xf>
    <xf numFmtId="0" fontId="168" fillId="0" borderId="79" xfId="0" applyFont="1" applyBorder="1" applyAlignment="1">
      <alignment horizontal="center" vertical="center" wrapText="1"/>
    </xf>
    <xf numFmtId="0" fontId="168" fillId="0" borderId="0" xfId="0" applyFont="1" applyAlignment="1">
      <alignment horizontal="center" vertical="center" wrapText="1"/>
    </xf>
    <xf numFmtId="0" fontId="11" fillId="0" borderId="12"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7" xfId="0" applyFont="1" applyBorder="1" applyAlignment="1">
      <alignment horizontal="center" vertical="center" wrapText="1"/>
    </xf>
    <xf numFmtId="0" fontId="11" fillId="85" borderId="10" xfId="0" applyFont="1" applyFill="1" applyBorder="1" applyAlignment="1">
      <alignment horizontal="center" vertical="center" wrapText="1"/>
    </xf>
    <xf numFmtId="0" fontId="11" fillId="85" borderId="87" xfId="0" applyFont="1" applyFill="1" applyBorder="1" applyAlignment="1">
      <alignment horizontal="center" vertical="center" wrapText="1"/>
    </xf>
    <xf numFmtId="0" fontId="11" fillId="85" borderId="12" xfId="0" applyFont="1" applyFill="1" applyBorder="1" applyAlignment="1">
      <alignment horizontal="center" vertical="center" wrapText="1"/>
    </xf>
    <xf numFmtId="0" fontId="29" fillId="0" borderId="88" xfId="0" applyFont="1" applyBorder="1" applyAlignment="1">
      <alignment horizontal="center"/>
    </xf>
    <xf numFmtId="0" fontId="29" fillId="0" borderId="78"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68" xfId="0" applyFont="1" applyBorder="1" applyAlignment="1">
      <alignment horizontal="center"/>
    </xf>
    <xf numFmtId="0" fontId="170" fillId="0" borderId="30" xfId="0" applyFont="1" applyBorder="1" applyAlignment="1">
      <alignment horizontal="center"/>
    </xf>
    <xf numFmtId="0" fontId="170" fillId="0" borderId="31" xfId="0" applyFont="1" applyBorder="1" applyAlignment="1">
      <alignment horizontal="center"/>
    </xf>
    <xf numFmtId="0" fontId="170" fillId="0" borderId="68" xfId="0" applyFont="1" applyBorder="1" applyAlignment="1">
      <alignment horizontal="center"/>
    </xf>
    <xf numFmtId="0" fontId="0" fillId="0" borderId="93" xfId="0" applyBorder="1" applyAlignment="1">
      <alignment horizontal="center" vertical="center"/>
    </xf>
    <xf numFmtId="0" fontId="0" fillId="0" borderId="89" xfId="0" applyBorder="1" applyAlignment="1">
      <alignment horizontal="center" vertical="center"/>
    </xf>
    <xf numFmtId="0" fontId="0" fillId="0" borderId="94" xfId="0" applyBorder="1" applyAlignment="1">
      <alignment horizontal="center" vertical="center"/>
    </xf>
    <xf numFmtId="0" fontId="0" fillId="0" borderId="88" xfId="0" applyBorder="1" applyAlignment="1">
      <alignment horizontal="center" vertical="center"/>
    </xf>
    <xf numFmtId="0" fontId="0" fillId="0" borderId="97" xfId="0" applyBorder="1" applyAlignment="1">
      <alignment horizontal="center" vertical="center"/>
    </xf>
    <xf numFmtId="0" fontId="0" fillId="0" borderId="28" xfId="0" applyBorder="1" applyAlignment="1">
      <alignment horizontal="center" vertical="center"/>
    </xf>
    <xf numFmtId="0" fontId="0" fillId="0" borderId="91" xfId="0" applyBorder="1" applyAlignment="1">
      <alignment horizontal="center" vertical="center"/>
    </xf>
    <xf numFmtId="0" fontId="0" fillId="0" borderId="69" xfId="0" applyBorder="1" applyAlignment="1">
      <alignment horizontal="center" vertical="center"/>
    </xf>
    <xf numFmtId="0" fontId="171" fillId="0" borderId="13" xfId="0" applyFont="1" applyBorder="1" applyAlignment="1">
      <alignment horizontal="center" vertical="center"/>
    </xf>
    <xf numFmtId="0" fontId="171" fillId="0" borderId="21" xfId="0" applyFont="1" applyBorder="1" applyAlignment="1">
      <alignment horizontal="center" vertical="center"/>
    </xf>
    <xf numFmtId="0" fontId="171" fillId="0" borderId="112" xfId="0" applyFont="1" applyBorder="1" applyAlignment="1">
      <alignment horizontal="center" vertical="center"/>
    </xf>
    <xf numFmtId="208" fontId="125" fillId="0" borderId="116" xfId="624" applyNumberFormat="1" applyFont="1" applyBorder="1" applyAlignment="1">
      <alignment horizontal="center" vertical="center"/>
    </xf>
    <xf numFmtId="208" fontId="125" fillId="0" borderId="103" xfId="624" applyNumberFormat="1" applyFont="1" applyBorder="1" applyAlignment="1">
      <alignment horizontal="center" vertical="center"/>
    </xf>
    <xf numFmtId="208" fontId="125" fillId="0" borderId="117" xfId="624" applyNumberFormat="1" applyFont="1" applyBorder="1" applyAlignment="1">
      <alignment horizontal="center" vertical="center"/>
    </xf>
    <xf numFmtId="0" fontId="125" fillId="0" borderId="107" xfId="0" applyFont="1" applyBorder="1" applyAlignment="1">
      <alignment horizontal="center" vertical="center"/>
    </xf>
    <xf numFmtId="0" fontId="125" fillId="0" borderId="109" xfId="0" applyFont="1" applyBorder="1" applyAlignment="1">
      <alignment horizontal="center" vertical="center"/>
    </xf>
    <xf numFmtId="0" fontId="125" fillId="0" borderId="111" xfId="0" applyFont="1" applyBorder="1" applyAlignment="1">
      <alignment horizontal="center" vertical="center"/>
    </xf>
    <xf numFmtId="209" fontId="125" fillId="0" borderId="107" xfId="624" applyNumberFormat="1" applyFont="1" applyBorder="1" applyAlignment="1">
      <alignment horizontal="center" vertical="center"/>
    </xf>
    <xf numFmtId="209" fontId="125" fillId="0" borderId="109" xfId="624" applyNumberFormat="1" applyFont="1" applyBorder="1" applyAlignment="1">
      <alignment horizontal="center" vertical="center"/>
    </xf>
    <xf numFmtId="209" fontId="125" fillId="0" borderId="111" xfId="624" applyNumberFormat="1" applyFont="1" applyBorder="1" applyAlignment="1">
      <alignment horizontal="center" vertical="center"/>
    </xf>
    <xf numFmtId="208" fontId="125" fillId="0" borderId="104" xfId="624" applyNumberFormat="1" applyFont="1" applyBorder="1" applyAlignment="1">
      <alignment horizontal="center" vertical="center"/>
    </xf>
    <xf numFmtId="209" fontId="125" fillId="0" borderId="118" xfId="624" applyNumberFormat="1" applyFont="1" applyBorder="1" applyAlignment="1">
      <alignment horizontal="center" vertical="center"/>
    </xf>
    <xf numFmtId="208" fontId="125" fillId="0" borderId="108" xfId="624" applyNumberFormat="1" applyFont="1" applyBorder="1" applyAlignment="1">
      <alignment horizontal="center" vertical="center"/>
    </xf>
    <xf numFmtId="208" fontId="125" fillId="0" borderId="53" xfId="624" applyNumberFormat="1" applyFont="1" applyBorder="1" applyAlignment="1">
      <alignment horizontal="center" vertical="center"/>
    </xf>
    <xf numFmtId="208" fontId="125" fillId="0" borderId="54" xfId="624" applyNumberFormat="1" applyFont="1" applyBorder="1" applyAlignment="1">
      <alignment horizontal="center" vertical="center"/>
    </xf>
    <xf numFmtId="209" fontId="125" fillId="0" borderId="108" xfId="624" applyNumberFormat="1" applyFont="1" applyBorder="1" applyAlignment="1">
      <alignment horizontal="center" vertical="center"/>
    </xf>
    <xf numFmtId="209" fontId="125" fillId="0" borderId="53" xfId="624" applyNumberFormat="1" applyFont="1" applyBorder="1" applyAlignment="1">
      <alignment horizontal="center" vertical="center"/>
    </xf>
    <xf numFmtId="209" fontId="125" fillId="0" borderId="54" xfId="624" applyNumberFormat="1" applyFont="1" applyBorder="1" applyAlignment="1">
      <alignment horizontal="center" vertical="center"/>
    </xf>
    <xf numFmtId="0" fontId="0" fillId="0" borderId="90" xfId="0" applyBorder="1" applyAlignment="1">
      <alignment horizontal="center" vertical="center"/>
    </xf>
    <xf numFmtId="0" fontId="0" fillId="0" borderId="29" xfId="0" applyBorder="1" applyAlignment="1">
      <alignment horizontal="center" vertical="center"/>
    </xf>
    <xf numFmtId="0" fontId="171" fillId="0" borderId="112" xfId="0" applyFont="1" applyBorder="1" applyAlignment="1">
      <alignment horizontal="center"/>
    </xf>
    <xf numFmtId="0" fontId="171" fillId="0" borderId="21" xfId="0" applyFont="1" applyBorder="1" applyAlignment="1">
      <alignment horizontal="center"/>
    </xf>
    <xf numFmtId="0" fontId="172" fillId="0" borderId="94" xfId="0" applyFont="1" applyBorder="1" applyAlignment="1">
      <alignment horizontal="center"/>
    </xf>
    <xf numFmtId="0" fontId="172" fillId="0" borderId="107" xfId="0" applyFont="1" applyBorder="1" applyAlignment="1">
      <alignment horizontal="center" vertical="center" wrapText="1"/>
    </xf>
    <xf numFmtId="0" fontId="172" fillId="0" borderId="111" xfId="0" applyFont="1" applyBorder="1" applyAlignment="1">
      <alignment horizontal="center" vertical="center" wrapText="1"/>
    </xf>
    <xf numFmtId="0" fontId="0" fillId="0" borderId="46" xfId="0" applyBorder="1" applyAlignment="1">
      <alignment horizontal="left"/>
    </xf>
    <xf numFmtId="0" fontId="0" fillId="0" borderId="0" xfId="0" applyAlignment="1">
      <alignment horizontal="left"/>
    </xf>
    <xf numFmtId="0" fontId="0" fillId="0" borderId="109" xfId="0" applyBorder="1" applyAlignment="1">
      <alignment horizontal="left"/>
    </xf>
    <xf numFmtId="0" fontId="0" fillId="0" borderId="110" xfId="0" applyBorder="1" applyAlignment="1">
      <alignment horizontal="left"/>
    </xf>
    <xf numFmtId="0" fontId="0" fillId="0" borderId="28" xfId="0" applyBorder="1" applyAlignment="1">
      <alignment horizontal="left"/>
    </xf>
    <xf numFmtId="0" fontId="5" fillId="0" borderId="106" xfId="0" applyFont="1" applyBorder="1" applyAlignment="1">
      <alignment horizontal="left" vertical="center"/>
    </xf>
    <xf numFmtId="0" fontId="5" fillId="0" borderId="94" xfId="0" applyFont="1" applyBorder="1" applyAlignment="1">
      <alignment horizontal="left" vertical="center"/>
    </xf>
    <xf numFmtId="0" fontId="5" fillId="0" borderId="107" xfId="0" applyFont="1" applyBorder="1" applyAlignment="1">
      <alignment horizontal="left" vertical="center"/>
    </xf>
    <xf numFmtId="0" fontId="5" fillId="0" borderId="110" xfId="0" applyFont="1" applyBorder="1" applyAlignment="1">
      <alignment horizontal="left" vertical="center"/>
    </xf>
    <xf numFmtId="0" fontId="5" fillId="0" borderId="28" xfId="0" applyFont="1" applyBorder="1" applyAlignment="1">
      <alignment horizontal="left" vertical="center"/>
    </xf>
    <xf numFmtId="0" fontId="5" fillId="0" borderId="111" xfId="0" applyFont="1" applyBorder="1" applyAlignment="1">
      <alignment horizontal="left" vertical="center"/>
    </xf>
    <xf numFmtId="0" fontId="0" fillId="0" borderId="106" xfId="0" applyBorder="1" applyAlignment="1">
      <alignment horizontal="left"/>
    </xf>
    <xf numFmtId="0" fontId="0" fillId="0" borderId="94" xfId="0" applyBorder="1" applyAlignment="1">
      <alignment horizontal="left"/>
    </xf>
    <xf numFmtId="0" fontId="0" fillId="0" borderId="107" xfId="0" applyBorder="1" applyAlignment="1">
      <alignment horizontal="left"/>
    </xf>
    <xf numFmtId="0" fontId="0" fillId="0" borderId="111" xfId="0" applyBorder="1" applyAlignment="1">
      <alignment horizontal="left"/>
    </xf>
  </cellXfs>
  <cellStyles count="1308">
    <cellStyle name="_x000d__x000a_JournalTemplate=C:\COMFO\CTALK\JOURSTD.TPL_x000d__x000a_LbStateAddress=3 3 0 251 1 89 2 311_x000d__x000a_LbStateJou" xfId="155" xr:uid="{00000000-0005-0000-0000-000000000000}"/>
    <cellStyle name="_KF08 DL 080909 raw data Part III Ch1" xfId="156" xr:uid="{00000000-0005-0000-0000-000001000000}"/>
    <cellStyle name="_KF08 DL 080909 raw data Part III Ch1_KF2010 Figure 1 1 1 World GERD 100310 (2)" xfId="157" xr:uid="{00000000-0005-0000-0000-000002000000}"/>
    <cellStyle name="20% - Accent1 2" xfId="158" xr:uid="{00000000-0005-0000-0000-000003000000}"/>
    <cellStyle name="20% - Accent1 2 2" xfId="159" xr:uid="{00000000-0005-0000-0000-000004000000}"/>
    <cellStyle name="20% - Accent1 2 3" xfId="160" xr:uid="{00000000-0005-0000-0000-000005000000}"/>
    <cellStyle name="20% - Accent1 2 4" xfId="161" xr:uid="{00000000-0005-0000-0000-000006000000}"/>
    <cellStyle name="20% - Accent1 2 5" xfId="162" xr:uid="{00000000-0005-0000-0000-000007000000}"/>
    <cellStyle name="20% - Accent1 3" xfId="163" xr:uid="{00000000-0005-0000-0000-000008000000}"/>
    <cellStyle name="20% - Accent1 3 2" xfId="164" xr:uid="{00000000-0005-0000-0000-000009000000}"/>
    <cellStyle name="20% - Accent1 3 3" xfId="165" xr:uid="{00000000-0005-0000-0000-00000A000000}"/>
    <cellStyle name="20% - Accent1 4" xfId="166" xr:uid="{00000000-0005-0000-0000-00000B000000}"/>
    <cellStyle name="20% - Accent1 5" xfId="167" xr:uid="{00000000-0005-0000-0000-00000C000000}"/>
    <cellStyle name="20% - Accent1 6" xfId="168" xr:uid="{00000000-0005-0000-0000-00000D000000}"/>
    <cellStyle name="20% - Accent1 7" xfId="169" xr:uid="{00000000-0005-0000-0000-00000E000000}"/>
    <cellStyle name="20% - Accent1 8" xfId="170" xr:uid="{00000000-0005-0000-0000-00000F000000}"/>
    <cellStyle name="20% - Accent2 2" xfId="171" xr:uid="{00000000-0005-0000-0000-000010000000}"/>
    <cellStyle name="20% - Accent2 2 2" xfId="172" xr:uid="{00000000-0005-0000-0000-000011000000}"/>
    <cellStyle name="20% - Accent2 2 3" xfId="173" xr:uid="{00000000-0005-0000-0000-000012000000}"/>
    <cellStyle name="20% - Accent2 2 4" xfId="174" xr:uid="{00000000-0005-0000-0000-000013000000}"/>
    <cellStyle name="20% - Accent2 2 5" xfId="175" xr:uid="{00000000-0005-0000-0000-000014000000}"/>
    <cellStyle name="20% - Accent2 3" xfId="176" xr:uid="{00000000-0005-0000-0000-000015000000}"/>
    <cellStyle name="20% - Accent2 3 2" xfId="177" xr:uid="{00000000-0005-0000-0000-000016000000}"/>
    <cellStyle name="20% - Accent2 3 3" xfId="178" xr:uid="{00000000-0005-0000-0000-000017000000}"/>
    <cellStyle name="20% - Accent2 4" xfId="179" xr:uid="{00000000-0005-0000-0000-000018000000}"/>
    <cellStyle name="20% - Accent2 5" xfId="180" xr:uid="{00000000-0005-0000-0000-000019000000}"/>
    <cellStyle name="20% - Accent2 6" xfId="181" xr:uid="{00000000-0005-0000-0000-00001A000000}"/>
    <cellStyle name="20% - Accent2 7" xfId="182" xr:uid="{00000000-0005-0000-0000-00001B000000}"/>
    <cellStyle name="20% - Accent2 8" xfId="183" xr:uid="{00000000-0005-0000-0000-00001C000000}"/>
    <cellStyle name="20% - Accent3 2" xfId="184" xr:uid="{00000000-0005-0000-0000-00001D000000}"/>
    <cellStyle name="20% - Accent3 2 2" xfId="185" xr:uid="{00000000-0005-0000-0000-00001E000000}"/>
    <cellStyle name="20% - Accent3 2 3" xfId="186" xr:uid="{00000000-0005-0000-0000-00001F000000}"/>
    <cellStyle name="20% - Accent3 2 4" xfId="187" xr:uid="{00000000-0005-0000-0000-000020000000}"/>
    <cellStyle name="20% - Accent3 2 5" xfId="188" xr:uid="{00000000-0005-0000-0000-000021000000}"/>
    <cellStyle name="20% - Accent3 3" xfId="189" xr:uid="{00000000-0005-0000-0000-000022000000}"/>
    <cellStyle name="20% - Accent3 3 2" xfId="190" xr:uid="{00000000-0005-0000-0000-000023000000}"/>
    <cellStyle name="20% - Accent3 3 3" xfId="191" xr:uid="{00000000-0005-0000-0000-000024000000}"/>
    <cellStyle name="20% - Accent3 4" xfId="192" xr:uid="{00000000-0005-0000-0000-000025000000}"/>
    <cellStyle name="20% - Accent3 5" xfId="193" xr:uid="{00000000-0005-0000-0000-000026000000}"/>
    <cellStyle name="20% - Accent3 6" xfId="194" xr:uid="{00000000-0005-0000-0000-000027000000}"/>
    <cellStyle name="20% - Accent3 7" xfId="195" xr:uid="{00000000-0005-0000-0000-000028000000}"/>
    <cellStyle name="20% - Accent3 8" xfId="196" xr:uid="{00000000-0005-0000-0000-000029000000}"/>
    <cellStyle name="20% - Accent4 2" xfId="197" xr:uid="{00000000-0005-0000-0000-00002A000000}"/>
    <cellStyle name="20% - Accent4 2 2" xfId="198" xr:uid="{00000000-0005-0000-0000-00002B000000}"/>
    <cellStyle name="20% - Accent4 2 3" xfId="199" xr:uid="{00000000-0005-0000-0000-00002C000000}"/>
    <cellStyle name="20% - Accent4 2 4" xfId="200" xr:uid="{00000000-0005-0000-0000-00002D000000}"/>
    <cellStyle name="20% - Accent4 2 5" xfId="201" xr:uid="{00000000-0005-0000-0000-00002E000000}"/>
    <cellStyle name="20% - Accent4 3" xfId="202" xr:uid="{00000000-0005-0000-0000-00002F000000}"/>
    <cellStyle name="20% - Accent4 3 2" xfId="203" xr:uid="{00000000-0005-0000-0000-000030000000}"/>
    <cellStyle name="20% - Accent4 3 3" xfId="204" xr:uid="{00000000-0005-0000-0000-000031000000}"/>
    <cellStyle name="20% - Accent4 4" xfId="205" xr:uid="{00000000-0005-0000-0000-000032000000}"/>
    <cellStyle name="20% - Accent4 5" xfId="206" xr:uid="{00000000-0005-0000-0000-000033000000}"/>
    <cellStyle name="20% - Accent4 6" xfId="207" xr:uid="{00000000-0005-0000-0000-000034000000}"/>
    <cellStyle name="20% - Accent4 7" xfId="208" xr:uid="{00000000-0005-0000-0000-000035000000}"/>
    <cellStyle name="20% - Accent4 8" xfId="209" xr:uid="{00000000-0005-0000-0000-000036000000}"/>
    <cellStyle name="20% - Accent5 2" xfId="210" xr:uid="{00000000-0005-0000-0000-000037000000}"/>
    <cellStyle name="20% - Accent5 2 2" xfId="211" xr:uid="{00000000-0005-0000-0000-000038000000}"/>
    <cellStyle name="20% - Accent5 2 3" xfId="212" xr:uid="{00000000-0005-0000-0000-000039000000}"/>
    <cellStyle name="20% - Accent5 2 4" xfId="213" xr:uid="{00000000-0005-0000-0000-00003A000000}"/>
    <cellStyle name="20% - Accent5 2 5" xfId="214" xr:uid="{00000000-0005-0000-0000-00003B000000}"/>
    <cellStyle name="20% - Accent5 3" xfId="215" xr:uid="{00000000-0005-0000-0000-00003C000000}"/>
    <cellStyle name="20% - Accent5 3 2" xfId="216" xr:uid="{00000000-0005-0000-0000-00003D000000}"/>
    <cellStyle name="20% - Accent5 3 3" xfId="217" xr:uid="{00000000-0005-0000-0000-00003E000000}"/>
    <cellStyle name="20% - Accent5 4" xfId="218" xr:uid="{00000000-0005-0000-0000-00003F000000}"/>
    <cellStyle name="20% - Accent5 5" xfId="219" xr:uid="{00000000-0005-0000-0000-000040000000}"/>
    <cellStyle name="20% - Accent5 6" xfId="220" xr:uid="{00000000-0005-0000-0000-000041000000}"/>
    <cellStyle name="20% - Accent5 7" xfId="221" xr:uid="{00000000-0005-0000-0000-000042000000}"/>
    <cellStyle name="20% - Accent5 8" xfId="222" xr:uid="{00000000-0005-0000-0000-000043000000}"/>
    <cellStyle name="20% - Accent6 2" xfId="223" xr:uid="{00000000-0005-0000-0000-000044000000}"/>
    <cellStyle name="20% - Accent6 2 2" xfId="224" xr:uid="{00000000-0005-0000-0000-000045000000}"/>
    <cellStyle name="20% - Accent6 2 3" xfId="225" xr:uid="{00000000-0005-0000-0000-000046000000}"/>
    <cellStyle name="20% - Accent6 2 4" xfId="226" xr:uid="{00000000-0005-0000-0000-000047000000}"/>
    <cellStyle name="20% - Accent6 2 5" xfId="227" xr:uid="{00000000-0005-0000-0000-000048000000}"/>
    <cellStyle name="20% - Accent6 3" xfId="228" xr:uid="{00000000-0005-0000-0000-000049000000}"/>
    <cellStyle name="20% - Accent6 3 2" xfId="229" xr:uid="{00000000-0005-0000-0000-00004A000000}"/>
    <cellStyle name="20% - Accent6 3 3" xfId="230" xr:uid="{00000000-0005-0000-0000-00004B000000}"/>
    <cellStyle name="20% - Accent6 4" xfId="231" xr:uid="{00000000-0005-0000-0000-00004C000000}"/>
    <cellStyle name="20% - Accent6 5" xfId="232" xr:uid="{00000000-0005-0000-0000-00004D000000}"/>
    <cellStyle name="20% - Accent6 6" xfId="233" xr:uid="{00000000-0005-0000-0000-00004E000000}"/>
    <cellStyle name="20% - Accent6 7" xfId="234" xr:uid="{00000000-0005-0000-0000-00004F000000}"/>
    <cellStyle name="20% - Accent6 8" xfId="235" xr:uid="{00000000-0005-0000-0000-000050000000}"/>
    <cellStyle name="20% - Colore 1" xfId="236" xr:uid="{00000000-0005-0000-0000-000051000000}"/>
    <cellStyle name="20% - Colore 2" xfId="237" xr:uid="{00000000-0005-0000-0000-000052000000}"/>
    <cellStyle name="20% - Colore 3" xfId="238" xr:uid="{00000000-0005-0000-0000-000053000000}"/>
    <cellStyle name="20% - Colore 4" xfId="239" xr:uid="{00000000-0005-0000-0000-000054000000}"/>
    <cellStyle name="20% - Colore 5" xfId="240" xr:uid="{00000000-0005-0000-0000-000055000000}"/>
    <cellStyle name="20% - Colore 6" xfId="241" xr:uid="{00000000-0005-0000-0000-000056000000}"/>
    <cellStyle name="40% - Accent1 2" xfId="242" xr:uid="{00000000-0005-0000-0000-000057000000}"/>
    <cellStyle name="40% - Accent1 2 2" xfId="243" xr:uid="{00000000-0005-0000-0000-000058000000}"/>
    <cellStyle name="40% - Accent1 2 3" xfId="244" xr:uid="{00000000-0005-0000-0000-000059000000}"/>
    <cellStyle name="40% - Accent1 2 4" xfId="245" xr:uid="{00000000-0005-0000-0000-00005A000000}"/>
    <cellStyle name="40% - Accent1 2 5" xfId="246" xr:uid="{00000000-0005-0000-0000-00005B000000}"/>
    <cellStyle name="40% - Accent1 3" xfId="247" xr:uid="{00000000-0005-0000-0000-00005C000000}"/>
    <cellStyle name="40% - Accent1 3 2" xfId="248" xr:uid="{00000000-0005-0000-0000-00005D000000}"/>
    <cellStyle name="40% - Accent1 3 3" xfId="249" xr:uid="{00000000-0005-0000-0000-00005E000000}"/>
    <cellStyle name="40% - Accent1 4" xfId="250" xr:uid="{00000000-0005-0000-0000-00005F000000}"/>
    <cellStyle name="40% - Accent1 5" xfId="251" xr:uid="{00000000-0005-0000-0000-000060000000}"/>
    <cellStyle name="40% - Accent1 6" xfId="252" xr:uid="{00000000-0005-0000-0000-000061000000}"/>
    <cellStyle name="40% - Accent1 7" xfId="253" xr:uid="{00000000-0005-0000-0000-000062000000}"/>
    <cellStyle name="40% - Accent1 8" xfId="254" xr:uid="{00000000-0005-0000-0000-000063000000}"/>
    <cellStyle name="40% - Accent2 2" xfId="255" xr:uid="{00000000-0005-0000-0000-000064000000}"/>
    <cellStyle name="40% - Accent2 2 2" xfId="256" xr:uid="{00000000-0005-0000-0000-000065000000}"/>
    <cellStyle name="40% - Accent2 2 3" xfId="257" xr:uid="{00000000-0005-0000-0000-000066000000}"/>
    <cellStyle name="40% - Accent2 2 4" xfId="258" xr:uid="{00000000-0005-0000-0000-000067000000}"/>
    <cellStyle name="40% - Accent2 2 5" xfId="259" xr:uid="{00000000-0005-0000-0000-000068000000}"/>
    <cellStyle name="40% - Accent2 3" xfId="260" xr:uid="{00000000-0005-0000-0000-000069000000}"/>
    <cellStyle name="40% - Accent2 3 2" xfId="261" xr:uid="{00000000-0005-0000-0000-00006A000000}"/>
    <cellStyle name="40% - Accent2 3 3" xfId="262" xr:uid="{00000000-0005-0000-0000-00006B000000}"/>
    <cellStyle name="40% - Accent2 4" xfId="263" xr:uid="{00000000-0005-0000-0000-00006C000000}"/>
    <cellStyle name="40% - Accent2 5" xfId="264" xr:uid="{00000000-0005-0000-0000-00006D000000}"/>
    <cellStyle name="40% - Accent2 6" xfId="265" xr:uid="{00000000-0005-0000-0000-00006E000000}"/>
    <cellStyle name="40% - Accent2 7" xfId="266" xr:uid="{00000000-0005-0000-0000-00006F000000}"/>
    <cellStyle name="40% - Accent2 8" xfId="267" xr:uid="{00000000-0005-0000-0000-000070000000}"/>
    <cellStyle name="40% - Accent3 2" xfId="268" xr:uid="{00000000-0005-0000-0000-000071000000}"/>
    <cellStyle name="40% - Accent3 2 2" xfId="269" xr:uid="{00000000-0005-0000-0000-000072000000}"/>
    <cellStyle name="40% - Accent3 2 3" xfId="270" xr:uid="{00000000-0005-0000-0000-000073000000}"/>
    <cellStyle name="40% - Accent3 2 4" xfId="271" xr:uid="{00000000-0005-0000-0000-000074000000}"/>
    <cellStyle name="40% - Accent3 2 5" xfId="272" xr:uid="{00000000-0005-0000-0000-000075000000}"/>
    <cellStyle name="40% - Accent3 3" xfId="273" xr:uid="{00000000-0005-0000-0000-000076000000}"/>
    <cellStyle name="40% - Accent3 3 2" xfId="274" xr:uid="{00000000-0005-0000-0000-000077000000}"/>
    <cellStyle name="40% - Accent3 3 3" xfId="275" xr:uid="{00000000-0005-0000-0000-000078000000}"/>
    <cellStyle name="40% - Accent3 4" xfId="276" xr:uid="{00000000-0005-0000-0000-000079000000}"/>
    <cellStyle name="40% - Accent3 5" xfId="277" xr:uid="{00000000-0005-0000-0000-00007A000000}"/>
    <cellStyle name="40% - Accent3 6" xfId="278" xr:uid="{00000000-0005-0000-0000-00007B000000}"/>
    <cellStyle name="40% - Accent3 7" xfId="279" xr:uid="{00000000-0005-0000-0000-00007C000000}"/>
    <cellStyle name="40% - Accent3 8" xfId="280" xr:uid="{00000000-0005-0000-0000-00007D000000}"/>
    <cellStyle name="40% - Accent4 2" xfId="281" xr:uid="{00000000-0005-0000-0000-00007E000000}"/>
    <cellStyle name="40% - Accent4 2 2" xfId="282" xr:uid="{00000000-0005-0000-0000-00007F000000}"/>
    <cellStyle name="40% - Accent4 2 3" xfId="283" xr:uid="{00000000-0005-0000-0000-000080000000}"/>
    <cellStyle name="40% - Accent4 2 4" xfId="284" xr:uid="{00000000-0005-0000-0000-000081000000}"/>
    <cellStyle name="40% - Accent4 2 5" xfId="285" xr:uid="{00000000-0005-0000-0000-000082000000}"/>
    <cellStyle name="40% - Accent4 3" xfId="286" xr:uid="{00000000-0005-0000-0000-000083000000}"/>
    <cellStyle name="40% - Accent4 3 2" xfId="287" xr:uid="{00000000-0005-0000-0000-000084000000}"/>
    <cellStyle name="40% - Accent4 3 3" xfId="288" xr:uid="{00000000-0005-0000-0000-000085000000}"/>
    <cellStyle name="40% - Accent4 4" xfId="289" xr:uid="{00000000-0005-0000-0000-000086000000}"/>
    <cellStyle name="40% - Accent4 5" xfId="290" xr:uid="{00000000-0005-0000-0000-000087000000}"/>
    <cellStyle name="40% - Accent4 6" xfId="291" xr:uid="{00000000-0005-0000-0000-000088000000}"/>
    <cellStyle name="40% - Accent4 7" xfId="292" xr:uid="{00000000-0005-0000-0000-000089000000}"/>
    <cellStyle name="40% - Accent4 8" xfId="293" xr:uid="{00000000-0005-0000-0000-00008A000000}"/>
    <cellStyle name="40% - Accent5 2" xfId="294" xr:uid="{00000000-0005-0000-0000-00008B000000}"/>
    <cellStyle name="40% - Accent5 2 2" xfId="295" xr:uid="{00000000-0005-0000-0000-00008C000000}"/>
    <cellStyle name="40% - Accent5 2 3" xfId="296" xr:uid="{00000000-0005-0000-0000-00008D000000}"/>
    <cellStyle name="40% - Accent5 2 4" xfId="297" xr:uid="{00000000-0005-0000-0000-00008E000000}"/>
    <cellStyle name="40% - Accent5 2 5" xfId="298" xr:uid="{00000000-0005-0000-0000-00008F000000}"/>
    <cellStyle name="40% - Accent5 3" xfId="299" xr:uid="{00000000-0005-0000-0000-000090000000}"/>
    <cellStyle name="40% - Accent5 3 2" xfId="300" xr:uid="{00000000-0005-0000-0000-000091000000}"/>
    <cellStyle name="40% - Accent5 3 3" xfId="301" xr:uid="{00000000-0005-0000-0000-000092000000}"/>
    <cellStyle name="40% - Accent5 4" xfId="302" xr:uid="{00000000-0005-0000-0000-000093000000}"/>
    <cellStyle name="40% - Accent5 5" xfId="303" xr:uid="{00000000-0005-0000-0000-000094000000}"/>
    <cellStyle name="40% - Accent5 6" xfId="304" xr:uid="{00000000-0005-0000-0000-000095000000}"/>
    <cellStyle name="40% - Accent5 7" xfId="305" xr:uid="{00000000-0005-0000-0000-000096000000}"/>
    <cellStyle name="40% - Accent5 8" xfId="306" xr:uid="{00000000-0005-0000-0000-000097000000}"/>
    <cellStyle name="40% - Accent6 2" xfId="307" xr:uid="{00000000-0005-0000-0000-000098000000}"/>
    <cellStyle name="40% - Accent6 2 2" xfId="308" xr:uid="{00000000-0005-0000-0000-000099000000}"/>
    <cellStyle name="40% - Accent6 2 3" xfId="309" xr:uid="{00000000-0005-0000-0000-00009A000000}"/>
    <cellStyle name="40% - Accent6 2 4" xfId="310" xr:uid="{00000000-0005-0000-0000-00009B000000}"/>
    <cellStyle name="40% - Accent6 2 5" xfId="311" xr:uid="{00000000-0005-0000-0000-00009C000000}"/>
    <cellStyle name="40% - Accent6 3" xfId="312" xr:uid="{00000000-0005-0000-0000-00009D000000}"/>
    <cellStyle name="40% - Accent6 3 2" xfId="313" xr:uid="{00000000-0005-0000-0000-00009E000000}"/>
    <cellStyle name="40% - Accent6 3 3" xfId="314" xr:uid="{00000000-0005-0000-0000-00009F000000}"/>
    <cellStyle name="40% - Accent6 4" xfId="315" xr:uid="{00000000-0005-0000-0000-0000A0000000}"/>
    <cellStyle name="40% - Accent6 5" xfId="316" xr:uid="{00000000-0005-0000-0000-0000A1000000}"/>
    <cellStyle name="40% - Accent6 6" xfId="317" xr:uid="{00000000-0005-0000-0000-0000A2000000}"/>
    <cellStyle name="40% - Accent6 7" xfId="318" xr:uid="{00000000-0005-0000-0000-0000A3000000}"/>
    <cellStyle name="40% - Accent6 8" xfId="319" xr:uid="{00000000-0005-0000-0000-0000A4000000}"/>
    <cellStyle name="40% - Colore 1" xfId="320" xr:uid="{00000000-0005-0000-0000-0000A5000000}"/>
    <cellStyle name="40% - Colore 2" xfId="321" xr:uid="{00000000-0005-0000-0000-0000A6000000}"/>
    <cellStyle name="40% - Colore 3" xfId="322" xr:uid="{00000000-0005-0000-0000-0000A7000000}"/>
    <cellStyle name="40% - Colore 4" xfId="323" xr:uid="{00000000-0005-0000-0000-0000A8000000}"/>
    <cellStyle name="40% - Colore 5" xfId="324" xr:uid="{00000000-0005-0000-0000-0000A9000000}"/>
    <cellStyle name="40% - Colore 6" xfId="325" xr:uid="{00000000-0005-0000-0000-0000AA000000}"/>
    <cellStyle name="60% - Accent1 2" xfId="326" xr:uid="{00000000-0005-0000-0000-0000AB000000}"/>
    <cellStyle name="60% - Accent1 2 2" xfId="327" xr:uid="{00000000-0005-0000-0000-0000AC000000}"/>
    <cellStyle name="60% - Accent1 2 3" xfId="328" xr:uid="{00000000-0005-0000-0000-0000AD000000}"/>
    <cellStyle name="60% - Accent1 2 4" xfId="329" xr:uid="{00000000-0005-0000-0000-0000AE000000}"/>
    <cellStyle name="60% - Accent1 2 5" xfId="330" xr:uid="{00000000-0005-0000-0000-0000AF000000}"/>
    <cellStyle name="60% - Accent1 3" xfId="331" xr:uid="{00000000-0005-0000-0000-0000B0000000}"/>
    <cellStyle name="60% - Accent1 3 2" xfId="332" xr:uid="{00000000-0005-0000-0000-0000B1000000}"/>
    <cellStyle name="60% - Accent1 4" xfId="333" xr:uid="{00000000-0005-0000-0000-0000B2000000}"/>
    <cellStyle name="60% - Accent1 5" xfId="334" xr:uid="{00000000-0005-0000-0000-0000B3000000}"/>
    <cellStyle name="60% - Accent1 6" xfId="335" xr:uid="{00000000-0005-0000-0000-0000B4000000}"/>
    <cellStyle name="60% - Accent1 7" xfId="336" xr:uid="{00000000-0005-0000-0000-0000B5000000}"/>
    <cellStyle name="60% - Accent1 8" xfId="337" xr:uid="{00000000-0005-0000-0000-0000B6000000}"/>
    <cellStyle name="60% - Accent2 2" xfId="338" xr:uid="{00000000-0005-0000-0000-0000B7000000}"/>
    <cellStyle name="60% - Accent2 2 2" xfId="339" xr:uid="{00000000-0005-0000-0000-0000B8000000}"/>
    <cellStyle name="60% - Accent2 2 3" xfId="340" xr:uid="{00000000-0005-0000-0000-0000B9000000}"/>
    <cellStyle name="60% - Accent2 2 4" xfId="341" xr:uid="{00000000-0005-0000-0000-0000BA000000}"/>
    <cellStyle name="60% - Accent2 2 5" xfId="342" xr:uid="{00000000-0005-0000-0000-0000BB000000}"/>
    <cellStyle name="60% - Accent2 3" xfId="343" xr:uid="{00000000-0005-0000-0000-0000BC000000}"/>
    <cellStyle name="60% - Accent2 3 2" xfId="344" xr:uid="{00000000-0005-0000-0000-0000BD000000}"/>
    <cellStyle name="60% - Accent2 4" xfId="345" xr:uid="{00000000-0005-0000-0000-0000BE000000}"/>
    <cellStyle name="60% - Accent2 5" xfId="346" xr:uid="{00000000-0005-0000-0000-0000BF000000}"/>
    <cellStyle name="60% - Accent2 6" xfId="347" xr:uid="{00000000-0005-0000-0000-0000C0000000}"/>
    <cellStyle name="60% - Accent2 7" xfId="348" xr:uid="{00000000-0005-0000-0000-0000C1000000}"/>
    <cellStyle name="60% - Accent2 8" xfId="349" xr:uid="{00000000-0005-0000-0000-0000C2000000}"/>
    <cellStyle name="60% - Accent3 2" xfId="350" xr:uid="{00000000-0005-0000-0000-0000C3000000}"/>
    <cellStyle name="60% - Accent3 2 2" xfId="351" xr:uid="{00000000-0005-0000-0000-0000C4000000}"/>
    <cellStyle name="60% - Accent3 2 3" xfId="352" xr:uid="{00000000-0005-0000-0000-0000C5000000}"/>
    <cellStyle name="60% - Accent3 2 4" xfId="353" xr:uid="{00000000-0005-0000-0000-0000C6000000}"/>
    <cellStyle name="60% - Accent3 2 5" xfId="354" xr:uid="{00000000-0005-0000-0000-0000C7000000}"/>
    <cellStyle name="60% - Accent3 3" xfId="355" xr:uid="{00000000-0005-0000-0000-0000C8000000}"/>
    <cellStyle name="60% - Accent3 3 2" xfId="356" xr:uid="{00000000-0005-0000-0000-0000C9000000}"/>
    <cellStyle name="60% - Accent3 4" xfId="357" xr:uid="{00000000-0005-0000-0000-0000CA000000}"/>
    <cellStyle name="60% - Accent3 5" xfId="358" xr:uid="{00000000-0005-0000-0000-0000CB000000}"/>
    <cellStyle name="60% - Accent3 6" xfId="359" xr:uid="{00000000-0005-0000-0000-0000CC000000}"/>
    <cellStyle name="60% - Accent3 7" xfId="360" xr:uid="{00000000-0005-0000-0000-0000CD000000}"/>
    <cellStyle name="60% - Accent3 8" xfId="361" xr:uid="{00000000-0005-0000-0000-0000CE000000}"/>
    <cellStyle name="60% - Accent4 2" xfId="362" xr:uid="{00000000-0005-0000-0000-0000CF000000}"/>
    <cellStyle name="60% - Accent4 2 2" xfId="363" xr:uid="{00000000-0005-0000-0000-0000D0000000}"/>
    <cellStyle name="60% - Accent4 2 3" xfId="364" xr:uid="{00000000-0005-0000-0000-0000D1000000}"/>
    <cellStyle name="60% - Accent4 2 4" xfId="365" xr:uid="{00000000-0005-0000-0000-0000D2000000}"/>
    <cellStyle name="60% - Accent4 2 5" xfId="366" xr:uid="{00000000-0005-0000-0000-0000D3000000}"/>
    <cellStyle name="60% - Accent4 3" xfId="367" xr:uid="{00000000-0005-0000-0000-0000D4000000}"/>
    <cellStyle name="60% - Accent4 3 2" xfId="368" xr:uid="{00000000-0005-0000-0000-0000D5000000}"/>
    <cellStyle name="60% - Accent4 4" xfId="369" xr:uid="{00000000-0005-0000-0000-0000D6000000}"/>
    <cellStyle name="60% - Accent4 5" xfId="370" xr:uid="{00000000-0005-0000-0000-0000D7000000}"/>
    <cellStyle name="60% - Accent4 6" xfId="371" xr:uid="{00000000-0005-0000-0000-0000D8000000}"/>
    <cellStyle name="60% - Accent4 7" xfId="372" xr:uid="{00000000-0005-0000-0000-0000D9000000}"/>
    <cellStyle name="60% - Accent4 8" xfId="373" xr:uid="{00000000-0005-0000-0000-0000DA000000}"/>
    <cellStyle name="60% - Accent5 2" xfId="374" xr:uid="{00000000-0005-0000-0000-0000DB000000}"/>
    <cellStyle name="60% - Accent5 2 2" xfId="375" xr:uid="{00000000-0005-0000-0000-0000DC000000}"/>
    <cellStyle name="60% - Accent5 2 3" xfId="376" xr:uid="{00000000-0005-0000-0000-0000DD000000}"/>
    <cellStyle name="60% - Accent5 2 4" xfId="377" xr:uid="{00000000-0005-0000-0000-0000DE000000}"/>
    <cellStyle name="60% - Accent5 2 5" xfId="378" xr:uid="{00000000-0005-0000-0000-0000DF000000}"/>
    <cellStyle name="60% - Accent5 3" xfId="379" xr:uid="{00000000-0005-0000-0000-0000E0000000}"/>
    <cellStyle name="60% - Accent5 3 2" xfId="380" xr:uid="{00000000-0005-0000-0000-0000E1000000}"/>
    <cellStyle name="60% - Accent5 4" xfId="381" xr:uid="{00000000-0005-0000-0000-0000E2000000}"/>
    <cellStyle name="60% - Accent5 5" xfId="382" xr:uid="{00000000-0005-0000-0000-0000E3000000}"/>
    <cellStyle name="60% - Accent5 6" xfId="383" xr:uid="{00000000-0005-0000-0000-0000E4000000}"/>
    <cellStyle name="60% - Accent5 7" xfId="384" xr:uid="{00000000-0005-0000-0000-0000E5000000}"/>
    <cellStyle name="60% - Accent5 8" xfId="385" xr:uid="{00000000-0005-0000-0000-0000E6000000}"/>
    <cellStyle name="60% - Accent6 2" xfId="386" xr:uid="{00000000-0005-0000-0000-0000E7000000}"/>
    <cellStyle name="60% - Accent6 2 2" xfId="387" xr:uid="{00000000-0005-0000-0000-0000E8000000}"/>
    <cellStyle name="60% - Accent6 2 3" xfId="388" xr:uid="{00000000-0005-0000-0000-0000E9000000}"/>
    <cellStyle name="60% - Accent6 2 4" xfId="389" xr:uid="{00000000-0005-0000-0000-0000EA000000}"/>
    <cellStyle name="60% - Accent6 2 5" xfId="390" xr:uid="{00000000-0005-0000-0000-0000EB000000}"/>
    <cellStyle name="60% - Accent6 3" xfId="391" xr:uid="{00000000-0005-0000-0000-0000EC000000}"/>
    <cellStyle name="60% - Accent6 3 2" xfId="392" xr:uid="{00000000-0005-0000-0000-0000ED000000}"/>
    <cellStyle name="60% - Accent6 4" xfId="393" xr:uid="{00000000-0005-0000-0000-0000EE000000}"/>
    <cellStyle name="60% - Accent6 5" xfId="394" xr:uid="{00000000-0005-0000-0000-0000EF000000}"/>
    <cellStyle name="60% - Accent6 6" xfId="395" xr:uid="{00000000-0005-0000-0000-0000F0000000}"/>
    <cellStyle name="60% - Accent6 7" xfId="396" xr:uid="{00000000-0005-0000-0000-0000F1000000}"/>
    <cellStyle name="60% - Accent6 8" xfId="397" xr:uid="{00000000-0005-0000-0000-0000F2000000}"/>
    <cellStyle name="60% - Colore 1" xfId="398" xr:uid="{00000000-0005-0000-0000-0000F3000000}"/>
    <cellStyle name="60% - Colore 2" xfId="399" xr:uid="{00000000-0005-0000-0000-0000F4000000}"/>
    <cellStyle name="60% - Colore 3" xfId="400" xr:uid="{00000000-0005-0000-0000-0000F5000000}"/>
    <cellStyle name="60% - Colore 4" xfId="401" xr:uid="{00000000-0005-0000-0000-0000F6000000}"/>
    <cellStyle name="60% - Colore 5" xfId="402" xr:uid="{00000000-0005-0000-0000-0000F7000000}"/>
    <cellStyle name="60% - Colore 6" xfId="403" xr:uid="{00000000-0005-0000-0000-0000F8000000}"/>
    <cellStyle name="Accent1 2" xfId="404" xr:uid="{00000000-0005-0000-0000-0000F9000000}"/>
    <cellStyle name="Accent1 2 2" xfId="405" xr:uid="{00000000-0005-0000-0000-0000FA000000}"/>
    <cellStyle name="Accent1 2 3" xfId="406" xr:uid="{00000000-0005-0000-0000-0000FB000000}"/>
    <cellStyle name="Accent1 2 4" xfId="407" xr:uid="{00000000-0005-0000-0000-0000FC000000}"/>
    <cellStyle name="Accent1 2 5" xfId="408" xr:uid="{00000000-0005-0000-0000-0000FD000000}"/>
    <cellStyle name="Accent1 3" xfId="409" xr:uid="{00000000-0005-0000-0000-0000FE000000}"/>
    <cellStyle name="Accent1 3 2" xfId="410" xr:uid="{00000000-0005-0000-0000-0000FF000000}"/>
    <cellStyle name="Accent1 4" xfId="411" xr:uid="{00000000-0005-0000-0000-000000010000}"/>
    <cellStyle name="Accent1 5" xfId="412" xr:uid="{00000000-0005-0000-0000-000001010000}"/>
    <cellStyle name="Accent1 6" xfId="413" xr:uid="{00000000-0005-0000-0000-000002010000}"/>
    <cellStyle name="Accent1 7" xfId="414" xr:uid="{00000000-0005-0000-0000-000003010000}"/>
    <cellStyle name="Accent1 8" xfId="415" xr:uid="{00000000-0005-0000-0000-000004010000}"/>
    <cellStyle name="Accent2 2" xfId="416" xr:uid="{00000000-0005-0000-0000-000005010000}"/>
    <cellStyle name="Accent2 2 2" xfId="417" xr:uid="{00000000-0005-0000-0000-000006010000}"/>
    <cellStyle name="Accent2 2 3" xfId="418" xr:uid="{00000000-0005-0000-0000-000007010000}"/>
    <cellStyle name="Accent2 2 4" xfId="419" xr:uid="{00000000-0005-0000-0000-000008010000}"/>
    <cellStyle name="Accent2 2 5" xfId="420" xr:uid="{00000000-0005-0000-0000-000009010000}"/>
    <cellStyle name="Accent2 3" xfId="421" xr:uid="{00000000-0005-0000-0000-00000A010000}"/>
    <cellStyle name="Accent2 3 2" xfId="422" xr:uid="{00000000-0005-0000-0000-00000B010000}"/>
    <cellStyle name="Accent2 4" xfId="423" xr:uid="{00000000-0005-0000-0000-00000C010000}"/>
    <cellStyle name="Accent2 5" xfId="424" xr:uid="{00000000-0005-0000-0000-00000D010000}"/>
    <cellStyle name="Accent2 6" xfId="425" xr:uid="{00000000-0005-0000-0000-00000E010000}"/>
    <cellStyle name="Accent2 7" xfId="426" xr:uid="{00000000-0005-0000-0000-00000F010000}"/>
    <cellStyle name="Accent2 8" xfId="427" xr:uid="{00000000-0005-0000-0000-000010010000}"/>
    <cellStyle name="Accent3 2" xfId="428" xr:uid="{00000000-0005-0000-0000-000011010000}"/>
    <cellStyle name="Accent3 2 2" xfId="429" xr:uid="{00000000-0005-0000-0000-000012010000}"/>
    <cellStyle name="Accent3 2 3" xfId="430" xr:uid="{00000000-0005-0000-0000-000013010000}"/>
    <cellStyle name="Accent3 2 4" xfId="431" xr:uid="{00000000-0005-0000-0000-000014010000}"/>
    <cellStyle name="Accent3 2 5" xfId="432" xr:uid="{00000000-0005-0000-0000-000015010000}"/>
    <cellStyle name="Accent3 3" xfId="433" xr:uid="{00000000-0005-0000-0000-000016010000}"/>
    <cellStyle name="Accent3 3 2" xfId="434" xr:uid="{00000000-0005-0000-0000-000017010000}"/>
    <cellStyle name="Accent3 4" xfId="435" xr:uid="{00000000-0005-0000-0000-000018010000}"/>
    <cellStyle name="Accent3 5" xfId="436" xr:uid="{00000000-0005-0000-0000-000019010000}"/>
    <cellStyle name="Accent3 6" xfId="437" xr:uid="{00000000-0005-0000-0000-00001A010000}"/>
    <cellStyle name="Accent3 7" xfId="438" xr:uid="{00000000-0005-0000-0000-00001B010000}"/>
    <cellStyle name="Accent3 8" xfId="439" xr:uid="{00000000-0005-0000-0000-00001C010000}"/>
    <cellStyle name="Accent4 2" xfId="440" xr:uid="{00000000-0005-0000-0000-00001D010000}"/>
    <cellStyle name="Accent4 2 2" xfId="441" xr:uid="{00000000-0005-0000-0000-00001E010000}"/>
    <cellStyle name="Accent4 2 3" xfId="442" xr:uid="{00000000-0005-0000-0000-00001F010000}"/>
    <cellStyle name="Accent4 2 4" xfId="443" xr:uid="{00000000-0005-0000-0000-000020010000}"/>
    <cellStyle name="Accent4 2 5" xfId="444" xr:uid="{00000000-0005-0000-0000-000021010000}"/>
    <cellStyle name="Accent4 3" xfId="445" xr:uid="{00000000-0005-0000-0000-000022010000}"/>
    <cellStyle name="Accent4 3 2" xfId="446" xr:uid="{00000000-0005-0000-0000-000023010000}"/>
    <cellStyle name="Accent4 4" xfId="447" xr:uid="{00000000-0005-0000-0000-000024010000}"/>
    <cellStyle name="Accent4 5" xfId="448" xr:uid="{00000000-0005-0000-0000-000025010000}"/>
    <cellStyle name="Accent4 6" xfId="449" xr:uid="{00000000-0005-0000-0000-000026010000}"/>
    <cellStyle name="Accent4 7" xfId="450" xr:uid="{00000000-0005-0000-0000-000027010000}"/>
    <cellStyle name="Accent4 8" xfId="451" xr:uid="{00000000-0005-0000-0000-000028010000}"/>
    <cellStyle name="Accent5 2" xfId="452" xr:uid="{00000000-0005-0000-0000-000029010000}"/>
    <cellStyle name="Accent5 2 2" xfId="453" xr:uid="{00000000-0005-0000-0000-00002A010000}"/>
    <cellStyle name="Accent5 2 3" xfId="454" xr:uid="{00000000-0005-0000-0000-00002B010000}"/>
    <cellStyle name="Accent5 2 4" xfId="455" xr:uid="{00000000-0005-0000-0000-00002C010000}"/>
    <cellStyle name="Accent5 2 5" xfId="456" xr:uid="{00000000-0005-0000-0000-00002D010000}"/>
    <cellStyle name="Accent5 3" xfId="457" xr:uid="{00000000-0005-0000-0000-00002E010000}"/>
    <cellStyle name="Accent5 3 2" xfId="458" xr:uid="{00000000-0005-0000-0000-00002F010000}"/>
    <cellStyle name="Accent5 4" xfId="459" xr:uid="{00000000-0005-0000-0000-000030010000}"/>
    <cellStyle name="Accent5 5" xfId="460" xr:uid="{00000000-0005-0000-0000-000031010000}"/>
    <cellStyle name="Accent5 6" xfId="461" xr:uid="{00000000-0005-0000-0000-000032010000}"/>
    <cellStyle name="Accent5 7" xfId="462" xr:uid="{00000000-0005-0000-0000-000033010000}"/>
    <cellStyle name="Accent5 8" xfId="463" xr:uid="{00000000-0005-0000-0000-000034010000}"/>
    <cellStyle name="Accent6 2" xfId="464" xr:uid="{00000000-0005-0000-0000-000035010000}"/>
    <cellStyle name="Accent6 2 2" xfId="465" xr:uid="{00000000-0005-0000-0000-000036010000}"/>
    <cellStyle name="Accent6 2 3" xfId="466" xr:uid="{00000000-0005-0000-0000-000037010000}"/>
    <cellStyle name="Accent6 2 4" xfId="467" xr:uid="{00000000-0005-0000-0000-000038010000}"/>
    <cellStyle name="Accent6 2 5" xfId="468" xr:uid="{00000000-0005-0000-0000-000039010000}"/>
    <cellStyle name="Accent6 3" xfId="469" xr:uid="{00000000-0005-0000-0000-00003A010000}"/>
    <cellStyle name="Accent6 3 2" xfId="470" xr:uid="{00000000-0005-0000-0000-00003B010000}"/>
    <cellStyle name="Accent6 4" xfId="471" xr:uid="{00000000-0005-0000-0000-00003C010000}"/>
    <cellStyle name="Accent6 5" xfId="472" xr:uid="{00000000-0005-0000-0000-00003D010000}"/>
    <cellStyle name="Accent6 6" xfId="473" xr:uid="{00000000-0005-0000-0000-00003E010000}"/>
    <cellStyle name="Accent6 7" xfId="474" xr:uid="{00000000-0005-0000-0000-00003F010000}"/>
    <cellStyle name="Accent6 8" xfId="475" xr:uid="{00000000-0005-0000-0000-000040010000}"/>
    <cellStyle name="ANCLAS,REZONES Y SUS PARTES,DE FUNDICION,DE HIERRO O DE ACERO" xfId="476" xr:uid="{00000000-0005-0000-0000-000041010000}"/>
    <cellStyle name="Ani" xfId="477" xr:uid="{00000000-0005-0000-0000-000042010000}"/>
    <cellStyle name="annee semestre" xfId="478" xr:uid="{00000000-0005-0000-0000-000043010000}"/>
    <cellStyle name="Bad 2" xfId="479" xr:uid="{00000000-0005-0000-0000-000044010000}"/>
    <cellStyle name="Bad 2 2" xfId="480" xr:uid="{00000000-0005-0000-0000-000045010000}"/>
    <cellStyle name="Bad 2 3" xfId="481" xr:uid="{00000000-0005-0000-0000-000046010000}"/>
    <cellStyle name="Bad 2 4" xfId="482" xr:uid="{00000000-0005-0000-0000-000047010000}"/>
    <cellStyle name="Bad 2 5" xfId="483" xr:uid="{00000000-0005-0000-0000-000048010000}"/>
    <cellStyle name="Bad 3" xfId="484" xr:uid="{00000000-0005-0000-0000-000049010000}"/>
    <cellStyle name="Bad 3 2" xfId="485" xr:uid="{00000000-0005-0000-0000-00004A010000}"/>
    <cellStyle name="Bad 4" xfId="486" xr:uid="{00000000-0005-0000-0000-00004B010000}"/>
    <cellStyle name="Bad 5" xfId="487" xr:uid="{00000000-0005-0000-0000-00004C010000}"/>
    <cellStyle name="Bad 6" xfId="488" xr:uid="{00000000-0005-0000-0000-00004D010000}"/>
    <cellStyle name="Bad 7" xfId="489" xr:uid="{00000000-0005-0000-0000-00004E010000}"/>
    <cellStyle name="Bad 8" xfId="490" xr:uid="{00000000-0005-0000-0000-00004F010000}"/>
    <cellStyle name="Berekening 2" xfId="491" xr:uid="{00000000-0005-0000-0000-000050010000}"/>
    <cellStyle name="bin" xfId="492" xr:uid="{00000000-0005-0000-0000-000051010000}"/>
    <cellStyle name="blue" xfId="493" xr:uid="{00000000-0005-0000-0000-000052010000}"/>
    <cellStyle name="caché" xfId="494" xr:uid="{00000000-0005-0000-0000-000053010000}"/>
    <cellStyle name="Calcolo" xfId="495" xr:uid="{00000000-0005-0000-0000-000054010000}"/>
    <cellStyle name="Calculation 2" xfId="496" xr:uid="{00000000-0005-0000-0000-000055010000}"/>
    <cellStyle name="Calculation 2 2" xfId="497" xr:uid="{00000000-0005-0000-0000-000056010000}"/>
    <cellStyle name="Calculation 2 3" xfId="498" xr:uid="{00000000-0005-0000-0000-000057010000}"/>
    <cellStyle name="Calculation 2 4" xfId="499" xr:uid="{00000000-0005-0000-0000-000058010000}"/>
    <cellStyle name="Calculation 2 5" xfId="500" xr:uid="{00000000-0005-0000-0000-000059010000}"/>
    <cellStyle name="Calculation 2_10-WRD_charts_v1" xfId="501" xr:uid="{00000000-0005-0000-0000-00005A010000}"/>
    <cellStyle name="Calculation 3" xfId="502" xr:uid="{00000000-0005-0000-0000-00005B010000}"/>
    <cellStyle name="Calculation 3 2" xfId="503" xr:uid="{00000000-0005-0000-0000-00005C010000}"/>
    <cellStyle name="Calculation 4" xfId="504" xr:uid="{00000000-0005-0000-0000-00005D010000}"/>
    <cellStyle name="Calculation 5" xfId="505" xr:uid="{00000000-0005-0000-0000-00005E010000}"/>
    <cellStyle name="Calculation 6" xfId="506" xr:uid="{00000000-0005-0000-0000-00005F010000}"/>
    <cellStyle name="Calculation 7" xfId="507" xr:uid="{00000000-0005-0000-0000-000060010000}"/>
    <cellStyle name="Calculation 8" xfId="508" xr:uid="{00000000-0005-0000-0000-000061010000}"/>
    <cellStyle name="cell" xfId="509" xr:uid="{00000000-0005-0000-0000-000062010000}"/>
    <cellStyle name="Cella collegata" xfId="510" xr:uid="{00000000-0005-0000-0000-000063010000}"/>
    <cellStyle name="Cella da controllare" xfId="511" xr:uid="{00000000-0005-0000-0000-000064010000}"/>
    <cellStyle name="Check Cell 2" xfId="512" xr:uid="{00000000-0005-0000-0000-000065010000}"/>
    <cellStyle name="Check Cell 2 2" xfId="513" xr:uid="{00000000-0005-0000-0000-000066010000}"/>
    <cellStyle name="Check Cell 2 3" xfId="514" xr:uid="{00000000-0005-0000-0000-000067010000}"/>
    <cellStyle name="Check Cell 2 4" xfId="515" xr:uid="{00000000-0005-0000-0000-000068010000}"/>
    <cellStyle name="Check Cell 2 5" xfId="516" xr:uid="{00000000-0005-0000-0000-000069010000}"/>
    <cellStyle name="Check Cell 2_10-WRD_charts_v1" xfId="517" xr:uid="{00000000-0005-0000-0000-00006A010000}"/>
    <cellStyle name="Check Cell 3" xfId="518" xr:uid="{00000000-0005-0000-0000-00006B010000}"/>
    <cellStyle name="Check Cell 3 2" xfId="519" xr:uid="{00000000-0005-0000-0000-00006C010000}"/>
    <cellStyle name="Check Cell 4" xfId="520" xr:uid="{00000000-0005-0000-0000-00006D010000}"/>
    <cellStyle name="Check Cell 5" xfId="521" xr:uid="{00000000-0005-0000-0000-00006E010000}"/>
    <cellStyle name="Check Cell 6" xfId="522" xr:uid="{00000000-0005-0000-0000-00006F010000}"/>
    <cellStyle name="Check Cell 7" xfId="523" xr:uid="{00000000-0005-0000-0000-000070010000}"/>
    <cellStyle name="Check Cell 8" xfId="524" xr:uid="{00000000-0005-0000-0000-000071010000}"/>
    <cellStyle name="Checksum" xfId="525" xr:uid="{00000000-0005-0000-0000-000072010000}"/>
    <cellStyle name="clsAltData" xfId="526" xr:uid="{00000000-0005-0000-0000-000073010000}"/>
    <cellStyle name="clsAltData 2" xfId="527" xr:uid="{00000000-0005-0000-0000-000074010000}"/>
    <cellStyle name="clsAltData 2 2" xfId="528" xr:uid="{00000000-0005-0000-0000-000075010000}"/>
    <cellStyle name="clsAltMRVData" xfId="529" xr:uid="{00000000-0005-0000-0000-000076010000}"/>
    <cellStyle name="clsAltMRVData 2" xfId="530" xr:uid="{00000000-0005-0000-0000-000077010000}"/>
    <cellStyle name="clsAltMRVData 2 2" xfId="531" xr:uid="{00000000-0005-0000-0000-000078010000}"/>
    <cellStyle name="clsAltRowHeader" xfId="532" xr:uid="{00000000-0005-0000-0000-000079010000}"/>
    <cellStyle name="clsAltRowHeader 2" xfId="533" xr:uid="{00000000-0005-0000-0000-00007A010000}"/>
    <cellStyle name="clsBlank" xfId="534" xr:uid="{00000000-0005-0000-0000-00007B010000}"/>
    <cellStyle name="clsBlank 2" xfId="535" xr:uid="{00000000-0005-0000-0000-00007C010000}"/>
    <cellStyle name="clsBlank 2 2" xfId="536" xr:uid="{00000000-0005-0000-0000-00007D010000}"/>
    <cellStyle name="clsBlank 2 3" xfId="537" xr:uid="{00000000-0005-0000-0000-00007E010000}"/>
    <cellStyle name="clsColumnHeader" xfId="538" xr:uid="{00000000-0005-0000-0000-00007F010000}"/>
    <cellStyle name="clsColumnHeader 2" xfId="539" xr:uid="{00000000-0005-0000-0000-000080010000}"/>
    <cellStyle name="clsColumnHeader 2 2" xfId="540" xr:uid="{00000000-0005-0000-0000-000081010000}"/>
    <cellStyle name="clsColumnHeader 2 3" xfId="541" xr:uid="{00000000-0005-0000-0000-000082010000}"/>
    <cellStyle name="clsColumnHeader1" xfId="542" xr:uid="{00000000-0005-0000-0000-000083010000}"/>
    <cellStyle name="clsColumnHeader1 2" xfId="543" xr:uid="{00000000-0005-0000-0000-000084010000}"/>
    <cellStyle name="clsColumnHeader1 3" xfId="544" xr:uid="{00000000-0005-0000-0000-000085010000}"/>
    <cellStyle name="clsColumnHeader2" xfId="545" xr:uid="{00000000-0005-0000-0000-000086010000}"/>
    <cellStyle name="clsColumnHeader2 2" xfId="546" xr:uid="{00000000-0005-0000-0000-000087010000}"/>
    <cellStyle name="clsColumnHeader2 3" xfId="547" xr:uid="{00000000-0005-0000-0000-000088010000}"/>
    <cellStyle name="clsData" xfId="548" xr:uid="{00000000-0005-0000-0000-000089010000}"/>
    <cellStyle name="clsData 2" xfId="549" xr:uid="{00000000-0005-0000-0000-00008A010000}"/>
    <cellStyle name="clsData 2 2" xfId="550" xr:uid="{00000000-0005-0000-0000-00008B010000}"/>
    <cellStyle name="clsDefault" xfId="551" xr:uid="{00000000-0005-0000-0000-00008C010000}"/>
    <cellStyle name="clsDefault 2" xfId="552" xr:uid="{00000000-0005-0000-0000-00008D010000}"/>
    <cellStyle name="clsDefault 2 2" xfId="553" xr:uid="{00000000-0005-0000-0000-00008E010000}"/>
    <cellStyle name="clsDefault 2 3" xfId="554" xr:uid="{00000000-0005-0000-0000-00008F010000}"/>
    <cellStyle name="clsFooter" xfId="555" xr:uid="{00000000-0005-0000-0000-000090010000}"/>
    <cellStyle name="clsIndexTableData" xfId="556" xr:uid="{00000000-0005-0000-0000-000091010000}"/>
    <cellStyle name="clsIndexTableData 2" xfId="557" xr:uid="{00000000-0005-0000-0000-000092010000}"/>
    <cellStyle name="clsIndexTableData 2 2" xfId="558" xr:uid="{00000000-0005-0000-0000-000093010000}"/>
    <cellStyle name="clsIndexTableData 2 3" xfId="559" xr:uid="{00000000-0005-0000-0000-000094010000}"/>
    <cellStyle name="clsIndexTableHdr" xfId="560" xr:uid="{00000000-0005-0000-0000-000095010000}"/>
    <cellStyle name="clsIndexTableHdr 2" xfId="561" xr:uid="{00000000-0005-0000-0000-000096010000}"/>
    <cellStyle name="clsIndexTableHdr 2 2" xfId="562" xr:uid="{00000000-0005-0000-0000-000097010000}"/>
    <cellStyle name="clsIndexTableHdr 2 3" xfId="563" xr:uid="{00000000-0005-0000-0000-000098010000}"/>
    <cellStyle name="clsIndexTableTitle" xfId="564" xr:uid="{00000000-0005-0000-0000-000099010000}"/>
    <cellStyle name="clsIndexTableTitle 2" xfId="565" xr:uid="{00000000-0005-0000-0000-00009A010000}"/>
    <cellStyle name="clsIndexTableTitle 2 2" xfId="566" xr:uid="{00000000-0005-0000-0000-00009B010000}"/>
    <cellStyle name="clsIndexTableTitle 2 3" xfId="567" xr:uid="{00000000-0005-0000-0000-00009C010000}"/>
    <cellStyle name="clsMRVData" xfId="568" xr:uid="{00000000-0005-0000-0000-00009D010000}"/>
    <cellStyle name="clsMRVData 2" xfId="569" xr:uid="{00000000-0005-0000-0000-00009E010000}"/>
    <cellStyle name="clsMRVData 2 2" xfId="570" xr:uid="{00000000-0005-0000-0000-00009F010000}"/>
    <cellStyle name="clsMRVRow" xfId="571" xr:uid="{00000000-0005-0000-0000-0000A0010000}"/>
    <cellStyle name="clsMRVRow 2" xfId="572" xr:uid="{00000000-0005-0000-0000-0000A1010000}"/>
    <cellStyle name="clsMRVRow 3" xfId="573" xr:uid="{00000000-0005-0000-0000-0000A2010000}"/>
    <cellStyle name="clsReportFooter" xfId="574" xr:uid="{00000000-0005-0000-0000-0000A3010000}"/>
    <cellStyle name="clsReportFooter 2" xfId="575" xr:uid="{00000000-0005-0000-0000-0000A4010000}"/>
    <cellStyle name="clsReportFooter 2 2" xfId="576" xr:uid="{00000000-0005-0000-0000-0000A5010000}"/>
    <cellStyle name="clsReportHeader" xfId="577" xr:uid="{00000000-0005-0000-0000-0000A6010000}"/>
    <cellStyle name="clsReportHeader 2" xfId="578" xr:uid="{00000000-0005-0000-0000-0000A7010000}"/>
    <cellStyle name="clsReportHeader 2 2" xfId="579" xr:uid="{00000000-0005-0000-0000-0000A8010000}"/>
    <cellStyle name="clsRowHeader" xfId="580" xr:uid="{00000000-0005-0000-0000-0000A9010000}"/>
    <cellStyle name="clsRowHeader 2" xfId="581" xr:uid="{00000000-0005-0000-0000-0000AA010000}"/>
    <cellStyle name="clsRowHeader 2 2" xfId="582" xr:uid="{00000000-0005-0000-0000-0000AB010000}"/>
    <cellStyle name="clsRptComment" xfId="583" xr:uid="{00000000-0005-0000-0000-0000AC010000}"/>
    <cellStyle name="clsRptComment 2" xfId="584" xr:uid="{00000000-0005-0000-0000-0000AD010000}"/>
    <cellStyle name="clsScale" xfId="585" xr:uid="{00000000-0005-0000-0000-0000AE010000}"/>
    <cellStyle name="clsScale 2" xfId="586" xr:uid="{00000000-0005-0000-0000-0000AF010000}"/>
    <cellStyle name="clsScale 2 2" xfId="587" xr:uid="{00000000-0005-0000-0000-0000B0010000}"/>
    <cellStyle name="clsScale 2 3" xfId="588" xr:uid="{00000000-0005-0000-0000-0000B1010000}"/>
    <cellStyle name="clsSection" xfId="589" xr:uid="{00000000-0005-0000-0000-0000B2010000}"/>
    <cellStyle name="clsSection 2" xfId="590" xr:uid="{00000000-0005-0000-0000-0000B3010000}"/>
    <cellStyle name="clsSection 2 2" xfId="591" xr:uid="{00000000-0005-0000-0000-0000B4010000}"/>
    <cellStyle name="clsSection 2 3" xfId="592" xr:uid="{00000000-0005-0000-0000-0000B5010000}"/>
    <cellStyle name="Col&amp;RowHeadings" xfId="593" xr:uid="{00000000-0005-0000-0000-0000B6010000}"/>
    <cellStyle name="ColCodes" xfId="594" xr:uid="{00000000-0005-0000-0000-0000B7010000}"/>
    <cellStyle name="Colore 1" xfId="595" xr:uid="{00000000-0005-0000-0000-0000B8010000}"/>
    <cellStyle name="Colore 2" xfId="596" xr:uid="{00000000-0005-0000-0000-0000B9010000}"/>
    <cellStyle name="Colore 3" xfId="597" xr:uid="{00000000-0005-0000-0000-0000BA010000}"/>
    <cellStyle name="Colore 4" xfId="598" xr:uid="{00000000-0005-0000-0000-0000BB010000}"/>
    <cellStyle name="Colore 5" xfId="599" xr:uid="{00000000-0005-0000-0000-0000BC010000}"/>
    <cellStyle name="Colore 6" xfId="600" xr:uid="{00000000-0005-0000-0000-0000BD010000}"/>
    <cellStyle name="ColTitles" xfId="601" xr:uid="{00000000-0005-0000-0000-0000BE010000}"/>
    <cellStyle name="column" xfId="602" xr:uid="{00000000-0005-0000-0000-0000BF010000}"/>
    <cellStyle name="Column label" xfId="603" xr:uid="{00000000-0005-0000-0000-0000C0010000}"/>
    <cellStyle name="Column label (left aligned)" xfId="604" xr:uid="{00000000-0005-0000-0000-0000C1010000}"/>
    <cellStyle name="Column label (no wrap)" xfId="605" xr:uid="{00000000-0005-0000-0000-0000C2010000}"/>
    <cellStyle name="Column label (not bold)" xfId="606" xr:uid="{00000000-0005-0000-0000-0000C3010000}"/>
    <cellStyle name="Comma" xfId="153" builtinId="3"/>
    <cellStyle name="Comma 10" xfId="607" xr:uid="{00000000-0005-0000-0000-0000C5010000}"/>
    <cellStyle name="Comma 10 2" xfId="608" xr:uid="{00000000-0005-0000-0000-0000C6010000}"/>
    <cellStyle name="Comma 11" xfId="609" xr:uid="{00000000-0005-0000-0000-0000C7010000}"/>
    <cellStyle name="Comma 12" xfId="610" xr:uid="{00000000-0005-0000-0000-0000C8010000}"/>
    <cellStyle name="Comma 13" xfId="611" xr:uid="{00000000-0005-0000-0000-0000C9010000}"/>
    <cellStyle name="Comma 13 2" xfId="612" xr:uid="{00000000-0005-0000-0000-0000CA010000}"/>
    <cellStyle name="Comma 13 2 2" xfId="613" xr:uid="{00000000-0005-0000-0000-0000CB010000}"/>
    <cellStyle name="Comma 13 2 2 2" xfId="614" xr:uid="{00000000-0005-0000-0000-0000CC010000}"/>
    <cellStyle name="Comma 13 2 3" xfId="615" xr:uid="{00000000-0005-0000-0000-0000CD010000}"/>
    <cellStyle name="Comma 13 2 4" xfId="616" xr:uid="{00000000-0005-0000-0000-0000CE010000}"/>
    <cellStyle name="Comma 13 2 5" xfId="617" xr:uid="{00000000-0005-0000-0000-0000CF010000}"/>
    <cellStyle name="Comma 13 2 6" xfId="618" xr:uid="{00000000-0005-0000-0000-0000D0010000}"/>
    <cellStyle name="Comma 13 3" xfId="619" xr:uid="{00000000-0005-0000-0000-0000D1010000}"/>
    <cellStyle name="Comma 13 3 2" xfId="620" xr:uid="{00000000-0005-0000-0000-0000D2010000}"/>
    <cellStyle name="Comma 13 4" xfId="621" xr:uid="{00000000-0005-0000-0000-0000D3010000}"/>
    <cellStyle name="Comma 13 5" xfId="622" xr:uid="{00000000-0005-0000-0000-0000D4010000}"/>
    <cellStyle name="Comma 13 6" xfId="623" xr:uid="{00000000-0005-0000-0000-0000D5010000}"/>
    <cellStyle name="Comma 14" xfId="624" xr:uid="{00000000-0005-0000-0000-0000D6010000}"/>
    <cellStyle name="Comma 15" xfId="625" xr:uid="{00000000-0005-0000-0000-0000D7010000}"/>
    <cellStyle name="Comma 16" xfId="626" xr:uid="{00000000-0005-0000-0000-0000D8010000}"/>
    <cellStyle name="Comma 2" xfId="627" xr:uid="{00000000-0005-0000-0000-0000D9010000}"/>
    <cellStyle name="Comma 2 2" xfId="628" xr:uid="{00000000-0005-0000-0000-0000DA010000}"/>
    <cellStyle name="Comma 2 2 2" xfId="629" xr:uid="{00000000-0005-0000-0000-0000DB010000}"/>
    <cellStyle name="Comma 2 2 3" xfId="630" xr:uid="{00000000-0005-0000-0000-0000DC010000}"/>
    <cellStyle name="Comma 2 2 4" xfId="631" xr:uid="{00000000-0005-0000-0000-0000DD010000}"/>
    <cellStyle name="Comma 2 3" xfId="632" xr:uid="{00000000-0005-0000-0000-0000DE010000}"/>
    <cellStyle name="Comma 2 4" xfId="633" xr:uid="{00000000-0005-0000-0000-0000DF010000}"/>
    <cellStyle name="Comma 2 5" xfId="634" xr:uid="{00000000-0005-0000-0000-0000E0010000}"/>
    <cellStyle name="Comma 2 7" xfId="635" xr:uid="{00000000-0005-0000-0000-0000E1010000}"/>
    <cellStyle name="Comma 2_GII2013_Mika_June07" xfId="636" xr:uid="{00000000-0005-0000-0000-0000E2010000}"/>
    <cellStyle name="Comma 3" xfId="637" xr:uid="{00000000-0005-0000-0000-0000E3010000}"/>
    <cellStyle name="Comma 3 2" xfId="638" xr:uid="{00000000-0005-0000-0000-0000E4010000}"/>
    <cellStyle name="Comma 3 2 2" xfId="639" xr:uid="{00000000-0005-0000-0000-0000E5010000}"/>
    <cellStyle name="Comma 3 3" xfId="640" xr:uid="{00000000-0005-0000-0000-0000E6010000}"/>
    <cellStyle name="Comma 3 4" xfId="641" xr:uid="{00000000-0005-0000-0000-0000E7010000}"/>
    <cellStyle name="Comma 3 5" xfId="642" xr:uid="{00000000-0005-0000-0000-0000E8010000}"/>
    <cellStyle name="Comma 3 6" xfId="643" xr:uid="{00000000-0005-0000-0000-0000E9010000}"/>
    <cellStyle name="Comma 3 7" xfId="644" xr:uid="{00000000-0005-0000-0000-0000EA010000}"/>
    <cellStyle name="Comma 4" xfId="645" xr:uid="{00000000-0005-0000-0000-0000EB010000}"/>
    <cellStyle name="Comma 4 2" xfId="646" xr:uid="{00000000-0005-0000-0000-0000EC010000}"/>
    <cellStyle name="Comma 5" xfId="647" xr:uid="{00000000-0005-0000-0000-0000ED010000}"/>
    <cellStyle name="Comma 5 2" xfId="648" xr:uid="{00000000-0005-0000-0000-0000EE010000}"/>
    <cellStyle name="Comma 5 2 2" xfId="649" xr:uid="{00000000-0005-0000-0000-0000EF010000}"/>
    <cellStyle name="Comma 5 2 3" xfId="650" xr:uid="{00000000-0005-0000-0000-0000F0010000}"/>
    <cellStyle name="Comma 5 3" xfId="651" xr:uid="{00000000-0005-0000-0000-0000F1010000}"/>
    <cellStyle name="Comma 5 4" xfId="652" xr:uid="{00000000-0005-0000-0000-0000F2010000}"/>
    <cellStyle name="Comma 6" xfId="653" xr:uid="{00000000-0005-0000-0000-0000F3010000}"/>
    <cellStyle name="Comma 6 2" xfId="654" xr:uid="{00000000-0005-0000-0000-0000F4010000}"/>
    <cellStyle name="Comma 6 3" xfId="655" xr:uid="{00000000-0005-0000-0000-0000F5010000}"/>
    <cellStyle name="Comma 7" xfId="656" xr:uid="{00000000-0005-0000-0000-0000F6010000}"/>
    <cellStyle name="Comma 7 2" xfId="657" xr:uid="{00000000-0005-0000-0000-0000F7010000}"/>
    <cellStyle name="Comma 7 3" xfId="658" xr:uid="{00000000-0005-0000-0000-0000F8010000}"/>
    <cellStyle name="Comma 8" xfId="659" xr:uid="{00000000-0005-0000-0000-0000F9010000}"/>
    <cellStyle name="Comma 8 2" xfId="660" xr:uid="{00000000-0005-0000-0000-0000FA010000}"/>
    <cellStyle name="Comma 8 3" xfId="661" xr:uid="{00000000-0005-0000-0000-0000FB010000}"/>
    <cellStyle name="Comma 9" xfId="662" xr:uid="{00000000-0005-0000-0000-0000FC010000}"/>
    <cellStyle name="Comma 9 2" xfId="663" xr:uid="{00000000-0005-0000-0000-0000FD010000}"/>
    <cellStyle name="Comma 9 3" xfId="664" xr:uid="{00000000-0005-0000-0000-0000FE010000}"/>
    <cellStyle name="Comma(0)" xfId="665" xr:uid="{00000000-0005-0000-0000-0000FF010000}"/>
    <cellStyle name="Comma(0) 2" xfId="1297" xr:uid="{00000000-0005-0000-0000-000000020000}"/>
    <cellStyle name="comma(1)" xfId="666" xr:uid="{00000000-0005-0000-0000-000001020000}"/>
    <cellStyle name="comma(1) 2" xfId="1298" xr:uid="{00000000-0005-0000-0000-000002020000}"/>
    <cellStyle name="Comma(3)" xfId="667" xr:uid="{00000000-0005-0000-0000-000003020000}"/>
    <cellStyle name="Comma(3) 2" xfId="1299" xr:uid="{00000000-0005-0000-0000-000004020000}"/>
    <cellStyle name="Comma[0]" xfId="668" xr:uid="{00000000-0005-0000-0000-000005020000}"/>
    <cellStyle name="Comma[0] 2" xfId="1300" xr:uid="{00000000-0005-0000-0000-000006020000}"/>
    <cellStyle name="Comma[1]" xfId="669" xr:uid="{00000000-0005-0000-0000-000007020000}"/>
    <cellStyle name="Comma[1] 2" xfId="1301" xr:uid="{00000000-0005-0000-0000-000008020000}"/>
    <cellStyle name="Comma0" xfId="670" xr:uid="{00000000-0005-0000-0000-000009020000}"/>
    <cellStyle name="Comma0 2" xfId="671" xr:uid="{00000000-0005-0000-0000-00000A020000}"/>
    <cellStyle name="Controlecel 2" xfId="672" xr:uid="{00000000-0005-0000-0000-00000B020000}"/>
    <cellStyle name="Currency (2dp)" xfId="673" xr:uid="{00000000-0005-0000-0000-00000C020000}"/>
    <cellStyle name="Currency 2" xfId="674" xr:uid="{00000000-0005-0000-0000-00000D020000}"/>
    <cellStyle name="Currency 3" xfId="675" xr:uid="{00000000-0005-0000-0000-00000E020000}"/>
    <cellStyle name="Currency Dollar" xfId="676" xr:uid="{00000000-0005-0000-0000-00000F020000}"/>
    <cellStyle name="Currency Dollar (2dp)" xfId="677" xr:uid="{00000000-0005-0000-0000-000010020000}"/>
    <cellStyle name="Currency EUR" xfId="678" xr:uid="{00000000-0005-0000-0000-000011020000}"/>
    <cellStyle name="Currency EUR (2dp)" xfId="679" xr:uid="{00000000-0005-0000-0000-000012020000}"/>
    <cellStyle name="Currency Euro" xfId="680" xr:uid="{00000000-0005-0000-0000-000013020000}"/>
    <cellStyle name="Currency Euro (2dp)" xfId="681" xr:uid="{00000000-0005-0000-0000-000014020000}"/>
    <cellStyle name="Currency GBP" xfId="682" xr:uid="{00000000-0005-0000-0000-000015020000}"/>
    <cellStyle name="Currency GBP (2dp)" xfId="683" xr:uid="{00000000-0005-0000-0000-000016020000}"/>
    <cellStyle name="Currency Pound" xfId="684" xr:uid="{00000000-0005-0000-0000-000017020000}"/>
    <cellStyle name="Currency Pound (2dp)" xfId="685" xr:uid="{00000000-0005-0000-0000-000018020000}"/>
    <cellStyle name="Currency USD" xfId="686" xr:uid="{00000000-0005-0000-0000-000019020000}"/>
    <cellStyle name="Currency USD (2dp)" xfId="687" xr:uid="{00000000-0005-0000-0000-00001A020000}"/>
    <cellStyle name="Currency0" xfId="688" xr:uid="{00000000-0005-0000-0000-00001B020000}"/>
    <cellStyle name="Currency0 2" xfId="689" xr:uid="{00000000-0005-0000-0000-00001C020000}"/>
    <cellStyle name="DataEntryCells" xfId="690" xr:uid="{00000000-0005-0000-0000-00001D020000}"/>
    <cellStyle name="Date" xfId="691" xr:uid="{00000000-0005-0000-0000-00001E020000}"/>
    <cellStyle name="Date (Month)" xfId="692" xr:uid="{00000000-0005-0000-0000-00001F020000}"/>
    <cellStyle name="Date (Year)" xfId="693" xr:uid="{00000000-0005-0000-0000-000020020000}"/>
    <cellStyle name="Date 2" xfId="694" xr:uid="{00000000-0005-0000-0000-000021020000}"/>
    <cellStyle name="Dezimal [0]_Germany" xfId="695" xr:uid="{00000000-0005-0000-0000-000022020000}"/>
    <cellStyle name="Dezimal_Germany" xfId="696" xr:uid="{00000000-0005-0000-0000-000023020000}"/>
    <cellStyle name="données" xfId="697" xr:uid="{00000000-0005-0000-0000-000024020000}"/>
    <cellStyle name="donnéesbord" xfId="698" xr:uid="{00000000-0005-0000-0000-000025020000}"/>
    <cellStyle name="ErrRpt_DataEntryCells" xfId="699" xr:uid="{00000000-0005-0000-0000-000026020000}"/>
    <cellStyle name="ErrRpt-DataEntryCells" xfId="700" xr:uid="{00000000-0005-0000-0000-000027020000}"/>
    <cellStyle name="ErrRpt-GreyBackground" xfId="701" xr:uid="{00000000-0005-0000-0000-000028020000}"/>
    <cellStyle name="Euro" xfId="702" xr:uid="{00000000-0005-0000-0000-000029020000}"/>
    <cellStyle name="Explanatory Text 2" xfId="703" xr:uid="{00000000-0005-0000-0000-00002A020000}"/>
    <cellStyle name="Explanatory Text 2 2" xfId="704" xr:uid="{00000000-0005-0000-0000-00002B020000}"/>
    <cellStyle name="Explanatory Text 2 3" xfId="705" xr:uid="{00000000-0005-0000-0000-00002C020000}"/>
    <cellStyle name="Explanatory Text 2 4" xfId="706" xr:uid="{00000000-0005-0000-0000-00002D020000}"/>
    <cellStyle name="Explanatory Text 2 5" xfId="707" xr:uid="{00000000-0005-0000-0000-00002E020000}"/>
    <cellStyle name="Explanatory Text 3" xfId="708" xr:uid="{00000000-0005-0000-0000-00002F020000}"/>
    <cellStyle name="Explanatory Text 3 2" xfId="709" xr:uid="{00000000-0005-0000-0000-000030020000}"/>
    <cellStyle name="Explanatory Text 4" xfId="710" xr:uid="{00000000-0005-0000-0000-000031020000}"/>
    <cellStyle name="Explanatory Text 5" xfId="711" xr:uid="{00000000-0005-0000-0000-000032020000}"/>
    <cellStyle name="Explanatory Text 6" xfId="712" xr:uid="{00000000-0005-0000-0000-000033020000}"/>
    <cellStyle name="Explanatory Text 7" xfId="713" xr:uid="{00000000-0005-0000-0000-000034020000}"/>
    <cellStyle name="Explanatory Text 8" xfId="714" xr:uid="{00000000-0005-0000-0000-000035020000}"/>
    <cellStyle name="Ezres [0]_demo" xfId="715" xr:uid="{00000000-0005-0000-0000-000036020000}"/>
    <cellStyle name="Ezres_demo" xfId="716" xr:uid="{00000000-0005-0000-0000-000037020000}"/>
    <cellStyle name="Fixed" xfId="717" xr:uid="{00000000-0005-0000-0000-000038020000}"/>
    <cellStyle name="Fixed 2" xfId="718" xr:uid="{00000000-0005-0000-0000-000039020000}"/>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79"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8" builtinId="9" hidden="1"/>
    <cellStyle name="Followed Hyperlink" xfId="10" builtinId="9" hidden="1"/>
    <cellStyle name="Followed Hyperlink" xfId="6" builtinId="9" hidden="1"/>
    <cellStyle name="Followed Hyperlink" xfId="4" builtinId="9" hidden="1"/>
    <cellStyle name="Followed Hyperlink" xfId="21" builtinId="9" hidden="1"/>
    <cellStyle name="Followed Hyperlink" xfId="8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43" builtinId="9" hidden="1"/>
    <cellStyle name="Followed Hyperlink" xfId="111"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49"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89" builtinId="9" hidden="1"/>
    <cellStyle name="Followed Hyperlink" xfId="91" builtinId="9" hidden="1"/>
    <cellStyle name="Followed Hyperlink" xfId="87" builtinId="9" hidden="1"/>
    <cellStyle name="Followed Hyperlink" xfId="85" builtinId="9" hidden="1"/>
    <cellStyle name="Followed Hyperlink 2" xfId="719" xr:uid="{00000000-0005-0000-0000-000084020000}"/>
    <cellStyle name="Followed Hyperlink 2 2" xfId="720" xr:uid="{00000000-0005-0000-0000-000085020000}"/>
    <cellStyle name="formula" xfId="721" xr:uid="{00000000-0005-0000-0000-000086020000}"/>
    <cellStyle name="gap" xfId="722" xr:uid="{00000000-0005-0000-0000-000087020000}"/>
    <cellStyle name="Gekoppelde cel 2" xfId="723" xr:uid="{00000000-0005-0000-0000-000088020000}"/>
    <cellStyle name="Goed 2" xfId="724" xr:uid="{00000000-0005-0000-0000-000089020000}"/>
    <cellStyle name="Good 2" xfId="725" xr:uid="{00000000-0005-0000-0000-00008A020000}"/>
    <cellStyle name="Good 2 2" xfId="726" xr:uid="{00000000-0005-0000-0000-00008B020000}"/>
    <cellStyle name="Good 2 3" xfId="727" xr:uid="{00000000-0005-0000-0000-00008C020000}"/>
    <cellStyle name="Good 2 4" xfId="728" xr:uid="{00000000-0005-0000-0000-00008D020000}"/>
    <cellStyle name="Good 2 5" xfId="729" xr:uid="{00000000-0005-0000-0000-00008E020000}"/>
    <cellStyle name="Good 3" xfId="730" xr:uid="{00000000-0005-0000-0000-00008F020000}"/>
    <cellStyle name="Good 3 2" xfId="731" xr:uid="{00000000-0005-0000-0000-000090020000}"/>
    <cellStyle name="Good 4" xfId="732" xr:uid="{00000000-0005-0000-0000-000091020000}"/>
    <cellStyle name="Good 5" xfId="733" xr:uid="{00000000-0005-0000-0000-000092020000}"/>
    <cellStyle name="Good 6" xfId="734" xr:uid="{00000000-0005-0000-0000-000093020000}"/>
    <cellStyle name="Good 7" xfId="735" xr:uid="{00000000-0005-0000-0000-000094020000}"/>
    <cellStyle name="Good 8" xfId="736" xr:uid="{00000000-0005-0000-0000-000095020000}"/>
    <cellStyle name="GreyBackground" xfId="737" xr:uid="{00000000-0005-0000-0000-000096020000}"/>
    <cellStyle name="H0" xfId="738" xr:uid="{00000000-0005-0000-0000-000097020000}"/>
    <cellStyle name="H1" xfId="739" xr:uid="{00000000-0005-0000-0000-000098020000}"/>
    <cellStyle name="H2" xfId="740" xr:uid="{00000000-0005-0000-0000-000099020000}"/>
    <cellStyle name="H3" xfId="741" xr:uid="{00000000-0005-0000-0000-00009A020000}"/>
    <cellStyle name="H4" xfId="742" xr:uid="{00000000-0005-0000-0000-00009B020000}"/>
    <cellStyle name="H5" xfId="743" xr:uid="{00000000-0005-0000-0000-00009C020000}"/>
    <cellStyle name="Heading 1 2" xfId="744" xr:uid="{00000000-0005-0000-0000-00009D020000}"/>
    <cellStyle name="Heading 1 2 2" xfId="745" xr:uid="{00000000-0005-0000-0000-00009E020000}"/>
    <cellStyle name="Heading 1 2 3" xfId="746" xr:uid="{00000000-0005-0000-0000-00009F020000}"/>
    <cellStyle name="Heading 1 2 4" xfId="747" xr:uid="{00000000-0005-0000-0000-0000A0020000}"/>
    <cellStyle name="Heading 1 2 5" xfId="748" xr:uid="{00000000-0005-0000-0000-0000A1020000}"/>
    <cellStyle name="Heading 1 2_10-WRD_charts_v1" xfId="749" xr:uid="{00000000-0005-0000-0000-0000A2020000}"/>
    <cellStyle name="Heading 1 3" xfId="750" xr:uid="{00000000-0005-0000-0000-0000A3020000}"/>
    <cellStyle name="Heading 1 3 2" xfId="751" xr:uid="{00000000-0005-0000-0000-0000A4020000}"/>
    <cellStyle name="Heading 1 4" xfId="752" xr:uid="{00000000-0005-0000-0000-0000A5020000}"/>
    <cellStyle name="Heading 1 5" xfId="753" xr:uid="{00000000-0005-0000-0000-0000A6020000}"/>
    <cellStyle name="Heading 1 6" xfId="754" xr:uid="{00000000-0005-0000-0000-0000A7020000}"/>
    <cellStyle name="Heading 1 7" xfId="755" xr:uid="{00000000-0005-0000-0000-0000A8020000}"/>
    <cellStyle name="Heading 1 8" xfId="756" xr:uid="{00000000-0005-0000-0000-0000A9020000}"/>
    <cellStyle name="Heading 2 2" xfId="757" xr:uid="{00000000-0005-0000-0000-0000AA020000}"/>
    <cellStyle name="Heading 2 2 2" xfId="758" xr:uid="{00000000-0005-0000-0000-0000AB020000}"/>
    <cellStyle name="Heading 2 2 3" xfId="759" xr:uid="{00000000-0005-0000-0000-0000AC020000}"/>
    <cellStyle name="Heading 2 2 4" xfId="760" xr:uid="{00000000-0005-0000-0000-0000AD020000}"/>
    <cellStyle name="Heading 2 2 5" xfId="761" xr:uid="{00000000-0005-0000-0000-0000AE020000}"/>
    <cellStyle name="Heading 2 2_10-WRD_charts_v1" xfId="762" xr:uid="{00000000-0005-0000-0000-0000AF020000}"/>
    <cellStyle name="Heading 2 3" xfId="763" xr:uid="{00000000-0005-0000-0000-0000B0020000}"/>
    <cellStyle name="Heading 2 3 2" xfId="764" xr:uid="{00000000-0005-0000-0000-0000B1020000}"/>
    <cellStyle name="Heading 2 4" xfId="765" xr:uid="{00000000-0005-0000-0000-0000B2020000}"/>
    <cellStyle name="Heading 2 5" xfId="766" xr:uid="{00000000-0005-0000-0000-0000B3020000}"/>
    <cellStyle name="Heading 2 6" xfId="767" xr:uid="{00000000-0005-0000-0000-0000B4020000}"/>
    <cellStyle name="Heading 2 7" xfId="768" xr:uid="{00000000-0005-0000-0000-0000B5020000}"/>
    <cellStyle name="Heading 2 8" xfId="769" xr:uid="{00000000-0005-0000-0000-0000B6020000}"/>
    <cellStyle name="Heading 3 2" xfId="770" xr:uid="{00000000-0005-0000-0000-0000B7020000}"/>
    <cellStyle name="Heading 3 2 2" xfId="771" xr:uid="{00000000-0005-0000-0000-0000B8020000}"/>
    <cellStyle name="Heading 3 2 3" xfId="772" xr:uid="{00000000-0005-0000-0000-0000B9020000}"/>
    <cellStyle name="Heading 3 2 4" xfId="773" xr:uid="{00000000-0005-0000-0000-0000BA020000}"/>
    <cellStyle name="Heading 3 2 5" xfId="774" xr:uid="{00000000-0005-0000-0000-0000BB020000}"/>
    <cellStyle name="Heading 3 2_10-WRD_charts_v1" xfId="775" xr:uid="{00000000-0005-0000-0000-0000BC020000}"/>
    <cellStyle name="Heading 3 3" xfId="776" xr:uid="{00000000-0005-0000-0000-0000BD020000}"/>
    <cellStyle name="Heading 3 3 2" xfId="777" xr:uid="{00000000-0005-0000-0000-0000BE020000}"/>
    <cellStyle name="Heading 3 4" xfId="778" xr:uid="{00000000-0005-0000-0000-0000BF020000}"/>
    <cellStyle name="Heading 3 5" xfId="779" xr:uid="{00000000-0005-0000-0000-0000C0020000}"/>
    <cellStyle name="Heading 3 6" xfId="780" xr:uid="{00000000-0005-0000-0000-0000C1020000}"/>
    <cellStyle name="Heading 3 7" xfId="781" xr:uid="{00000000-0005-0000-0000-0000C2020000}"/>
    <cellStyle name="Heading 3 8" xfId="782" xr:uid="{00000000-0005-0000-0000-0000C3020000}"/>
    <cellStyle name="Heading 4 2" xfId="783" xr:uid="{00000000-0005-0000-0000-0000C4020000}"/>
    <cellStyle name="Heading 4 2 2" xfId="784" xr:uid="{00000000-0005-0000-0000-0000C5020000}"/>
    <cellStyle name="Heading 4 2 3" xfId="785" xr:uid="{00000000-0005-0000-0000-0000C6020000}"/>
    <cellStyle name="Heading 4 2 4" xfId="786" xr:uid="{00000000-0005-0000-0000-0000C7020000}"/>
    <cellStyle name="Heading 4 2 5" xfId="787" xr:uid="{00000000-0005-0000-0000-0000C8020000}"/>
    <cellStyle name="Heading 4 3" xfId="788" xr:uid="{00000000-0005-0000-0000-0000C9020000}"/>
    <cellStyle name="Heading 4 3 2" xfId="789" xr:uid="{00000000-0005-0000-0000-0000CA020000}"/>
    <cellStyle name="Heading 4 4" xfId="790" xr:uid="{00000000-0005-0000-0000-0000CB020000}"/>
    <cellStyle name="Heading 4 5" xfId="791" xr:uid="{00000000-0005-0000-0000-0000CC020000}"/>
    <cellStyle name="Heading 4 6" xfId="792" xr:uid="{00000000-0005-0000-0000-0000CD020000}"/>
    <cellStyle name="Heading 4 7" xfId="793" xr:uid="{00000000-0005-0000-0000-0000CE020000}"/>
    <cellStyle name="Heading 4 8" xfId="794" xr:uid="{00000000-0005-0000-0000-0000CF020000}"/>
    <cellStyle name="Highlight" xfId="795" xr:uid="{00000000-0005-0000-0000-0000D0020000}"/>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13" builtinId="8" hidden="1"/>
    <cellStyle name="Hyperlink" xfId="15" builtinId="8" hidden="1"/>
    <cellStyle name="Hyperlink" xfId="17" builtinId="8" hidden="1"/>
    <cellStyle name="Hyperlink" xfId="22" builtinId="8" hidden="1"/>
    <cellStyle name="Hyperlink" xfId="24" builtinId="8" hidden="1"/>
    <cellStyle name="Hyperlink" xfId="26" builtinId="8" hidden="1"/>
    <cellStyle name="Hyperlink" xfId="20" builtinId="8" hidden="1"/>
    <cellStyle name="Hyperlink" xfId="7" builtinId="8" hidden="1"/>
    <cellStyle name="Hyperlink" xfId="9" builtinId="8" hidden="1"/>
    <cellStyle name="Hyperlink" xfId="11" builtinId="8" hidden="1"/>
    <cellStyle name="Hyperlink" xfId="3" builtinId="8" hidden="1"/>
    <cellStyle name="Hyperlink" xfId="5" builtinId="8" hidden="1"/>
    <cellStyle name="Hyperlink" xfId="4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84" builtinId="8" hidden="1"/>
    <cellStyle name="Hyperlink" xfId="86"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50" builtinId="8" hidden="1"/>
    <cellStyle name="Hyperlink" xfId="148" builtinId="8" hidden="1"/>
    <cellStyle name="Hyperlink" xfId="116" builtinId="8" hidden="1"/>
    <cellStyle name="Hyperlink" xfId="114" builtinId="8" hidden="1"/>
    <cellStyle name="Hyperlink" xfId="118" builtinId="8" hidden="1"/>
    <cellStyle name="Hyperlink" xfId="120" builtinId="8" hidden="1"/>
    <cellStyle name="Hyperlink" xfId="124" builtinId="8" hidden="1"/>
    <cellStyle name="Hyperlink" xfId="126" builtinId="8" hidden="1"/>
    <cellStyle name="Hyperlink" xfId="128" builtinId="8" hidden="1"/>
    <cellStyle name="Hyperlink" xfId="122" builtinId="8" hidden="1"/>
    <cellStyle name="Hyperlink" xfId="108" builtinId="8" hidden="1"/>
    <cellStyle name="Hyperlink" xfId="110" builtinId="8" hidden="1"/>
    <cellStyle name="Hyperlink" xfId="112" builtinId="8" hidden="1"/>
    <cellStyle name="Hyperlink" xfId="106" builtinId="8" hidden="1"/>
    <cellStyle name="Hyperlink" xfId="104" builtinId="8" hidden="1"/>
    <cellStyle name="Hyperlink" xfId="152" builtinId="8"/>
    <cellStyle name="Hyperlink 2" xfId="154" xr:uid="{00000000-0005-0000-0000-00001C030000}"/>
    <cellStyle name="Hyperlink 2 2" xfId="796" xr:uid="{00000000-0005-0000-0000-00001D030000}"/>
    <cellStyle name="Hyperlink 2 3" xfId="797" xr:uid="{00000000-0005-0000-0000-00001E030000}"/>
    <cellStyle name="Hyperlink 3" xfId="798" xr:uid="{00000000-0005-0000-0000-00001F030000}"/>
    <cellStyle name="Hyperlink 3 2" xfId="799" xr:uid="{00000000-0005-0000-0000-000020030000}"/>
    <cellStyle name="Hyperlink 3 3" xfId="800" xr:uid="{00000000-0005-0000-0000-000021030000}"/>
    <cellStyle name="Hyperlink 4" xfId="801" xr:uid="{00000000-0005-0000-0000-000022030000}"/>
    <cellStyle name="Hyperlink 4 2" xfId="802" xr:uid="{00000000-0005-0000-0000-000023030000}"/>
    <cellStyle name="Hyperlink 5" xfId="803" xr:uid="{00000000-0005-0000-0000-000024030000}"/>
    <cellStyle name="Hyperlink 5 2" xfId="804" xr:uid="{00000000-0005-0000-0000-000025030000}"/>
    <cellStyle name="Hyperlink 6" xfId="805" xr:uid="{00000000-0005-0000-0000-000026030000}"/>
    <cellStyle name="Hyperlink 7" xfId="806" xr:uid="{00000000-0005-0000-0000-000027030000}"/>
    <cellStyle name="Hyperlink 8" xfId="1306" xr:uid="{00000000-0005-0000-0000-000028030000}"/>
    <cellStyle name="Îáű÷íűé_ÂŰŐÎÄ" xfId="807" xr:uid="{00000000-0005-0000-0000-000029030000}"/>
    <cellStyle name="Input 2" xfId="808" xr:uid="{00000000-0005-0000-0000-00002A030000}"/>
    <cellStyle name="Input 2 2" xfId="809" xr:uid="{00000000-0005-0000-0000-00002B030000}"/>
    <cellStyle name="Input 2 3" xfId="810" xr:uid="{00000000-0005-0000-0000-00002C030000}"/>
    <cellStyle name="Input 2 4" xfId="811" xr:uid="{00000000-0005-0000-0000-00002D030000}"/>
    <cellStyle name="Input 2 5" xfId="812" xr:uid="{00000000-0005-0000-0000-00002E030000}"/>
    <cellStyle name="Input 2_10-WRD_charts_v1" xfId="813" xr:uid="{00000000-0005-0000-0000-00002F030000}"/>
    <cellStyle name="Input 3" xfId="814" xr:uid="{00000000-0005-0000-0000-000030030000}"/>
    <cellStyle name="Input 3 2" xfId="815" xr:uid="{00000000-0005-0000-0000-000031030000}"/>
    <cellStyle name="Input 4" xfId="816" xr:uid="{00000000-0005-0000-0000-000032030000}"/>
    <cellStyle name="Input 5" xfId="817" xr:uid="{00000000-0005-0000-0000-000033030000}"/>
    <cellStyle name="Input 6" xfId="818" xr:uid="{00000000-0005-0000-0000-000034030000}"/>
    <cellStyle name="Input 7" xfId="819" xr:uid="{00000000-0005-0000-0000-000035030000}"/>
    <cellStyle name="Input 8" xfId="820" xr:uid="{00000000-0005-0000-0000-000036030000}"/>
    <cellStyle name="Input calculation" xfId="821" xr:uid="{00000000-0005-0000-0000-000037030000}"/>
    <cellStyle name="Input data" xfId="822" xr:uid="{00000000-0005-0000-0000-000038030000}"/>
    <cellStyle name="Input estimate" xfId="823" xr:uid="{00000000-0005-0000-0000-000039030000}"/>
    <cellStyle name="Input link" xfId="824" xr:uid="{00000000-0005-0000-0000-00003A030000}"/>
    <cellStyle name="Input link (different workbook)" xfId="825" xr:uid="{00000000-0005-0000-0000-00003B030000}"/>
    <cellStyle name="Input parameter" xfId="826" xr:uid="{00000000-0005-0000-0000-00003C030000}"/>
    <cellStyle name="Invoer 2" xfId="827" xr:uid="{00000000-0005-0000-0000-00003D030000}"/>
    <cellStyle name="ISC" xfId="828" xr:uid="{00000000-0005-0000-0000-00003E030000}"/>
    <cellStyle name="isced" xfId="829" xr:uid="{00000000-0005-0000-0000-00003F030000}"/>
    <cellStyle name="ISCED Titles" xfId="830" xr:uid="{00000000-0005-0000-0000-000040030000}"/>
    <cellStyle name="Komma 2" xfId="831" xr:uid="{00000000-0005-0000-0000-000041030000}"/>
    <cellStyle name="Kop 1 2" xfId="832" xr:uid="{00000000-0005-0000-0000-000042030000}"/>
    <cellStyle name="Kop 2 2" xfId="833" xr:uid="{00000000-0005-0000-0000-000043030000}"/>
    <cellStyle name="Kop 3 2" xfId="834" xr:uid="{00000000-0005-0000-0000-000044030000}"/>
    <cellStyle name="Kop 4 2" xfId="835" xr:uid="{00000000-0005-0000-0000-000045030000}"/>
    <cellStyle name="level1a" xfId="836" xr:uid="{00000000-0005-0000-0000-000046030000}"/>
    <cellStyle name="level2" xfId="837" xr:uid="{00000000-0005-0000-0000-000047030000}"/>
    <cellStyle name="level2a" xfId="838" xr:uid="{00000000-0005-0000-0000-000048030000}"/>
    <cellStyle name="level3" xfId="839" xr:uid="{00000000-0005-0000-0000-000049030000}"/>
    <cellStyle name="Linked Cell 2" xfId="840" xr:uid="{00000000-0005-0000-0000-00004A030000}"/>
    <cellStyle name="Linked Cell 2 2" xfId="841" xr:uid="{00000000-0005-0000-0000-00004B030000}"/>
    <cellStyle name="Linked Cell 2 3" xfId="842" xr:uid="{00000000-0005-0000-0000-00004C030000}"/>
    <cellStyle name="Linked Cell 2 4" xfId="843" xr:uid="{00000000-0005-0000-0000-00004D030000}"/>
    <cellStyle name="Linked Cell 2 5" xfId="844" xr:uid="{00000000-0005-0000-0000-00004E030000}"/>
    <cellStyle name="Linked Cell 2_10-WRD_charts_v1" xfId="845" xr:uid="{00000000-0005-0000-0000-00004F030000}"/>
    <cellStyle name="Linked Cell 3" xfId="846" xr:uid="{00000000-0005-0000-0000-000050030000}"/>
    <cellStyle name="Linked Cell 3 2" xfId="847" xr:uid="{00000000-0005-0000-0000-000051030000}"/>
    <cellStyle name="Linked Cell 4" xfId="848" xr:uid="{00000000-0005-0000-0000-000052030000}"/>
    <cellStyle name="Linked Cell 5" xfId="849" xr:uid="{00000000-0005-0000-0000-000053030000}"/>
    <cellStyle name="Linked Cell 6" xfId="850" xr:uid="{00000000-0005-0000-0000-000054030000}"/>
    <cellStyle name="Linked Cell 7" xfId="851" xr:uid="{00000000-0005-0000-0000-000055030000}"/>
    <cellStyle name="Linked Cell 8" xfId="852" xr:uid="{00000000-0005-0000-0000-000056030000}"/>
    <cellStyle name="Migliaia (0)_conti99" xfId="853" xr:uid="{00000000-0005-0000-0000-000057030000}"/>
    <cellStyle name="Millares_Hoja1" xfId="854" xr:uid="{00000000-0005-0000-0000-000058030000}"/>
    <cellStyle name="Milliers [0]_8GRAD" xfId="855" xr:uid="{00000000-0005-0000-0000-000059030000}"/>
    <cellStyle name="Milliers_8GRAD" xfId="856" xr:uid="{00000000-0005-0000-0000-00005A030000}"/>
    <cellStyle name="Monétaire [0]_8GRAD" xfId="857" xr:uid="{00000000-0005-0000-0000-00005B030000}"/>
    <cellStyle name="Monétaire_8GRAD" xfId="858" xr:uid="{00000000-0005-0000-0000-00005C030000}"/>
    <cellStyle name="Name" xfId="859" xr:uid="{00000000-0005-0000-0000-00005D030000}"/>
    <cellStyle name="Neutraal 2" xfId="860" xr:uid="{00000000-0005-0000-0000-00005E030000}"/>
    <cellStyle name="Neutral 2" xfId="861" xr:uid="{00000000-0005-0000-0000-00005F030000}"/>
    <cellStyle name="Neutral 2 2" xfId="862" xr:uid="{00000000-0005-0000-0000-000060030000}"/>
    <cellStyle name="Neutral 2 3" xfId="863" xr:uid="{00000000-0005-0000-0000-000061030000}"/>
    <cellStyle name="Neutral 2 4" xfId="864" xr:uid="{00000000-0005-0000-0000-000062030000}"/>
    <cellStyle name="Neutral 2 5" xfId="865" xr:uid="{00000000-0005-0000-0000-000063030000}"/>
    <cellStyle name="Neutral 3" xfId="866" xr:uid="{00000000-0005-0000-0000-000064030000}"/>
    <cellStyle name="Neutral 3 2" xfId="867" xr:uid="{00000000-0005-0000-0000-000065030000}"/>
    <cellStyle name="Neutral 4" xfId="868" xr:uid="{00000000-0005-0000-0000-000066030000}"/>
    <cellStyle name="Neutral 5" xfId="869" xr:uid="{00000000-0005-0000-0000-000067030000}"/>
    <cellStyle name="Neutral 6" xfId="870" xr:uid="{00000000-0005-0000-0000-000068030000}"/>
    <cellStyle name="Neutral 7" xfId="871" xr:uid="{00000000-0005-0000-0000-000069030000}"/>
    <cellStyle name="Neutral 8" xfId="872" xr:uid="{00000000-0005-0000-0000-00006A030000}"/>
    <cellStyle name="Neutrale" xfId="873" xr:uid="{00000000-0005-0000-0000-00006B030000}"/>
    <cellStyle name="Normal" xfId="0" builtinId="0"/>
    <cellStyle name="Normal 10" xfId="874" xr:uid="{00000000-0005-0000-0000-00006D030000}"/>
    <cellStyle name="Normal 10 2" xfId="875" xr:uid="{00000000-0005-0000-0000-00006E030000}"/>
    <cellStyle name="Normal 10 2 2" xfId="876" xr:uid="{00000000-0005-0000-0000-00006F030000}"/>
    <cellStyle name="Normal 10 2 3" xfId="877" xr:uid="{00000000-0005-0000-0000-000070030000}"/>
    <cellStyle name="Normal 10 3" xfId="878" xr:uid="{00000000-0005-0000-0000-000071030000}"/>
    <cellStyle name="Normal 10 4" xfId="879" xr:uid="{00000000-0005-0000-0000-000072030000}"/>
    <cellStyle name="Normal 11" xfId="880" xr:uid="{00000000-0005-0000-0000-000073030000}"/>
    <cellStyle name="Normal 11 2" xfId="881" xr:uid="{00000000-0005-0000-0000-000074030000}"/>
    <cellStyle name="Normal 11 3" xfId="882" xr:uid="{00000000-0005-0000-0000-000075030000}"/>
    <cellStyle name="Normal 12" xfId="883" xr:uid="{00000000-0005-0000-0000-000076030000}"/>
    <cellStyle name="Normal 12 2" xfId="884" xr:uid="{00000000-0005-0000-0000-000077030000}"/>
    <cellStyle name="Normal 12 3" xfId="885" xr:uid="{00000000-0005-0000-0000-000078030000}"/>
    <cellStyle name="Normal 12 4" xfId="886" xr:uid="{00000000-0005-0000-0000-000079030000}"/>
    <cellStyle name="Normal 13" xfId="887" xr:uid="{00000000-0005-0000-0000-00007A030000}"/>
    <cellStyle name="Normal 13 2" xfId="888" xr:uid="{00000000-0005-0000-0000-00007B030000}"/>
    <cellStyle name="Normal 13 3" xfId="889" xr:uid="{00000000-0005-0000-0000-00007C030000}"/>
    <cellStyle name="Normal 14" xfId="890" xr:uid="{00000000-0005-0000-0000-00007D030000}"/>
    <cellStyle name="Normal 14 2" xfId="891" xr:uid="{00000000-0005-0000-0000-00007E030000}"/>
    <cellStyle name="Normal 14 3" xfId="892" xr:uid="{00000000-0005-0000-0000-00007F030000}"/>
    <cellStyle name="Normal 15" xfId="893" xr:uid="{00000000-0005-0000-0000-000080030000}"/>
    <cellStyle name="Normal 15 2" xfId="894" xr:uid="{00000000-0005-0000-0000-000081030000}"/>
    <cellStyle name="Normal 15 2 2" xfId="895" xr:uid="{00000000-0005-0000-0000-000082030000}"/>
    <cellStyle name="Normal 15 2 3" xfId="896" xr:uid="{00000000-0005-0000-0000-000083030000}"/>
    <cellStyle name="Normal 15 3" xfId="897" xr:uid="{00000000-0005-0000-0000-000084030000}"/>
    <cellStyle name="Normal 15 4" xfId="898" xr:uid="{00000000-0005-0000-0000-000085030000}"/>
    <cellStyle name="Normal 16" xfId="899" xr:uid="{00000000-0005-0000-0000-000086030000}"/>
    <cellStyle name="Normal 16 2" xfId="900" xr:uid="{00000000-0005-0000-0000-000087030000}"/>
    <cellStyle name="Normal 16 2 2" xfId="901" xr:uid="{00000000-0005-0000-0000-000088030000}"/>
    <cellStyle name="Normal 16 2 3" xfId="902" xr:uid="{00000000-0005-0000-0000-000089030000}"/>
    <cellStyle name="Normal 16 3" xfId="903" xr:uid="{00000000-0005-0000-0000-00008A030000}"/>
    <cellStyle name="Normal 16 4" xfId="904" xr:uid="{00000000-0005-0000-0000-00008B030000}"/>
    <cellStyle name="Normal 17" xfId="905" xr:uid="{00000000-0005-0000-0000-00008C030000}"/>
    <cellStyle name="Normal 17 2" xfId="906" xr:uid="{00000000-0005-0000-0000-00008D030000}"/>
    <cellStyle name="Normal 17 2 2" xfId="907" xr:uid="{00000000-0005-0000-0000-00008E030000}"/>
    <cellStyle name="Normal 17 2 3" xfId="908" xr:uid="{00000000-0005-0000-0000-00008F030000}"/>
    <cellStyle name="Normal 17 3" xfId="909" xr:uid="{00000000-0005-0000-0000-000090030000}"/>
    <cellStyle name="Normal 17 4" xfId="910" xr:uid="{00000000-0005-0000-0000-000091030000}"/>
    <cellStyle name="Normal 18" xfId="911" xr:uid="{00000000-0005-0000-0000-000092030000}"/>
    <cellStyle name="Normal 18 2" xfId="912" xr:uid="{00000000-0005-0000-0000-000093030000}"/>
    <cellStyle name="Normal 18 3" xfId="913" xr:uid="{00000000-0005-0000-0000-000094030000}"/>
    <cellStyle name="Normal 19" xfId="914" xr:uid="{00000000-0005-0000-0000-000095030000}"/>
    <cellStyle name="Normal 19 2" xfId="915" xr:uid="{00000000-0005-0000-0000-000096030000}"/>
    <cellStyle name="Normal 19 3" xfId="916" xr:uid="{00000000-0005-0000-0000-000097030000}"/>
    <cellStyle name="Normal 2" xfId="917" xr:uid="{00000000-0005-0000-0000-000098030000}"/>
    <cellStyle name="Normal 2 10" xfId="918" xr:uid="{00000000-0005-0000-0000-000099030000}"/>
    <cellStyle name="Normal 2 11" xfId="919" xr:uid="{00000000-0005-0000-0000-00009A030000}"/>
    <cellStyle name="Normal 2 12" xfId="920" xr:uid="{00000000-0005-0000-0000-00009B030000}"/>
    <cellStyle name="Normal 2 13" xfId="921" xr:uid="{00000000-0005-0000-0000-00009C030000}"/>
    <cellStyle name="Normal 2 14" xfId="1296" xr:uid="{00000000-0005-0000-0000-00009D030000}"/>
    <cellStyle name="Normal 2 2" xfId="1" xr:uid="{00000000-0005-0000-0000-00009E030000}"/>
    <cellStyle name="Normal 2 2 2" xfId="922" xr:uid="{00000000-0005-0000-0000-00009F030000}"/>
    <cellStyle name="Normal 2 2 2 2" xfId="923" xr:uid="{00000000-0005-0000-0000-0000A0030000}"/>
    <cellStyle name="Normal 2 2 2 2 2" xfId="924" xr:uid="{00000000-0005-0000-0000-0000A1030000}"/>
    <cellStyle name="Normal 2 2 2 2 3" xfId="925" xr:uid="{00000000-0005-0000-0000-0000A2030000}"/>
    <cellStyle name="Normal 2 2 2 3" xfId="926" xr:uid="{00000000-0005-0000-0000-0000A3030000}"/>
    <cellStyle name="Normal 2 2 2 4" xfId="927" xr:uid="{00000000-0005-0000-0000-0000A4030000}"/>
    <cellStyle name="Normal 2 2 2_10-WRD_charts_v1" xfId="928" xr:uid="{00000000-0005-0000-0000-0000A5030000}"/>
    <cellStyle name="Normal 2 2 3" xfId="929" xr:uid="{00000000-0005-0000-0000-0000A6030000}"/>
    <cellStyle name="Normal 2 2 4" xfId="930" xr:uid="{00000000-0005-0000-0000-0000A7030000}"/>
    <cellStyle name="Normal 2 2 5" xfId="931" xr:uid="{00000000-0005-0000-0000-0000A8030000}"/>
    <cellStyle name="Normal 2 2 6" xfId="932" xr:uid="{00000000-0005-0000-0000-0000A9030000}"/>
    <cellStyle name="Normal 2 2 7" xfId="933" xr:uid="{00000000-0005-0000-0000-0000AA030000}"/>
    <cellStyle name="Normal 2 2_GII2013_Mika_June07" xfId="934" xr:uid="{00000000-0005-0000-0000-0000AB030000}"/>
    <cellStyle name="Normal 2 3" xfId="935" xr:uid="{00000000-0005-0000-0000-0000AC030000}"/>
    <cellStyle name="Normal 2 3 2" xfId="936" xr:uid="{00000000-0005-0000-0000-0000AD030000}"/>
    <cellStyle name="Normal 2 3 2 2" xfId="937" xr:uid="{00000000-0005-0000-0000-0000AE030000}"/>
    <cellStyle name="Normal 2 3 3" xfId="938" xr:uid="{00000000-0005-0000-0000-0000AF030000}"/>
    <cellStyle name="Normal 2 3_GII2013_Mika_June07" xfId="939" xr:uid="{00000000-0005-0000-0000-0000B0030000}"/>
    <cellStyle name="Normal 2 4" xfId="940" xr:uid="{00000000-0005-0000-0000-0000B1030000}"/>
    <cellStyle name="Normal 2 4 2" xfId="941" xr:uid="{00000000-0005-0000-0000-0000B2030000}"/>
    <cellStyle name="Normal 2 4 3" xfId="942" xr:uid="{00000000-0005-0000-0000-0000B3030000}"/>
    <cellStyle name="Normal 2 5" xfId="943" xr:uid="{00000000-0005-0000-0000-0000B4030000}"/>
    <cellStyle name="Normal 2 5 2" xfId="944" xr:uid="{00000000-0005-0000-0000-0000B5030000}"/>
    <cellStyle name="Normal 2 5 3" xfId="945" xr:uid="{00000000-0005-0000-0000-0000B6030000}"/>
    <cellStyle name="Normal 2 5 4" xfId="946" xr:uid="{00000000-0005-0000-0000-0000B7030000}"/>
    <cellStyle name="Normal 2 5_10-WRD_charts_v1" xfId="947" xr:uid="{00000000-0005-0000-0000-0000B8030000}"/>
    <cellStyle name="Normal 2 6" xfId="948" xr:uid="{00000000-0005-0000-0000-0000B9030000}"/>
    <cellStyle name="Normal 2 7" xfId="949" xr:uid="{00000000-0005-0000-0000-0000BA030000}"/>
    <cellStyle name="Normal 2 7 2" xfId="950" xr:uid="{00000000-0005-0000-0000-0000BB030000}"/>
    <cellStyle name="Normal 2 8" xfId="951" xr:uid="{00000000-0005-0000-0000-0000BC030000}"/>
    <cellStyle name="Normal 2 8 2" xfId="952" xr:uid="{00000000-0005-0000-0000-0000BD030000}"/>
    <cellStyle name="Normal 2 9" xfId="953" xr:uid="{00000000-0005-0000-0000-0000BE030000}"/>
    <cellStyle name="Normal 2_962010071P1G001" xfId="954" xr:uid="{00000000-0005-0000-0000-0000BF030000}"/>
    <cellStyle name="Normal 20" xfId="955" xr:uid="{00000000-0005-0000-0000-0000C0030000}"/>
    <cellStyle name="Normal 20 2" xfId="956" xr:uid="{00000000-0005-0000-0000-0000C1030000}"/>
    <cellStyle name="Normal 20 3" xfId="957" xr:uid="{00000000-0005-0000-0000-0000C2030000}"/>
    <cellStyle name="Normal 21" xfId="958" xr:uid="{00000000-0005-0000-0000-0000C3030000}"/>
    <cellStyle name="Normal 21 2" xfId="959" xr:uid="{00000000-0005-0000-0000-0000C4030000}"/>
    <cellStyle name="Normal 21 3" xfId="960" xr:uid="{00000000-0005-0000-0000-0000C5030000}"/>
    <cellStyle name="Normal 22" xfId="961" xr:uid="{00000000-0005-0000-0000-0000C6030000}"/>
    <cellStyle name="Normal 22 2" xfId="962" xr:uid="{00000000-0005-0000-0000-0000C7030000}"/>
    <cellStyle name="Normal 22 3" xfId="963" xr:uid="{00000000-0005-0000-0000-0000C8030000}"/>
    <cellStyle name="Normal 23" xfId="964" xr:uid="{00000000-0005-0000-0000-0000C9030000}"/>
    <cellStyle name="Normal 23 2" xfId="965" xr:uid="{00000000-0005-0000-0000-0000CA030000}"/>
    <cellStyle name="Normal 23 3" xfId="966" xr:uid="{00000000-0005-0000-0000-0000CB030000}"/>
    <cellStyle name="Normal 24" xfId="967" xr:uid="{00000000-0005-0000-0000-0000CC030000}"/>
    <cellStyle name="Normal 24 2" xfId="968" xr:uid="{00000000-0005-0000-0000-0000CD030000}"/>
    <cellStyle name="Normal 25" xfId="969" xr:uid="{00000000-0005-0000-0000-0000CE030000}"/>
    <cellStyle name="Normal 25 2" xfId="970" xr:uid="{00000000-0005-0000-0000-0000CF030000}"/>
    <cellStyle name="Normal 25 3" xfId="971" xr:uid="{00000000-0005-0000-0000-0000D0030000}"/>
    <cellStyle name="Normal 26" xfId="972" xr:uid="{00000000-0005-0000-0000-0000D1030000}"/>
    <cellStyle name="Normal 26 2" xfId="973" xr:uid="{00000000-0005-0000-0000-0000D2030000}"/>
    <cellStyle name="Normal 26 3" xfId="974" xr:uid="{00000000-0005-0000-0000-0000D3030000}"/>
    <cellStyle name="Normal 27" xfId="975" xr:uid="{00000000-0005-0000-0000-0000D4030000}"/>
    <cellStyle name="Normal 27 2" xfId="976" xr:uid="{00000000-0005-0000-0000-0000D5030000}"/>
    <cellStyle name="Normal 27 3" xfId="977" xr:uid="{00000000-0005-0000-0000-0000D6030000}"/>
    <cellStyle name="Normal 28" xfId="978" xr:uid="{00000000-0005-0000-0000-0000D7030000}"/>
    <cellStyle name="Normal 28 2" xfId="979" xr:uid="{00000000-0005-0000-0000-0000D8030000}"/>
    <cellStyle name="Normal 28 3" xfId="980" xr:uid="{00000000-0005-0000-0000-0000D9030000}"/>
    <cellStyle name="Normal 29" xfId="981" xr:uid="{00000000-0005-0000-0000-0000DA030000}"/>
    <cellStyle name="Normal 29 2" xfId="982" xr:uid="{00000000-0005-0000-0000-0000DB030000}"/>
    <cellStyle name="Normal 29 3" xfId="983" xr:uid="{00000000-0005-0000-0000-0000DC030000}"/>
    <cellStyle name="Normal 3" xfId="984" xr:uid="{00000000-0005-0000-0000-0000DD030000}"/>
    <cellStyle name="Normal 3 2" xfId="985" xr:uid="{00000000-0005-0000-0000-0000DE030000}"/>
    <cellStyle name="Normal 3 2 2" xfId="986" xr:uid="{00000000-0005-0000-0000-0000DF030000}"/>
    <cellStyle name="Normal 3 2 3" xfId="987" xr:uid="{00000000-0005-0000-0000-0000E0030000}"/>
    <cellStyle name="Normal 3 2_SSI2012-Finaldata_JRCresults_2003" xfId="988" xr:uid="{00000000-0005-0000-0000-0000E1030000}"/>
    <cellStyle name="Normal 3 3" xfId="989" xr:uid="{00000000-0005-0000-0000-0000E2030000}"/>
    <cellStyle name="Normal 3 3 2" xfId="990" xr:uid="{00000000-0005-0000-0000-0000E3030000}"/>
    <cellStyle name="Normal 3 3 3" xfId="991" xr:uid="{00000000-0005-0000-0000-0000E4030000}"/>
    <cellStyle name="Normal 3 3_SSI2012-Finaldata_JRCresults_2003" xfId="992" xr:uid="{00000000-0005-0000-0000-0000E5030000}"/>
    <cellStyle name="Normal 3 4" xfId="993" xr:uid="{00000000-0005-0000-0000-0000E6030000}"/>
    <cellStyle name="Normal 3 4 2" xfId="994" xr:uid="{00000000-0005-0000-0000-0000E7030000}"/>
    <cellStyle name="Normal 3 5" xfId="995" xr:uid="{00000000-0005-0000-0000-0000E8030000}"/>
    <cellStyle name="Normal 3 6" xfId="996" xr:uid="{00000000-0005-0000-0000-0000E9030000}"/>
    <cellStyle name="Normal 3 7" xfId="997" xr:uid="{00000000-0005-0000-0000-0000EA030000}"/>
    <cellStyle name="Normal 3 8" xfId="998" xr:uid="{00000000-0005-0000-0000-0000EB030000}"/>
    <cellStyle name="Normal 3 9" xfId="999" xr:uid="{00000000-0005-0000-0000-0000EC030000}"/>
    <cellStyle name="Normal 3_10-WRD_charts_v1" xfId="1000" xr:uid="{00000000-0005-0000-0000-0000ED030000}"/>
    <cellStyle name="Normal 30" xfId="1001" xr:uid="{00000000-0005-0000-0000-0000EE030000}"/>
    <cellStyle name="Normal 30 2" xfId="1002" xr:uid="{00000000-0005-0000-0000-0000EF030000}"/>
    <cellStyle name="Normal 30 3" xfId="1003" xr:uid="{00000000-0005-0000-0000-0000F0030000}"/>
    <cellStyle name="Normal 31" xfId="1004" xr:uid="{00000000-0005-0000-0000-0000F1030000}"/>
    <cellStyle name="Normal 31 2" xfId="1005" xr:uid="{00000000-0005-0000-0000-0000F2030000}"/>
    <cellStyle name="Normal 31 3" xfId="1006" xr:uid="{00000000-0005-0000-0000-0000F3030000}"/>
    <cellStyle name="Normal 31 4" xfId="1007" xr:uid="{00000000-0005-0000-0000-0000F4030000}"/>
    <cellStyle name="Normal 32" xfId="1008" xr:uid="{00000000-0005-0000-0000-0000F5030000}"/>
    <cellStyle name="Normal 32 2" xfId="1009" xr:uid="{00000000-0005-0000-0000-0000F6030000}"/>
    <cellStyle name="Normal 32 3" xfId="1010" xr:uid="{00000000-0005-0000-0000-0000F7030000}"/>
    <cellStyle name="Normal 33" xfId="1011" xr:uid="{00000000-0005-0000-0000-0000F8030000}"/>
    <cellStyle name="Normal 33 2" xfId="1012" xr:uid="{00000000-0005-0000-0000-0000F9030000}"/>
    <cellStyle name="Normal 34" xfId="1013" xr:uid="{00000000-0005-0000-0000-0000FA030000}"/>
    <cellStyle name="Normal 35" xfId="1014" xr:uid="{00000000-0005-0000-0000-0000FB030000}"/>
    <cellStyle name="Normal 35 2" xfId="1015" xr:uid="{00000000-0005-0000-0000-0000FC030000}"/>
    <cellStyle name="Normal 35 3" xfId="1016" xr:uid="{00000000-0005-0000-0000-0000FD030000}"/>
    <cellStyle name="Normal 36" xfId="1017" xr:uid="{00000000-0005-0000-0000-0000FE030000}"/>
    <cellStyle name="Normal 36 2" xfId="1018" xr:uid="{00000000-0005-0000-0000-0000FF030000}"/>
    <cellStyle name="Normal 36 3" xfId="1019" xr:uid="{00000000-0005-0000-0000-000000040000}"/>
    <cellStyle name="Normal 36 4" xfId="1020" xr:uid="{00000000-0005-0000-0000-000001040000}"/>
    <cellStyle name="Normal 37" xfId="1021" xr:uid="{00000000-0005-0000-0000-000002040000}"/>
    <cellStyle name="Normal 37 2" xfId="1022" xr:uid="{00000000-0005-0000-0000-000003040000}"/>
    <cellStyle name="Normal 37 3" xfId="1023" xr:uid="{00000000-0005-0000-0000-000004040000}"/>
    <cellStyle name="Normal 38" xfId="1024" xr:uid="{00000000-0005-0000-0000-000005040000}"/>
    <cellStyle name="Normal 39" xfId="1025" xr:uid="{00000000-0005-0000-0000-000006040000}"/>
    <cellStyle name="Normal 39 2" xfId="1026" xr:uid="{00000000-0005-0000-0000-000007040000}"/>
    <cellStyle name="Normal 4" xfId="1027" xr:uid="{00000000-0005-0000-0000-000008040000}"/>
    <cellStyle name="Normal 4 2" xfId="1028" xr:uid="{00000000-0005-0000-0000-000009040000}"/>
    <cellStyle name="Normal 4 2 2" xfId="1029" xr:uid="{00000000-0005-0000-0000-00000A040000}"/>
    <cellStyle name="Normal 4 2 3" xfId="1030" xr:uid="{00000000-0005-0000-0000-00000B040000}"/>
    <cellStyle name="Normal 4 3" xfId="1031" xr:uid="{00000000-0005-0000-0000-00000C040000}"/>
    <cellStyle name="Normal 4 4" xfId="1032" xr:uid="{00000000-0005-0000-0000-00000D040000}"/>
    <cellStyle name="Normal 4 5" xfId="1033" xr:uid="{00000000-0005-0000-0000-00000E040000}"/>
    <cellStyle name="Normal 4 6" xfId="1034" xr:uid="{00000000-0005-0000-0000-00000F040000}"/>
    <cellStyle name="Normal 40" xfId="1035" xr:uid="{00000000-0005-0000-0000-000010040000}"/>
    <cellStyle name="Normal 40 2" xfId="1036" xr:uid="{00000000-0005-0000-0000-000011040000}"/>
    <cellStyle name="Normal 40 3" xfId="1037" xr:uid="{00000000-0005-0000-0000-000012040000}"/>
    <cellStyle name="Normal 41" xfId="1038" xr:uid="{00000000-0005-0000-0000-000013040000}"/>
    <cellStyle name="Normal 42" xfId="1039" xr:uid="{00000000-0005-0000-0000-000014040000}"/>
    <cellStyle name="Normal 43" xfId="1040" xr:uid="{00000000-0005-0000-0000-000015040000}"/>
    <cellStyle name="Normal 44" xfId="1041" xr:uid="{00000000-0005-0000-0000-000016040000}"/>
    <cellStyle name="Normal 45" xfId="1042" xr:uid="{00000000-0005-0000-0000-000017040000}"/>
    <cellStyle name="Normal 46" xfId="1043" xr:uid="{00000000-0005-0000-0000-000018040000}"/>
    <cellStyle name="Normal 47" xfId="1044" xr:uid="{00000000-0005-0000-0000-000019040000}"/>
    <cellStyle name="Normal 48" xfId="1045" xr:uid="{00000000-0005-0000-0000-00001A040000}"/>
    <cellStyle name="Normal 49" xfId="1046" xr:uid="{00000000-0005-0000-0000-00001B040000}"/>
    <cellStyle name="Normal 5" xfId="1047" xr:uid="{00000000-0005-0000-0000-00001C040000}"/>
    <cellStyle name="Normal 5 2" xfId="1048" xr:uid="{00000000-0005-0000-0000-00001D040000}"/>
    <cellStyle name="Normal 5 3" xfId="1049" xr:uid="{00000000-0005-0000-0000-00001E040000}"/>
    <cellStyle name="Normal 5 3 2" xfId="1050" xr:uid="{00000000-0005-0000-0000-00001F040000}"/>
    <cellStyle name="Normal 5 4" xfId="1051" xr:uid="{00000000-0005-0000-0000-000020040000}"/>
    <cellStyle name="Normal 5 5" xfId="1052" xr:uid="{00000000-0005-0000-0000-000021040000}"/>
    <cellStyle name="Normal 50" xfId="1053" xr:uid="{00000000-0005-0000-0000-000022040000}"/>
    <cellStyle name="Normal 51" xfId="1054" xr:uid="{00000000-0005-0000-0000-000023040000}"/>
    <cellStyle name="Normal 52" xfId="1055" xr:uid="{00000000-0005-0000-0000-000024040000}"/>
    <cellStyle name="Normal 53" xfId="1056" xr:uid="{00000000-0005-0000-0000-000025040000}"/>
    <cellStyle name="Normal 6" xfId="1057" xr:uid="{00000000-0005-0000-0000-000026040000}"/>
    <cellStyle name="Normal 6 2" xfId="1058" xr:uid="{00000000-0005-0000-0000-000027040000}"/>
    <cellStyle name="Normal 6 2 2" xfId="1059" xr:uid="{00000000-0005-0000-0000-000028040000}"/>
    <cellStyle name="Normal 6 2 3" xfId="1060" xr:uid="{00000000-0005-0000-0000-000029040000}"/>
    <cellStyle name="Normal 6 3" xfId="1061" xr:uid="{00000000-0005-0000-0000-00002A040000}"/>
    <cellStyle name="Normal 6 3 2" xfId="1062" xr:uid="{00000000-0005-0000-0000-00002B040000}"/>
    <cellStyle name="Normal 6 3 3" xfId="1063" xr:uid="{00000000-0005-0000-0000-00002C040000}"/>
    <cellStyle name="Normal 6 4" xfId="1064" xr:uid="{00000000-0005-0000-0000-00002D040000}"/>
    <cellStyle name="Normal 6 5" xfId="1065" xr:uid="{00000000-0005-0000-0000-00002E040000}"/>
    <cellStyle name="Normal 6 6" xfId="1066" xr:uid="{00000000-0005-0000-0000-00002F040000}"/>
    <cellStyle name="Normal 7" xfId="1067" xr:uid="{00000000-0005-0000-0000-000030040000}"/>
    <cellStyle name="Normal 7 2" xfId="1068" xr:uid="{00000000-0005-0000-0000-000031040000}"/>
    <cellStyle name="Normal 7 2 2" xfId="1069" xr:uid="{00000000-0005-0000-0000-000032040000}"/>
    <cellStyle name="Normal 7 2 3" xfId="1070" xr:uid="{00000000-0005-0000-0000-000033040000}"/>
    <cellStyle name="Normal 7 3" xfId="1071" xr:uid="{00000000-0005-0000-0000-000034040000}"/>
    <cellStyle name="Normal 7 4" xfId="1072" xr:uid="{00000000-0005-0000-0000-000035040000}"/>
    <cellStyle name="Normal 7 5" xfId="1073" xr:uid="{00000000-0005-0000-0000-000036040000}"/>
    <cellStyle name="Normal 8" xfId="2" xr:uid="{00000000-0005-0000-0000-000037040000}"/>
    <cellStyle name="Normal 8 2" xfId="1074" xr:uid="{00000000-0005-0000-0000-000038040000}"/>
    <cellStyle name="Normal 8 3" xfId="1075" xr:uid="{00000000-0005-0000-0000-000039040000}"/>
    <cellStyle name="Normal 8 4" xfId="1076" xr:uid="{00000000-0005-0000-0000-00003A040000}"/>
    <cellStyle name="Normal 8 5" xfId="1077" xr:uid="{00000000-0005-0000-0000-00003B040000}"/>
    <cellStyle name="Normal 9" xfId="1078" xr:uid="{00000000-0005-0000-0000-00003C040000}"/>
    <cellStyle name="Normal 9 2" xfId="1079" xr:uid="{00000000-0005-0000-0000-00003D040000}"/>
    <cellStyle name="Normal 9 3" xfId="1080" xr:uid="{00000000-0005-0000-0000-00003E040000}"/>
    <cellStyle name="Normál_B17" xfId="1081" xr:uid="{00000000-0005-0000-0000-00003F040000}"/>
    <cellStyle name="Normal-droit" xfId="1082" xr:uid="{00000000-0005-0000-0000-000040040000}"/>
    <cellStyle name="Normal-droit 2" xfId="1302" xr:uid="{00000000-0005-0000-0000-000041040000}"/>
    <cellStyle name="Normale_Foglio1" xfId="1083" xr:uid="{00000000-0005-0000-0000-000042040000}"/>
    <cellStyle name="normální 2" xfId="1084" xr:uid="{00000000-0005-0000-0000-000043040000}"/>
    <cellStyle name="normální 2 2" xfId="1085" xr:uid="{00000000-0005-0000-0000-000044040000}"/>
    <cellStyle name="normální_povolenikpopbytudlezemipuvodu942000" xfId="1086" xr:uid="{00000000-0005-0000-0000-000045040000}"/>
    <cellStyle name="Nota" xfId="1087" xr:uid="{00000000-0005-0000-0000-000046040000}"/>
    <cellStyle name="Note 2" xfId="1088" xr:uid="{00000000-0005-0000-0000-000047040000}"/>
    <cellStyle name="Note 2 2" xfId="1089" xr:uid="{00000000-0005-0000-0000-000048040000}"/>
    <cellStyle name="Note 2 2 2" xfId="1090" xr:uid="{00000000-0005-0000-0000-000049040000}"/>
    <cellStyle name="Note 2 3" xfId="1091" xr:uid="{00000000-0005-0000-0000-00004A040000}"/>
    <cellStyle name="Note 2 3 2" xfId="1092" xr:uid="{00000000-0005-0000-0000-00004B040000}"/>
    <cellStyle name="Note 2 4" xfId="1093" xr:uid="{00000000-0005-0000-0000-00004C040000}"/>
    <cellStyle name="Note 2 5" xfId="1094" xr:uid="{00000000-0005-0000-0000-00004D040000}"/>
    <cellStyle name="Note 2_10-WRD_charts_v1" xfId="1095" xr:uid="{00000000-0005-0000-0000-00004E040000}"/>
    <cellStyle name="Note 3" xfId="1096" xr:uid="{00000000-0005-0000-0000-00004F040000}"/>
    <cellStyle name="Note 3 2" xfId="1097" xr:uid="{00000000-0005-0000-0000-000050040000}"/>
    <cellStyle name="Note 3 3" xfId="1098" xr:uid="{00000000-0005-0000-0000-000051040000}"/>
    <cellStyle name="Note 4" xfId="1099" xr:uid="{00000000-0005-0000-0000-000052040000}"/>
    <cellStyle name="Note 5" xfId="1100" xr:uid="{00000000-0005-0000-0000-000053040000}"/>
    <cellStyle name="Note 6" xfId="1101" xr:uid="{00000000-0005-0000-0000-000054040000}"/>
    <cellStyle name="Note 7" xfId="1102" xr:uid="{00000000-0005-0000-0000-000055040000}"/>
    <cellStyle name="Note 8" xfId="1103" xr:uid="{00000000-0005-0000-0000-000056040000}"/>
    <cellStyle name="notes" xfId="1104" xr:uid="{00000000-0005-0000-0000-000057040000}"/>
    <cellStyle name="Notitie 2" xfId="1105" xr:uid="{00000000-0005-0000-0000-000058040000}"/>
    <cellStyle name="Number" xfId="1106" xr:uid="{00000000-0005-0000-0000-000059040000}"/>
    <cellStyle name="Number (2dp)" xfId="1107" xr:uid="{00000000-0005-0000-0000-00005A040000}"/>
    <cellStyle name="Ongeldig 2" xfId="1108" xr:uid="{00000000-0005-0000-0000-00005B040000}"/>
    <cellStyle name="Output 2" xfId="1109" xr:uid="{00000000-0005-0000-0000-00005C040000}"/>
    <cellStyle name="Output 2 2" xfId="1110" xr:uid="{00000000-0005-0000-0000-00005D040000}"/>
    <cellStyle name="Output 2 3" xfId="1111" xr:uid="{00000000-0005-0000-0000-00005E040000}"/>
    <cellStyle name="Output 2 4" xfId="1112" xr:uid="{00000000-0005-0000-0000-00005F040000}"/>
    <cellStyle name="Output 2 5" xfId="1113" xr:uid="{00000000-0005-0000-0000-000060040000}"/>
    <cellStyle name="Output 2_10-WRD_charts_v1" xfId="1114" xr:uid="{00000000-0005-0000-0000-000061040000}"/>
    <cellStyle name="Output 3" xfId="1115" xr:uid="{00000000-0005-0000-0000-000062040000}"/>
    <cellStyle name="Output 3 2" xfId="1116" xr:uid="{00000000-0005-0000-0000-000063040000}"/>
    <cellStyle name="Output 4" xfId="1117" xr:uid="{00000000-0005-0000-0000-000064040000}"/>
    <cellStyle name="Output 5" xfId="1118" xr:uid="{00000000-0005-0000-0000-000065040000}"/>
    <cellStyle name="Output 6" xfId="1119" xr:uid="{00000000-0005-0000-0000-000066040000}"/>
    <cellStyle name="Output 7" xfId="1120" xr:uid="{00000000-0005-0000-0000-000067040000}"/>
    <cellStyle name="Output 8" xfId="1121" xr:uid="{00000000-0005-0000-0000-000068040000}"/>
    <cellStyle name="Pénznem [0]_demo" xfId="1122" xr:uid="{00000000-0005-0000-0000-000069040000}"/>
    <cellStyle name="Pénznem_demo" xfId="1123" xr:uid="{00000000-0005-0000-0000-00006A040000}"/>
    <cellStyle name="Percent" xfId="19" builtinId="5"/>
    <cellStyle name="Percent 10" xfId="1124" xr:uid="{00000000-0005-0000-0000-00006C040000}"/>
    <cellStyle name="Percent 10 2" xfId="1125" xr:uid="{00000000-0005-0000-0000-00006D040000}"/>
    <cellStyle name="Percent 10 2 2" xfId="1126" xr:uid="{00000000-0005-0000-0000-00006E040000}"/>
    <cellStyle name="Percent 10 2 3" xfId="1127" xr:uid="{00000000-0005-0000-0000-00006F040000}"/>
    <cellStyle name="Percent 10 3" xfId="1128" xr:uid="{00000000-0005-0000-0000-000070040000}"/>
    <cellStyle name="Percent 10 4" xfId="1129" xr:uid="{00000000-0005-0000-0000-000071040000}"/>
    <cellStyle name="Percent 11" xfId="1130" xr:uid="{00000000-0005-0000-0000-000072040000}"/>
    <cellStyle name="Percent 11 2" xfId="1131" xr:uid="{00000000-0005-0000-0000-000073040000}"/>
    <cellStyle name="Percent 11 3" xfId="1132" xr:uid="{00000000-0005-0000-0000-000074040000}"/>
    <cellStyle name="Percent 12" xfId="1133" xr:uid="{00000000-0005-0000-0000-000075040000}"/>
    <cellStyle name="Percent 12 2" xfId="1134" xr:uid="{00000000-0005-0000-0000-000076040000}"/>
    <cellStyle name="Percent 12 3" xfId="1135" xr:uid="{00000000-0005-0000-0000-000077040000}"/>
    <cellStyle name="Percent 13" xfId="1136" xr:uid="{00000000-0005-0000-0000-000078040000}"/>
    <cellStyle name="Percent 13 2" xfId="1137" xr:uid="{00000000-0005-0000-0000-000079040000}"/>
    <cellStyle name="Percent 13 3" xfId="1138" xr:uid="{00000000-0005-0000-0000-00007A040000}"/>
    <cellStyle name="Percent 14" xfId="1139" xr:uid="{00000000-0005-0000-0000-00007B040000}"/>
    <cellStyle name="Percent 14 2" xfId="1140" xr:uid="{00000000-0005-0000-0000-00007C040000}"/>
    <cellStyle name="Percent 14 3" xfId="1141" xr:uid="{00000000-0005-0000-0000-00007D040000}"/>
    <cellStyle name="Percent 15" xfId="1142" xr:uid="{00000000-0005-0000-0000-00007E040000}"/>
    <cellStyle name="Percent 15 2" xfId="1143" xr:uid="{00000000-0005-0000-0000-00007F040000}"/>
    <cellStyle name="Percent 15 3" xfId="1144" xr:uid="{00000000-0005-0000-0000-000080040000}"/>
    <cellStyle name="Percent 16" xfId="1145" xr:uid="{00000000-0005-0000-0000-000081040000}"/>
    <cellStyle name="Percent 16 2" xfId="1146" xr:uid="{00000000-0005-0000-0000-000082040000}"/>
    <cellStyle name="Percent 16 3" xfId="1147" xr:uid="{00000000-0005-0000-0000-000083040000}"/>
    <cellStyle name="Percent 16 4" xfId="1148" xr:uid="{00000000-0005-0000-0000-000084040000}"/>
    <cellStyle name="Percent 17" xfId="1149" xr:uid="{00000000-0005-0000-0000-000085040000}"/>
    <cellStyle name="Percent 17 2" xfId="1150" xr:uid="{00000000-0005-0000-0000-000086040000}"/>
    <cellStyle name="Percent 17 3" xfId="1151" xr:uid="{00000000-0005-0000-0000-000087040000}"/>
    <cellStyle name="Percent 18" xfId="1152" xr:uid="{00000000-0005-0000-0000-000088040000}"/>
    <cellStyle name="Percent 18 2" xfId="1153" xr:uid="{00000000-0005-0000-0000-000089040000}"/>
    <cellStyle name="Percent 18 3" xfId="1154" xr:uid="{00000000-0005-0000-0000-00008A040000}"/>
    <cellStyle name="Percent 19" xfId="1155" xr:uid="{00000000-0005-0000-0000-00008B040000}"/>
    <cellStyle name="Percent 2" xfId="1156" xr:uid="{00000000-0005-0000-0000-00008C040000}"/>
    <cellStyle name="Percent 2 2" xfId="1157" xr:uid="{00000000-0005-0000-0000-00008D040000}"/>
    <cellStyle name="Percent 20" xfId="1158" xr:uid="{00000000-0005-0000-0000-00008E040000}"/>
    <cellStyle name="Percent 3" xfId="1159" xr:uid="{00000000-0005-0000-0000-00008F040000}"/>
    <cellStyle name="Percent 3 2" xfId="1160" xr:uid="{00000000-0005-0000-0000-000090040000}"/>
    <cellStyle name="Percent 4" xfId="1161" xr:uid="{00000000-0005-0000-0000-000091040000}"/>
    <cellStyle name="Percent 4 2" xfId="1162" xr:uid="{00000000-0005-0000-0000-000092040000}"/>
    <cellStyle name="Percent 5" xfId="1163" xr:uid="{00000000-0005-0000-0000-000093040000}"/>
    <cellStyle name="Percent 5 2" xfId="1164" xr:uid="{00000000-0005-0000-0000-000094040000}"/>
    <cellStyle name="Percent 5 2 2" xfId="1165" xr:uid="{00000000-0005-0000-0000-000095040000}"/>
    <cellStyle name="Percent 5 3" xfId="1166" xr:uid="{00000000-0005-0000-0000-000096040000}"/>
    <cellStyle name="Percent 5 3 2" xfId="1167" xr:uid="{00000000-0005-0000-0000-000097040000}"/>
    <cellStyle name="Percent 5 3 3" xfId="1168" xr:uid="{00000000-0005-0000-0000-000098040000}"/>
    <cellStyle name="Percent 5 4" xfId="1169" xr:uid="{00000000-0005-0000-0000-000099040000}"/>
    <cellStyle name="Percent 5 5" xfId="1170" xr:uid="{00000000-0005-0000-0000-00009A040000}"/>
    <cellStyle name="Percent 6" xfId="1171" xr:uid="{00000000-0005-0000-0000-00009B040000}"/>
    <cellStyle name="Percent 6 2" xfId="1172" xr:uid="{00000000-0005-0000-0000-00009C040000}"/>
    <cellStyle name="Percent 6 3" xfId="1173" xr:uid="{00000000-0005-0000-0000-00009D040000}"/>
    <cellStyle name="Percent 7" xfId="1174" xr:uid="{00000000-0005-0000-0000-00009E040000}"/>
    <cellStyle name="Percent 7 2" xfId="1175" xr:uid="{00000000-0005-0000-0000-00009F040000}"/>
    <cellStyle name="Percent 7 3" xfId="1176" xr:uid="{00000000-0005-0000-0000-0000A0040000}"/>
    <cellStyle name="Percent 8" xfId="1177" xr:uid="{00000000-0005-0000-0000-0000A1040000}"/>
    <cellStyle name="Percent 8 2" xfId="1178" xr:uid="{00000000-0005-0000-0000-0000A2040000}"/>
    <cellStyle name="Percent 9" xfId="1179" xr:uid="{00000000-0005-0000-0000-0000A3040000}"/>
    <cellStyle name="Percent 9 2" xfId="1180" xr:uid="{00000000-0005-0000-0000-0000A4040000}"/>
    <cellStyle name="Percent 9 3" xfId="1181" xr:uid="{00000000-0005-0000-0000-0000A5040000}"/>
    <cellStyle name="Percentage" xfId="1182" xr:uid="{00000000-0005-0000-0000-0000A6040000}"/>
    <cellStyle name="Percentage (2dp)" xfId="1183" xr:uid="{00000000-0005-0000-0000-0000A7040000}"/>
    <cellStyle name="Prozent_SubCatperStud" xfId="1184" xr:uid="{00000000-0005-0000-0000-0000A8040000}"/>
    <cellStyle name="row" xfId="1185" xr:uid="{00000000-0005-0000-0000-0000A9040000}"/>
    <cellStyle name="Row label" xfId="1186" xr:uid="{00000000-0005-0000-0000-0000AA040000}"/>
    <cellStyle name="Row label (indent)" xfId="1187" xr:uid="{00000000-0005-0000-0000-0000AB040000}"/>
    <cellStyle name="RowCodes" xfId="1188" xr:uid="{00000000-0005-0000-0000-0000AC040000}"/>
    <cellStyle name="Row-Col Headings" xfId="1189" xr:uid="{00000000-0005-0000-0000-0000AD040000}"/>
    <cellStyle name="RowTitles" xfId="1190" xr:uid="{00000000-0005-0000-0000-0000AE040000}"/>
    <cellStyle name="RowTitles1-Detail" xfId="1191" xr:uid="{00000000-0005-0000-0000-0000AF040000}"/>
    <cellStyle name="RowTitles-Col2" xfId="1192" xr:uid="{00000000-0005-0000-0000-0000B0040000}"/>
    <cellStyle name="RowTitles-Detail" xfId="1193" xr:uid="{00000000-0005-0000-0000-0000B1040000}"/>
    <cellStyle name="semestre" xfId="1194" xr:uid="{00000000-0005-0000-0000-0000B2040000}"/>
    <cellStyle name="ss1" xfId="1195" xr:uid="{00000000-0005-0000-0000-0000B3040000}"/>
    <cellStyle name="ss10" xfId="1196" xr:uid="{00000000-0005-0000-0000-0000B4040000}"/>
    <cellStyle name="ss11" xfId="1197" xr:uid="{00000000-0005-0000-0000-0000B5040000}"/>
    <cellStyle name="ss12" xfId="1198" xr:uid="{00000000-0005-0000-0000-0000B6040000}"/>
    <cellStyle name="ss13" xfId="1199" xr:uid="{00000000-0005-0000-0000-0000B7040000}"/>
    <cellStyle name="ss14" xfId="1200" xr:uid="{00000000-0005-0000-0000-0000B8040000}"/>
    <cellStyle name="ss15" xfId="1201" xr:uid="{00000000-0005-0000-0000-0000B9040000}"/>
    <cellStyle name="ss16" xfId="1202" xr:uid="{00000000-0005-0000-0000-0000BA040000}"/>
    <cellStyle name="ss17" xfId="1203" xr:uid="{00000000-0005-0000-0000-0000BB040000}"/>
    <cellStyle name="ss18" xfId="1204" xr:uid="{00000000-0005-0000-0000-0000BC040000}"/>
    <cellStyle name="ss19" xfId="1205" xr:uid="{00000000-0005-0000-0000-0000BD040000}"/>
    <cellStyle name="ss2" xfId="1206" xr:uid="{00000000-0005-0000-0000-0000BE040000}"/>
    <cellStyle name="ss20" xfId="1207" xr:uid="{00000000-0005-0000-0000-0000BF040000}"/>
    <cellStyle name="ss21" xfId="1208" xr:uid="{00000000-0005-0000-0000-0000C0040000}"/>
    <cellStyle name="ss22" xfId="1209" xr:uid="{00000000-0005-0000-0000-0000C1040000}"/>
    <cellStyle name="ss3" xfId="1210" xr:uid="{00000000-0005-0000-0000-0000C2040000}"/>
    <cellStyle name="ss4" xfId="1211" xr:uid="{00000000-0005-0000-0000-0000C3040000}"/>
    <cellStyle name="ss5" xfId="1212" xr:uid="{00000000-0005-0000-0000-0000C4040000}"/>
    <cellStyle name="ss6" xfId="1213" xr:uid="{00000000-0005-0000-0000-0000C5040000}"/>
    <cellStyle name="ss7" xfId="1214" xr:uid="{00000000-0005-0000-0000-0000C6040000}"/>
    <cellStyle name="ss8" xfId="1215" xr:uid="{00000000-0005-0000-0000-0000C7040000}"/>
    <cellStyle name="ss9" xfId="1216" xr:uid="{00000000-0005-0000-0000-0000C8040000}"/>
    <cellStyle name="Standaard 2" xfId="1217" xr:uid="{00000000-0005-0000-0000-0000C9040000}"/>
    <cellStyle name="Standaard 3" xfId="1218" xr:uid="{00000000-0005-0000-0000-0000CA040000}"/>
    <cellStyle name="Standard_cpi-mp-be-stats" xfId="1219" xr:uid="{00000000-0005-0000-0000-0000CB040000}"/>
    <cellStyle name="Style 1" xfId="1220" xr:uid="{00000000-0005-0000-0000-0000CC040000}"/>
    <cellStyle name="Style 2" xfId="1221" xr:uid="{00000000-0005-0000-0000-0000CD040000}"/>
    <cellStyle name="Style 27" xfId="1222" xr:uid="{00000000-0005-0000-0000-0000CE040000}"/>
    <cellStyle name="Style 35" xfId="1223" xr:uid="{00000000-0005-0000-0000-0000CF040000}"/>
    <cellStyle name="Style 36" xfId="1224" xr:uid="{00000000-0005-0000-0000-0000D0040000}"/>
    <cellStyle name="Sub-total row" xfId="1225" xr:uid="{00000000-0005-0000-0000-0000D1040000}"/>
    <cellStyle name="Table finish row" xfId="1226" xr:uid="{00000000-0005-0000-0000-0000D2040000}"/>
    <cellStyle name="Table No." xfId="1227" xr:uid="{00000000-0005-0000-0000-0000D3040000}"/>
    <cellStyle name="Table shading" xfId="1228" xr:uid="{00000000-0005-0000-0000-0000D4040000}"/>
    <cellStyle name="Table Title" xfId="1229" xr:uid="{00000000-0005-0000-0000-0000D5040000}"/>
    <cellStyle name="Table unfinish row" xfId="1230" xr:uid="{00000000-0005-0000-0000-0000D6040000}"/>
    <cellStyle name="Table unshading" xfId="1231" xr:uid="{00000000-0005-0000-0000-0000D7040000}"/>
    <cellStyle name="Tagline" xfId="1232" xr:uid="{00000000-0005-0000-0000-0000D8040000}"/>
    <cellStyle name="temp" xfId="1233" xr:uid="{00000000-0005-0000-0000-0000D9040000}"/>
    <cellStyle name="Testo avviso" xfId="1234" xr:uid="{00000000-0005-0000-0000-0000DA040000}"/>
    <cellStyle name="Testo descrittivo" xfId="1235" xr:uid="{00000000-0005-0000-0000-0000DB040000}"/>
    <cellStyle name="tête chapitre" xfId="1236" xr:uid="{00000000-0005-0000-0000-0000DC040000}"/>
    <cellStyle name="Text" xfId="1237" xr:uid="{00000000-0005-0000-0000-0000DD040000}"/>
    <cellStyle name="Title 1" xfId="1238" xr:uid="{00000000-0005-0000-0000-0000DE040000}"/>
    <cellStyle name="Title 2" xfId="1239" xr:uid="{00000000-0005-0000-0000-0000DF040000}"/>
    <cellStyle name="Title 2 2" xfId="1240" xr:uid="{00000000-0005-0000-0000-0000E0040000}"/>
    <cellStyle name="Title 2 3" xfId="1241" xr:uid="{00000000-0005-0000-0000-0000E1040000}"/>
    <cellStyle name="Title 2 4" xfId="1242" xr:uid="{00000000-0005-0000-0000-0000E2040000}"/>
    <cellStyle name="Title 2 5" xfId="1243" xr:uid="{00000000-0005-0000-0000-0000E3040000}"/>
    <cellStyle name="Title 2 6" xfId="1307" xr:uid="{7D7D432C-1407-4180-98C0-E7D9F6433D36}"/>
    <cellStyle name="Title 3" xfId="1244" xr:uid="{00000000-0005-0000-0000-0000E4040000}"/>
    <cellStyle name="Title 4" xfId="1245" xr:uid="{00000000-0005-0000-0000-0000E5040000}"/>
    <cellStyle name="Title 5" xfId="1246" xr:uid="{00000000-0005-0000-0000-0000E6040000}"/>
    <cellStyle name="Title 6" xfId="1247" xr:uid="{00000000-0005-0000-0000-0000E7040000}"/>
    <cellStyle name="Title 7" xfId="1248" xr:uid="{00000000-0005-0000-0000-0000E8040000}"/>
    <cellStyle name="Title 8" xfId="1249" xr:uid="{00000000-0005-0000-0000-0000E9040000}"/>
    <cellStyle name="title1" xfId="1250" xr:uid="{00000000-0005-0000-0000-0000EA040000}"/>
    <cellStyle name="Titolo" xfId="1251" xr:uid="{00000000-0005-0000-0000-0000EB040000}"/>
    <cellStyle name="Titolo 1" xfId="1252" xr:uid="{00000000-0005-0000-0000-0000EC040000}"/>
    <cellStyle name="Titolo 2" xfId="1253" xr:uid="{00000000-0005-0000-0000-0000ED040000}"/>
    <cellStyle name="Titolo 3" xfId="1254" xr:uid="{00000000-0005-0000-0000-0000EE040000}"/>
    <cellStyle name="Titolo 4" xfId="1255" xr:uid="{00000000-0005-0000-0000-0000EF040000}"/>
    <cellStyle name="Titolo_SSI2012-Finaldata_JRCresults_2003" xfId="1256" xr:uid="{00000000-0005-0000-0000-0000F0040000}"/>
    <cellStyle name="titre" xfId="1257" xr:uid="{00000000-0005-0000-0000-0000F1040000}"/>
    <cellStyle name="Totaal 2" xfId="1258" xr:uid="{00000000-0005-0000-0000-0000F2040000}"/>
    <cellStyle name="Total 2" xfId="1259" xr:uid="{00000000-0005-0000-0000-0000F3040000}"/>
    <cellStyle name="Total 2 2" xfId="1260" xr:uid="{00000000-0005-0000-0000-0000F4040000}"/>
    <cellStyle name="Total 2 3" xfId="1261" xr:uid="{00000000-0005-0000-0000-0000F5040000}"/>
    <cellStyle name="Total 2 4" xfId="1262" xr:uid="{00000000-0005-0000-0000-0000F6040000}"/>
    <cellStyle name="Total 2 5" xfId="1263" xr:uid="{00000000-0005-0000-0000-0000F7040000}"/>
    <cellStyle name="Total 2_10-WRD_charts_v1" xfId="1264" xr:uid="{00000000-0005-0000-0000-0000F8040000}"/>
    <cellStyle name="Total 3" xfId="1265" xr:uid="{00000000-0005-0000-0000-0000F9040000}"/>
    <cellStyle name="Total 3 2" xfId="1266" xr:uid="{00000000-0005-0000-0000-0000FA040000}"/>
    <cellStyle name="Total 3 2 2" xfId="1303" xr:uid="{00000000-0005-0000-0000-0000FB040000}"/>
    <cellStyle name="Total 4" xfId="1267" xr:uid="{00000000-0005-0000-0000-0000FC040000}"/>
    <cellStyle name="Total 5" xfId="1268" xr:uid="{00000000-0005-0000-0000-0000FD040000}"/>
    <cellStyle name="Total 6" xfId="1269" xr:uid="{00000000-0005-0000-0000-0000FE040000}"/>
    <cellStyle name="Total 7" xfId="1270" xr:uid="{00000000-0005-0000-0000-0000FF040000}"/>
    <cellStyle name="Total 8" xfId="1271" xr:uid="{00000000-0005-0000-0000-000000050000}"/>
    <cellStyle name="Total row" xfId="1272" xr:uid="{00000000-0005-0000-0000-000001050000}"/>
    <cellStyle name="Totale" xfId="1273" xr:uid="{00000000-0005-0000-0000-000002050000}"/>
    <cellStyle name="Uitvoer 2" xfId="1274" xr:uid="{00000000-0005-0000-0000-000003050000}"/>
    <cellStyle name="Unhighlight" xfId="1275" xr:uid="{00000000-0005-0000-0000-000004050000}"/>
    <cellStyle name="Untotal row" xfId="1276" xr:uid="{00000000-0005-0000-0000-000005050000}"/>
    <cellStyle name="Valore non valido" xfId="1277" xr:uid="{00000000-0005-0000-0000-000006050000}"/>
    <cellStyle name="Valore valido" xfId="1278" xr:uid="{00000000-0005-0000-0000-000007050000}"/>
    <cellStyle name="Verklarende tekst 2" xfId="1279" xr:uid="{00000000-0005-0000-0000-000008050000}"/>
    <cellStyle name="Waarschuwingstekst 2" xfId="1280" xr:uid="{00000000-0005-0000-0000-000009050000}"/>
    <cellStyle name="Währung [0]_Germany" xfId="1281" xr:uid="{00000000-0005-0000-0000-00000A050000}"/>
    <cellStyle name="Währung_Germany" xfId="1282" xr:uid="{00000000-0005-0000-0000-00000B050000}"/>
    <cellStyle name="Warning Text 2" xfId="1283" xr:uid="{00000000-0005-0000-0000-00000C050000}"/>
    <cellStyle name="Warning Text 2 2" xfId="1284" xr:uid="{00000000-0005-0000-0000-00000D050000}"/>
    <cellStyle name="Warning Text 2 3" xfId="1285" xr:uid="{00000000-0005-0000-0000-00000E050000}"/>
    <cellStyle name="Warning Text 2 4" xfId="1286" xr:uid="{00000000-0005-0000-0000-00000F050000}"/>
    <cellStyle name="Warning Text 2 5" xfId="1287" xr:uid="{00000000-0005-0000-0000-000010050000}"/>
    <cellStyle name="Warning Text 3" xfId="1288" xr:uid="{00000000-0005-0000-0000-000011050000}"/>
    <cellStyle name="Warning Text 3 2" xfId="1289" xr:uid="{00000000-0005-0000-0000-000012050000}"/>
    <cellStyle name="Warning Text 3 2 2" xfId="1304" xr:uid="{00000000-0005-0000-0000-000013050000}"/>
    <cellStyle name="Warning Text 4" xfId="1290" xr:uid="{00000000-0005-0000-0000-000014050000}"/>
    <cellStyle name="Warning Text 5" xfId="1291" xr:uid="{00000000-0005-0000-0000-000015050000}"/>
    <cellStyle name="Warning Text 6" xfId="1292" xr:uid="{00000000-0005-0000-0000-000016050000}"/>
    <cellStyle name="Warning Text 7" xfId="1293" xr:uid="{00000000-0005-0000-0000-000017050000}"/>
    <cellStyle name="Warning Text 8" xfId="1294" xr:uid="{00000000-0005-0000-0000-000018050000}"/>
    <cellStyle name="Wrapped" xfId="1295" xr:uid="{00000000-0005-0000-0000-000019050000}"/>
    <cellStyle name="Wrapped 2" xfId="1305" xr:uid="{00000000-0005-0000-0000-00001A0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129959</xdr:rowOff>
    </xdr:to>
    <xdr:pic>
      <xdr:nvPicPr>
        <xdr:cNvPr id="4" name="Picture 3">
          <a:extLst>
            <a:ext uri="{FF2B5EF4-FFF2-40B4-BE49-F238E27FC236}">
              <a16:creationId xmlns:a16="http://schemas.microsoft.com/office/drawing/2014/main" id="{3EC4E4FC-E58D-A905-5D26-27F072B37872}"/>
            </a:ext>
          </a:extLst>
        </xdr:cNvPr>
        <xdr:cNvPicPr>
          <a:picLocks noChangeAspect="1"/>
        </xdr:cNvPicPr>
      </xdr:nvPicPr>
      <xdr:blipFill>
        <a:blip xmlns:r="http://schemas.openxmlformats.org/officeDocument/2006/relationships" r:embed="rId1"/>
        <a:stretch>
          <a:fillRect/>
        </a:stretch>
      </xdr:blipFill>
      <xdr:spPr>
        <a:xfrm>
          <a:off x="0" y="1"/>
          <a:ext cx="3130176" cy="30925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10CE0AB6-6298-4F54-A016-7E1C8931ED7C}"/>
            </a:ext>
            <a:ext uri="{147F2762-F138-4A5C-976F-8EAC2B608ADB}">
              <a16:predDERef xmlns:a16="http://schemas.microsoft.com/office/drawing/2014/main" pred="{54C1BCED-D1B9-48A0-8054-D15BE4CB01C2}"/>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8C92E8F7-01D1-4105-89B8-8792EFFDA401}"/>
            </a:ext>
            <a:ext uri="{147F2762-F138-4A5C-976F-8EAC2B608ADB}">
              <a16:predDERef xmlns:a16="http://schemas.microsoft.com/office/drawing/2014/main" pred="{B3811F94-E4E9-4C60-AA56-92477ABE478D}"/>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17</xdr:col>
      <xdr:colOff>0</xdr:colOff>
      <xdr:row>13</xdr:row>
      <xdr:rowOff>0</xdr:rowOff>
    </xdr:from>
    <xdr:to>
      <xdr:col>31</xdr:col>
      <xdr:colOff>446891</xdr:colOff>
      <xdr:row>53</xdr:row>
      <xdr:rowOff>60117</xdr:rowOff>
    </xdr:to>
    <xdr:pic>
      <xdr:nvPicPr>
        <xdr:cNvPr id="2" name="Picture 4">
          <a:extLst>
            <a:ext uri="{FF2B5EF4-FFF2-40B4-BE49-F238E27FC236}">
              <a16:creationId xmlns:a16="http://schemas.microsoft.com/office/drawing/2014/main" id="{5F7A4E2C-6808-41A6-9B35-F6D904024686}"/>
            </a:ext>
          </a:extLst>
        </xdr:cNvPr>
        <xdr:cNvPicPr>
          <a:picLocks noChangeAspect="1"/>
        </xdr:cNvPicPr>
      </xdr:nvPicPr>
      <xdr:blipFill>
        <a:blip xmlns:r="http://schemas.openxmlformats.org/officeDocument/2006/relationships" r:embed="rId1"/>
        <a:stretch>
          <a:fillRect/>
        </a:stretch>
      </xdr:blipFill>
      <xdr:spPr>
        <a:xfrm>
          <a:off x="29670375" y="2371725"/>
          <a:ext cx="13711294" cy="7318167"/>
        </a:xfrm>
        <a:prstGeom prst="rect">
          <a:avLst/>
        </a:prstGeom>
      </xdr:spPr>
    </xdr:pic>
    <xdr:clientData/>
  </xdr:twoCellAnchor>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26F9A813-C6F6-48F5-BDFD-A5CAA02A2FEA}"/>
            </a:ext>
            <a:ext uri="{147F2762-F138-4A5C-976F-8EAC2B608ADB}">
              <a16:predDERef xmlns:a16="http://schemas.microsoft.com/office/drawing/2014/main" pred="{5F7A4E2C-6808-41A6-9B35-F6D904024686}"/>
            </a:ext>
          </a:extLst>
        </xdr:cNvPr>
        <xdr:cNvPicPr>
          <a:picLocks noChangeAspect="1"/>
        </xdr:cNvPicPr>
      </xdr:nvPicPr>
      <xdr:blipFill>
        <a:blip xmlns:r="http://schemas.openxmlformats.org/officeDocument/2006/relationships" r:embed="rId2"/>
        <a:stretch>
          <a:fillRect/>
        </a:stretch>
      </xdr:blipFill>
      <xdr:spPr>
        <a:xfrm>
          <a:off x="0" y="1"/>
          <a:ext cx="3130176" cy="30140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9100DBB5-B94F-43C3-8AEF-160D499779B7}"/>
            </a:ext>
            <a:ext uri="{147F2762-F138-4A5C-976F-8EAC2B608ADB}">
              <a16:predDERef xmlns:a16="http://schemas.microsoft.com/office/drawing/2014/main" pred="{7F173E3C-2992-4C6B-83E6-2CB4150FD499}"/>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18</xdr:col>
      <xdr:colOff>0</xdr:colOff>
      <xdr:row>13</xdr:row>
      <xdr:rowOff>0</xdr:rowOff>
    </xdr:from>
    <xdr:to>
      <xdr:col>32</xdr:col>
      <xdr:colOff>648597</xdr:colOff>
      <xdr:row>53</xdr:row>
      <xdr:rowOff>48912</xdr:rowOff>
    </xdr:to>
    <xdr:pic>
      <xdr:nvPicPr>
        <xdr:cNvPr id="2" name="Picture 4">
          <a:extLst>
            <a:ext uri="{FF2B5EF4-FFF2-40B4-BE49-F238E27FC236}">
              <a16:creationId xmlns:a16="http://schemas.microsoft.com/office/drawing/2014/main" id="{22B95ECF-8E72-46F6-BFB1-FCFD9F643A3F}"/>
            </a:ext>
          </a:extLst>
        </xdr:cNvPr>
        <xdr:cNvPicPr>
          <a:picLocks noChangeAspect="1"/>
        </xdr:cNvPicPr>
      </xdr:nvPicPr>
      <xdr:blipFill>
        <a:blip xmlns:r="http://schemas.openxmlformats.org/officeDocument/2006/relationships" r:embed="rId1"/>
        <a:stretch>
          <a:fillRect/>
        </a:stretch>
      </xdr:blipFill>
      <xdr:spPr>
        <a:xfrm>
          <a:off x="29670375" y="2371725"/>
          <a:ext cx="13711294" cy="7318167"/>
        </a:xfrm>
        <a:prstGeom prst="rect">
          <a:avLst/>
        </a:prstGeom>
      </xdr:spPr>
    </xdr:pic>
    <xdr:clientData/>
  </xdr:twoCellAnchor>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9DCD0C60-E8DF-4C7D-B177-0A175459347A}"/>
            </a:ext>
            <a:ext uri="{147F2762-F138-4A5C-976F-8EAC2B608ADB}">
              <a16:predDERef xmlns:a16="http://schemas.microsoft.com/office/drawing/2014/main" pred="{22B95ECF-8E72-46F6-BFB1-FCFD9F643A3F}"/>
            </a:ext>
          </a:extLst>
        </xdr:cNvPr>
        <xdr:cNvPicPr>
          <a:picLocks noChangeAspect="1"/>
        </xdr:cNvPicPr>
      </xdr:nvPicPr>
      <xdr:blipFill>
        <a:blip xmlns:r="http://schemas.openxmlformats.org/officeDocument/2006/relationships" r:embed="rId2"/>
        <a:stretch>
          <a:fillRect/>
        </a:stretch>
      </xdr:blipFill>
      <xdr:spPr>
        <a:xfrm>
          <a:off x="0" y="1"/>
          <a:ext cx="3130176" cy="30140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85287590-F00E-4D17-AB49-A3D372D8A66D}"/>
            </a:ext>
            <a:ext uri="{147F2762-F138-4A5C-976F-8EAC2B608ADB}">
              <a16:predDERef xmlns:a16="http://schemas.microsoft.com/office/drawing/2014/main" pred="{744641F0-907E-447D-B445-9423C2A97554}"/>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35058A22-CAC7-4260-812D-26AEBE078260}"/>
            </a:ext>
            <a:ext uri="{147F2762-F138-4A5C-976F-8EAC2B608ADB}">
              <a16:predDERef xmlns:a16="http://schemas.microsoft.com/office/drawing/2014/main" pred="{BF0D16EA-FEED-46FB-AFA8-A6DB1D33856A}"/>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966AC12E-893D-47FA-BBD8-2983C69A1291}"/>
            </a:ext>
            <a:ext uri="{147F2762-F138-4A5C-976F-8EAC2B608ADB}">
              <a16:predDERef xmlns:a16="http://schemas.microsoft.com/office/drawing/2014/main" pred="{CC3B0E53-E6E7-490A-8E0B-2BA9D60255A9}"/>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8B43CAFE-DA84-48E6-B750-471BD12A4B41}"/>
            </a:ext>
            <a:ext uri="{147F2762-F138-4A5C-976F-8EAC2B608ADB}">
              <a16:predDERef xmlns:a16="http://schemas.microsoft.com/office/drawing/2014/main" pred="{CC3B0E53-E6E7-490A-8E0B-2BA9D60255A9}"/>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60E19FAF-A331-40AB-B1CE-994D9C6FB8EB}"/>
            </a:ext>
            <a:ext uri="{147F2762-F138-4A5C-976F-8EAC2B608ADB}">
              <a16:predDERef xmlns:a16="http://schemas.microsoft.com/office/drawing/2014/main" pred="{CC3B0E53-E6E7-490A-8E0B-2BA9D60255A9}"/>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129959</xdr:rowOff>
    </xdr:to>
    <xdr:pic>
      <xdr:nvPicPr>
        <xdr:cNvPr id="3" name="Picture 2">
          <a:extLst>
            <a:ext uri="{FF2B5EF4-FFF2-40B4-BE49-F238E27FC236}">
              <a16:creationId xmlns:a16="http://schemas.microsoft.com/office/drawing/2014/main" id="{9FC2ABD8-6049-4505-8B47-9CD3AE747659}"/>
            </a:ext>
          </a:extLst>
        </xdr:cNvPr>
        <xdr:cNvPicPr>
          <a:picLocks noChangeAspect="1"/>
        </xdr:cNvPicPr>
      </xdr:nvPicPr>
      <xdr:blipFill>
        <a:blip xmlns:r="http://schemas.openxmlformats.org/officeDocument/2006/relationships" r:embed="rId1"/>
        <a:stretch>
          <a:fillRect/>
        </a:stretch>
      </xdr:blipFill>
      <xdr:spPr>
        <a:xfrm>
          <a:off x="0" y="1"/>
          <a:ext cx="3130176" cy="30775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0373602D-7B64-48F7-AD36-028B2710C04E}"/>
            </a:ext>
            <a:ext uri="{147F2762-F138-4A5C-976F-8EAC2B608ADB}">
              <a16:predDERef xmlns:a16="http://schemas.microsoft.com/office/drawing/2014/main" pred="{CC3B0E53-E6E7-490A-8E0B-2BA9D60255A9}"/>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B57631C5-1398-42AE-AA6F-0C051D16B48E}"/>
            </a:ext>
            <a:ext uri="{147F2762-F138-4A5C-976F-8EAC2B608ADB}">
              <a16:predDERef xmlns:a16="http://schemas.microsoft.com/office/drawing/2014/main" pred="{BF0D16EA-FEED-46FB-AFA8-A6DB1D33856A}"/>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F1442AF3-B01C-4ABB-88C2-57C5E3639FBA}"/>
            </a:ext>
            <a:ext uri="{147F2762-F138-4A5C-976F-8EAC2B608ADB}">
              <a16:predDERef xmlns:a16="http://schemas.microsoft.com/office/drawing/2014/main" pred="{BF0D16EA-FEED-46FB-AFA8-A6DB1D33856A}"/>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B495683F-DDB8-407D-B2B9-35FC30C39850}"/>
            </a:ext>
            <a:ext uri="{147F2762-F138-4A5C-976F-8EAC2B608ADB}">
              <a16:predDERef xmlns:a16="http://schemas.microsoft.com/office/drawing/2014/main" pred="{BF0D16EA-FEED-46FB-AFA8-A6DB1D33856A}"/>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E7650C2E-2137-4DA0-9AC1-154F446416DB}"/>
            </a:ext>
            <a:ext uri="{147F2762-F138-4A5C-976F-8EAC2B608ADB}">
              <a16:predDERef xmlns:a16="http://schemas.microsoft.com/office/drawing/2014/main" pred="{BF0D16EA-FEED-46FB-AFA8-A6DB1D33856A}"/>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C2CF511B-6BCD-4C75-B364-464D1E027393}"/>
            </a:ext>
            <a:ext uri="{147F2762-F138-4A5C-976F-8EAC2B608ADB}">
              <a16:predDERef xmlns:a16="http://schemas.microsoft.com/office/drawing/2014/main" pred="{BF0D16EA-FEED-46FB-AFA8-A6DB1D33856A}"/>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96B2377A-E2E0-46BB-9EE7-B8F43351EC34}"/>
            </a:ext>
            <a:ext uri="{147F2762-F138-4A5C-976F-8EAC2B608ADB}">
              <a16:predDERef xmlns:a16="http://schemas.microsoft.com/office/drawing/2014/main" pred="{BF0D16EA-FEED-46FB-AFA8-A6DB1D33856A}"/>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129959</xdr:rowOff>
    </xdr:to>
    <xdr:pic>
      <xdr:nvPicPr>
        <xdr:cNvPr id="3" name="Picture 2">
          <a:extLst>
            <a:ext uri="{FF2B5EF4-FFF2-40B4-BE49-F238E27FC236}">
              <a16:creationId xmlns:a16="http://schemas.microsoft.com/office/drawing/2014/main" id="{15721AA6-CD94-4B46-9722-E3432954F09B}"/>
            </a:ext>
          </a:extLst>
        </xdr:cNvPr>
        <xdr:cNvPicPr>
          <a:picLocks noChangeAspect="1"/>
        </xdr:cNvPicPr>
      </xdr:nvPicPr>
      <xdr:blipFill>
        <a:blip xmlns:r="http://schemas.openxmlformats.org/officeDocument/2006/relationships" r:embed="rId1"/>
        <a:stretch>
          <a:fillRect/>
        </a:stretch>
      </xdr:blipFill>
      <xdr:spPr>
        <a:xfrm>
          <a:off x="0" y="1"/>
          <a:ext cx="3130176" cy="3077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2">
          <a:extLst>
            <a:ext uri="{FF2B5EF4-FFF2-40B4-BE49-F238E27FC236}">
              <a16:creationId xmlns:a16="http://schemas.microsoft.com/office/drawing/2014/main" id="{4D572166-7C46-481F-A230-D2CC54AEC11B}"/>
            </a:ext>
            <a:ext uri="{147F2762-F138-4A5C-976F-8EAC2B608ADB}">
              <a16:predDERef xmlns:a16="http://schemas.microsoft.com/office/drawing/2014/main" pred="{DB566E27-B704-4E44-8166-A1C0B3E30B5F}"/>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2">
          <a:extLst>
            <a:ext uri="{FF2B5EF4-FFF2-40B4-BE49-F238E27FC236}">
              <a16:creationId xmlns:a16="http://schemas.microsoft.com/office/drawing/2014/main" id="{1EC87B38-0F95-41F9-9AAE-F9BD1E8E4620}"/>
            </a:ext>
            <a:ext uri="{147F2762-F138-4A5C-976F-8EAC2B608ADB}">
              <a16:predDERef xmlns:a16="http://schemas.microsoft.com/office/drawing/2014/main" pred="{EFDD8721-1139-4968-8845-9008A13226E9}"/>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2">
          <a:extLst>
            <a:ext uri="{FF2B5EF4-FFF2-40B4-BE49-F238E27FC236}">
              <a16:creationId xmlns:a16="http://schemas.microsoft.com/office/drawing/2014/main" id="{D310A74E-3678-4A7E-B51A-4C98B8037142}"/>
            </a:ext>
            <a:ext uri="{147F2762-F138-4A5C-976F-8EAC2B608ADB}">
              <a16:predDERef xmlns:a16="http://schemas.microsoft.com/office/drawing/2014/main" pred="{652B927D-32D3-44E5-9043-4A15BEF8795C}"/>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8E81D791-2C65-4384-8C0F-6FF78D3D903B}"/>
            </a:ext>
            <a:ext uri="{147F2762-F138-4A5C-976F-8EAC2B608ADB}">
              <a16:predDERef xmlns:a16="http://schemas.microsoft.com/office/drawing/2014/main" pred="{B7239FBE-2414-4C82-8536-B233363D4C2C}"/>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4A033249-E90F-4D97-BE76-E2FF0F6F0B8D}"/>
            </a:ext>
            <a:ext uri="{147F2762-F138-4A5C-976F-8EAC2B608ADB}">
              <a16:predDERef xmlns:a16="http://schemas.microsoft.com/office/drawing/2014/main" pred="{9F792E17-62B1-458D-8B66-543BDC6CEE7E}"/>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3130176</xdr:colOff>
      <xdr:row>1</xdr:row>
      <xdr:rowOff>120434</xdr:rowOff>
    </xdr:to>
    <xdr:pic>
      <xdr:nvPicPr>
        <xdr:cNvPr id="3" name="Picture 3">
          <a:extLst>
            <a:ext uri="{FF2B5EF4-FFF2-40B4-BE49-F238E27FC236}">
              <a16:creationId xmlns:a16="http://schemas.microsoft.com/office/drawing/2014/main" id="{ECD9A3AF-2305-4FD5-9671-E955CF275BBD}"/>
            </a:ext>
            <a:ext uri="{147F2762-F138-4A5C-976F-8EAC2B608ADB}">
              <a16:predDERef xmlns:a16="http://schemas.microsoft.com/office/drawing/2014/main" pred="{E712CB75-7AA5-4480-AD79-F26FDB6EA212}"/>
            </a:ext>
          </a:extLst>
        </xdr:cNvPr>
        <xdr:cNvPicPr>
          <a:picLocks noChangeAspect="1"/>
        </xdr:cNvPicPr>
      </xdr:nvPicPr>
      <xdr:blipFill>
        <a:blip xmlns:r="http://schemas.openxmlformats.org/officeDocument/2006/relationships" r:embed="rId1"/>
        <a:stretch>
          <a:fillRect/>
        </a:stretch>
      </xdr:blipFill>
      <xdr:spPr>
        <a:xfrm>
          <a:off x="0" y="1"/>
          <a:ext cx="3130176" cy="30140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 Walton" id="{96A43034-4634-4035-AC8C-FFDC38EF2577}" userId="03cc2f93d498b267" providerId="Windows Live"/>
</personList>
</file>

<file path=xl/theme/theme1.xml><?xml version="1.0" encoding="utf-8"?>
<a:theme xmlns:a="http://schemas.openxmlformats.org/drawingml/2006/main" name="DI blue monochrome colour theme">
  <a:themeElements>
    <a:clrScheme name="DI blue">
      <a:dk1>
        <a:sysClr val="windowText" lastClr="000000"/>
      </a:dk1>
      <a:lt1>
        <a:sysClr val="window" lastClr="FFFFFF"/>
      </a:lt1>
      <a:dk2>
        <a:srgbClr val="008ACC"/>
      </a:dk2>
      <a:lt2>
        <a:srgbClr val="453F43"/>
      </a:lt2>
      <a:accent1>
        <a:srgbClr val="008ACC"/>
      </a:accent1>
      <a:accent2>
        <a:srgbClr val="88BAE6"/>
      </a:accent2>
      <a:accent3>
        <a:srgbClr val="5DA3DA"/>
      </a:accent3>
      <a:accent4>
        <a:srgbClr val="0072B2"/>
      </a:accent4>
      <a:accent5>
        <a:srgbClr val="0D467C"/>
      </a:accent5>
      <a:accent6>
        <a:srgbClr val="6B656A"/>
      </a:accent6>
      <a:hlink>
        <a:srgbClr val="008ACC"/>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P9" dT="2022-05-30T09:41:14.84" personId="{96A43034-4634-4035-AC8C-FFDC38EF2577}" id="{D4A01A81-6559-477A-8D1C-967D62EE1DD5}">
    <text>Appears correct</text>
  </threadedComment>
  <threadedComment ref="F18" dT="2022-05-27T10:09:17.91" personId="{96A43034-4634-4035-AC8C-FFDC38EF2577}" id="{3E54326B-0D03-4447-801D-17B9A855F471}">
    <text>No data</text>
  </threadedComment>
  <threadedComment ref="G20" dT="2022-05-27T10:09:17.91" personId="{96A43034-4634-4035-AC8C-FFDC38EF2577}" id="{5A4228F6-29BA-4B74-AA9E-500F5E2593E3}">
    <text>No data</text>
  </threadedComment>
  <threadedComment ref="E26" dT="2022-05-27T10:09:04.38" personId="{96A43034-4634-4035-AC8C-FFDC38EF2577}" id="{D45594C4-F125-4F72-A9BD-3F2D41545C64}">
    <text>Not assessed</text>
  </threadedComment>
  <threadedComment ref="G31" dT="2022-05-27T10:09:17.91" personId="{96A43034-4634-4035-AC8C-FFDC38EF2577}" id="{14807BD9-039C-4833-AB4A-8DE49F5223A7}">
    <text>No data</text>
  </threadedComment>
  <threadedComment ref="Q33" dT="2022-05-30T09:41:36.21" personId="{96A43034-4634-4035-AC8C-FFDC38EF2577}" id="{7A1605D9-B15A-4661-AC5E-26389FB1E0DE}">
    <text>Removed - appears to be a data error at source.</text>
  </threadedComment>
  <threadedComment ref="F42" dT="2022-05-27T10:09:25.26" personId="{96A43034-4634-4035-AC8C-FFDC38EF2577}" id="{3634D31A-F562-4EC7-82DC-39FF6A93F004}">
    <text>No data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ile:///C:\Users\niklasr\AppData\Local\Microsoft\Windows\Temporary%20Internet%20Files\Content.Outlook\R1MDZQU2\Data%20checking%20tips.docx"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H14" sqref="H14"/>
    </sheetView>
  </sheetViews>
  <sheetFormatPr defaultColWidth="8.75" defaultRowHeight="13.5" x14ac:dyDescent="0.3"/>
  <cols>
    <col min="1" max="1" width="22.58203125" style="3" customWidth="1"/>
    <col min="2" max="2" width="34.83203125" style="3" customWidth="1"/>
    <col min="3" max="3" width="11.08203125" style="3" customWidth="1"/>
    <col min="4" max="4" width="11.25" style="3" customWidth="1"/>
    <col min="5" max="16384" width="8.75" style="3"/>
  </cols>
  <sheetData>
    <row r="1" spans="1:8" x14ac:dyDescent="0.3">
      <c r="A1" s="2" t="s">
        <v>0</v>
      </c>
      <c r="B1" s="3" t="s">
        <v>1</v>
      </c>
    </row>
    <row r="2" spans="1:8" ht="14" x14ac:dyDescent="0.35">
      <c r="A2" s="2" t="s">
        <v>2</v>
      </c>
      <c r="B2" s="4"/>
    </row>
    <row r="3" spans="1:8" ht="14.25" customHeight="1" x14ac:dyDescent="0.3">
      <c r="A3" s="3" t="s">
        <v>3</v>
      </c>
      <c r="B3" s="33"/>
      <c r="C3" s="33"/>
      <c r="D3" s="32"/>
      <c r="E3" s="33"/>
      <c r="F3" s="33"/>
    </row>
    <row r="4" spans="1:8" x14ac:dyDescent="0.3">
      <c r="A4" s="40"/>
      <c r="B4" s="33"/>
      <c r="C4" s="33"/>
      <c r="D4" s="32"/>
      <c r="E4" s="33"/>
      <c r="F4" s="33"/>
    </row>
    <row r="5" spans="1:8" ht="14" x14ac:dyDescent="0.3">
      <c r="A5" s="34"/>
      <c r="B5" s="39" t="s">
        <v>4</v>
      </c>
      <c r="C5" s="33"/>
      <c r="D5" s="33"/>
      <c r="E5" s="33"/>
      <c r="F5" s="33"/>
      <c r="G5"/>
      <c r="H5"/>
    </row>
    <row r="6" spans="1:8" ht="14" x14ac:dyDescent="0.3">
      <c r="A6" s="34"/>
      <c r="B6" s="39" t="s">
        <v>5</v>
      </c>
      <c r="C6" s="33"/>
      <c r="D6" s="33"/>
      <c r="E6" s="33"/>
      <c r="F6" s="33"/>
      <c r="G6"/>
      <c r="H6"/>
    </row>
    <row r="7" spans="1:8" ht="14" x14ac:dyDescent="0.3">
      <c r="A7" s="34"/>
      <c r="B7" s="39" t="s">
        <v>6</v>
      </c>
      <c r="C7" s="33"/>
      <c r="D7" s="33"/>
      <c r="E7" s="33"/>
      <c r="F7" s="33"/>
      <c r="G7"/>
      <c r="H7"/>
    </row>
    <row r="8" spans="1:8" ht="14" x14ac:dyDescent="0.3">
      <c r="A8" s="34"/>
      <c r="B8" s="39" t="s">
        <v>7</v>
      </c>
      <c r="C8" s="33"/>
      <c r="D8" s="33"/>
      <c r="E8" s="33"/>
      <c r="F8" s="33"/>
      <c r="G8"/>
      <c r="H8"/>
    </row>
    <row r="9" spans="1:8" ht="14" x14ac:dyDescent="0.3">
      <c r="A9" s="2"/>
      <c r="B9" s="39" t="s">
        <v>8</v>
      </c>
      <c r="C9" s="33"/>
      <c r="D9" s="33"/>
      <c r="E9" s="33"/>
      <c r="F9" s="33"/>
      <c r="G9"/>
      <c r="H9"/>
    </row>
    <row r="10" spans="1:8" ht="14" x14ac:dyDescent="0.3">
      <c r="A10" s="2"/>
      <c r="B10" s="39" t="s">
        <v>9</v>
      </c>
      <c r="C10" s="33"/>
      <c r="D10" s="37"/>
      <c r="E10" s="33"/>
      <c r="F10" s="33"/>
      <c r="G10"/>
      <c r="H10"/>
    </row>
    <row r="11" spans="1:8" x14ac:dyDescent="0.3">
      <c r="A11" s="2"/>
      <c r="B11" s="39" t="s">
        <v>10</v>
      </c>
    </row>
    <row r="12" spans="1:8" x14ac:dyDescent="0.3">
      <c r="A12" s="2"/>
      <c r="B12" s="39" t="s">
        <v>11</v>
      </c>
    </row>
    <row r="13" spans="1:8" x14ac:dyDescent="0.3">
      <c r="A13" s="2"/>
      <c r="B13" s="39" t="s">
        <v>12</v>
      </c>
    </row>
    <row r="14" spans="1:8" x14ac:dyDescent="0.3">
      <c r="A14" s="2"/>
      <c r="B14" s="39" t="s">
        <v>13</v>
      </c>
    </row>
    <row r="16" spans="1:8" ht="14" x14ac:dyDescent="0.3">
      <c r="A16" s="479" t="s">
        <v>14</v>
      </c>
      <c r="B16" s="479"/>
      <c r="C16" s="479"/>
      <c r="D16" s="5"/>
      <c r="E16" s="5"/>
      <c r="F16" s="5"/>
      <c r="G16" s="5"/>
    </row>
    <row r="17" spans="1:7" x14ac:dyDescent="0.3">
      <c r="B17" s="3" t="s">
        <v>15</v>
      </c>
      <c r="C17" s="3" t="s">
        <v>16</v>
      </c>
      <c r="D17" s="3" t="s">
        <v>17</v>
      </c>
    </row>
    <row r="18" spans="1:7" x14ac:dyDescent="0.3">
      <c r="C18" s="42"/>
    </row>
    <row r="19" spans="1:7" x14ac:dyDescent="0.3">
      <c r="A19" s="3" t="s">
        <v>18</v>
      </c>
    </row>
    <row r="21" spans="1:7" x14ac:dyDescent="0.3">
      <c r="C21" s="42"/>
    </row>
    <row r="23" spans="1:7" ht="14" x14ac:dyDescent="0.3">
      <c r="A23" s="479" t="s">
        <v>19</v>
      </c>
      <c r="B23" s="479"/>
      <c r="C23" s="479"/>
      <c r="D23" s="5"/>
      <c r="E23" s="5"/>
      <c r="F23" s="5"/>
      <c r="G23" s="5"/>
    </row>
    <row r="24" spans="1:7" x14ac:dyDescent="0.3">
      <c r="B24" s="3" t="s">
        <v>15</v>
      </c>
      <c r="C24" s="3" t="s">
        <v>16</v>
      </c>
      <c r="D24" s="3" t="s">
        <v>20</v>
      </c>
    </row>
  </sheetData>
  <mergeCells count="2">
    <mergeCell ref="A23:C23"/>
    <mergeCell ref="A16:C1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0C7FD-24DF-4CFF-B124-F17C1563C950}">
  <sheetPr>
    <tabColor theme="6"/>
  </sheetPr>
  <dimension ref="A4:Y59"/>
  <sheetViews>
    <sheetView zoomScale="85" zoomScaleNormal="85" workbookViewId="0">
      <selection activeCell="B10" sqref="B10"/>
    </sheetView>
  </sheetViews>
  <sheetFormatPr defaultColWidth="8.58203125" defaultRowHeight="14" x14ac:dyDescent="0.3"/>
  <cols>
    <col min="1" max="1" width="42.33203125" style="111" customWidth="1"/>
    <col min="2" max="2" width="12.58203125" style="111" customWidth="1"/>
    <col min="3" max="3" width="42.33203125" style="111" customWidth="1"/>
    <col min="4" max="4" width="28.83203125" style="111" customWidth="1"/>
    <col min="5" max="5" width="20.58203125" style="111" customWidth="1"/>
    <col min="6" max="6" width="16.83203125" style="111" customWidth="1"/>
    <col min="7" max="7" width="22.5" style="111" customWidth="1"/>
    <col min="8" max="8" width="18.58203125" style="112" customWidth="1"/>
    <col min="9"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25" x14ac:dyDescent="0.3">
      <c r="A4" s="118" t="s">
        <v>68</v>
      </c>
    </row>
    <row r="5" spans="1:25" x14ac:dyDescent="0.3">
      <c r="A5" s="119" t="s">
        <v>69</v>
      </c>
      <c r="B5" s="111" t="s">
        <v>70</v>
      </c>
    </row>
    <row r="6" spans="1:25" x14ac:dyDescent="0.3">
      <c r="A6" s="111" t="s">
        <v>293</v>
      </c>
      <c r="B6" s="111" t="s">
        <v>294</v>
      </c>
    </row>
    <row r="7" spans="1:25" x14ac:dyDescent="0.3">
      <c r="A7" s="120" t="s">
        <v>73</v>
      </c>
      <c r="B7" s="111" t="s">
        <v>295</v>
      </c>
    </row>
    <row r="8" spans="1:25" x14ac:dyDescent="0.3">
      <c r="A8" s="111" t="s">
        <v>2</v>
      </c>
      <c r="B8" s="111" t="s">
        <v>296</v>
      </c>
    </row>
    <row r="9" spans="1:25" x14ac:dyDescent="0.3">
      <c r="A9" s="111" t="s">
        <v>76</v>
      </c>
      <c r="B9" s="111" t="s">
        <v>297</v>
      </c>
    </row>
    <row r="11" spans="1:25" ht="14.5" thickBot="1" x14ac:dyDescent="0.35"/>
    <row r="12" spans="1:25" ht="42.5" thickBot="1" x14ac:dyDescent="0.35">
      <c r="A12" s="114" t="s">
        <v>567</v>
      </c>
      <c r="B12" s="243" t="s">
        <v>477</v>
      </c>
      <c r="C12" s="186" t="s">
        <v>533</v>
      </c>
      <c r="D12" s="187" t="s">
        <v>534</v>
      </c>
      <c r="E12" s="188" t="s">
        <v>566</v>
      </c>
      <c r="G12" s="112"/>
      <c r="H12" s="111"/>
      <c r="R12" s="113"/>
      <c r="Y12" s="111"/>
    </row>
    <row r="13" spans="1:25" x14ac:dyDescent="0.3">
      <c r="A13" s="114"/>
      <c r="B13" s="244" t="s">
        <v>479</v>
      </c>
      <c r="C13" s="176">
        <v>14.9694979844298</v>
      </c>
      <c r="D13" s="176">
        <v>0</v>
      </c>
      <c r="E13" s="262" t="s">
        <v>487</v>
      </c>
      <c r="G13" s="112"/>
      <c r="H13" s="121"/>
      <c r="R13" s="113"/>
      <c r="Y13" s="111"/>
    </row>
    <row r="14" spans="1:25" x14ac:dyDescent="0.3">
      <c r="A14" s="114"/>
      <c r="B14" s="245" t="s">
        <v>480</v>
      </c>
      <c r="C14" s="177">
        <v>7.2274264862299997</v>
      </c>
      <c r="D14" s="177">
        <v>0</v>
      </c>
      <c r="E14" s="262" t="s">
        <v>488</v>
      </c>
      <c r="F14" s="121"/>
      <c r="G14" s="112"/>
      <c r="H14" s="111"/>
      <c r="R14" s="113"/>
      <c r="Y14" s="111"/>
    </row>
    <row r="15" spans="1:25" x14ac:dyDescent="0.3">
      <c r="A15" s="114"/>
      <c r="B15" s="245" t="s">
        <v>423</v>
      </c>
      <c r="C15" s="177">
        <v>5.2519225430662972</v>
      </c>
      <c r="D15" s="177">
        <v>0.91528234744312265</v>
      </c>
      <c r="E15" s="262" t="s">
        <v>489</v>
      </c>
      <c r="F15" s="158"/>
      <c r="G15" s="158"/>
      <c r="H15" s="158"/>
      <c r="I15" s="158"/>
      <c r="J15" s="158"/>
      <c r="K15" s="158"/>
      <c r="L15" s="158"/>
      <c r="M15" s="158"/>
      <c r="N15" s="158"/>
      <c r="O15" s="158"/>
      <c r="P15" s="158"/>
      <c r="Q15" s="158"/>
      <c r="R15" s="113"/>
      <c r="Y15" s="111"/>
    </row>
    <row r="16" spans="1:25" x14ac:dyDescent="0.3">
      <c r="A16" s="114"/>
      <c r="B16" s="245" t="s">
        <v>481</v>
      </c>
      <c r="C16" s="177">
        <v>4.09501914321394</v>
      </c>
      <c r="D16" s="177">
        <v>0</v>
      </c>
      <c r="E16" s="262" t="s">
        <v>490</v>
      </c>
      <c r="F16" s="122"/>
      <c r="G16" s="122"/>
      <c r="H16" s="122"/>
      <c r="I16" s="122"/>
      <c r="J16" s="122"/>
      <c r="K16" s="123"/>
      <c r="L16" s="122"/>
      <c r="M16" s="122"/>
      <c r="N16" s="122"/>
      <c r="O16" s="122"/>
      <c r="P16" s="122"/>
      <c r="Q16" s="122"/>
      <c r="R16" s="113"/>
      <c r="Y16" s="111"/>
    </row>
    <row r="17" spans="2:25" x14ac:dyDescent="0.3">
      <c r="B17" s="245" t="s">
        <v>429</v>
      </c>
      <c r="C17" s="177">
        <v>2.1130635465085503</v>
      </c>
      <c r="D17" s="177">
        <v>0</v>
      </c>
      <c r="E17" s="262" t="s">
        <v>491</v>
      </c>
      <c r="G17" s="125"/>
      <c r="H17" s="117"/>
      <c r="L17" s="116"/>
      <c r="M17" s="116"/>
      <c r="N17" s="125"/>
      <c r="O17" s="116"/>
      <c r="P17" s="116"/>
      <c r="Q17" s="126"/>
      <c r="R17" s="113"/>
      <c r="Y17" s="111"/>
    </row>
    <row r="18" spans="2:25" x14ac:dyDescent="0.3">
      <c r="B18" s="245" t="s">
        <v>482</v>
      </c>
      <c r="C18" s="177">
        <v>1.7385702396204163</v>
      </c>
      <c r="D18" s="177">
        <v>0.23032333515456349</v>
      </c>
      <c r="E18" s="262" t="s">
        <v>492</v>
      </c>
      <c r="G18" s="125"/>
      <c r="H18" s="117"/>
      <c r="L18" s="116"/>
      <c r="M18" s="116"/>
      <c r="N18" s="125"/>
      <c r="O18" s="116"/>
      <c r="P18" s="116"/>
      <c r="Q18" s="125"/>
      <c r="R18" s="113"/>
      <c r="Y18" s="111"/>
    </row>
    <row r="19" spans="2:25" x14ac:dyDescent="0.3">
      <c r="B19" s="245" t="s">
        <v>434</v>
      </c>
      <c r="C19" s="177">
        <v>1.1738517459824742</v>
      </c>
      <c r="D19" s="177">
        <v>0.12070286328702573</v>
      </c>
      <c r="E19" s="262" t="s">
        <v>493</v>
      </c>
      <c r="G19" s="125"/>
      <c r="H19" s="117"/>
      <c r="L19" s="116"/>
      <c r="M19" s="116"/>
      <c r="N19" s="125"/>
      <c r="O19" s="116"/>
      <c r="P19" s="116"/>
      <c r="Q19" s="125"/>
      <c r="R19" s="113"/>
      <c r="Y19" s="111"/>
    </row>
    <row r="20" spans="2:25" x14ac:dyDescent="0.3">
      <c r="B20" s="245" t="s">
        <v>421</v>
      </c>
      <c r="C20" s="177">
        <v>1.09345650828424</v>
      </c>
      <c r="D20" s="177">
        <v>0</v>
      </c>
      <c r="E20" s="262" t="s">
        <v>494</v>
      </c>
      <c r="G20" s="125"/>
      <c r="H20" s="117"/>
      <c r="L20" s="116"/>
      <c r="M20" s="116"/>
      <c r="N20" s="125"/>
      <c r="O20" s="116"/>
      <c r="P20" s="116"/>
      <c r="Q20" s="126"/>
      <c r="R20" s="113"/>
      <c r="Y20" s="111"/>
    </row>
    <row r="21" spans="2:25" x14ac:dyDescent="0.3">
      <c r="B21" s="245" t="s">
        <v>432</v>
      </c>
      <c r="C21" s="177">
        <v>0.89314452003115108</v>
      </c>
      <c r="D21" s="177">
        <v>0</v>
      </c>
      <c r="E21" s="262" t="s">
        <v>495</v>
      </c>
      <c r="G21" s="125"/>
      <c r="H21" s="117"/>
      <c r="L21" s="116"/>
      <c r="M21" s="116"/>
      <c r="N21" s="125"/>
      <c r="O21" s="116"/>
      <c r="P21" s="116"/>
      <c r="Q21" s="126"/>
      <c r="R21" s="113"/>
      <c r="Y21" s="111"/>
    </row>
    <row r="22" spans="2:25" x14ac:dyDescent="0.3">
      <c r="B22" s="245" t="s">
        <v>483</v>
      </c>
      <c r="C22" s="177">
        <v>0.81330676660848011</v>
      </c>
      <c r="D22" s="177">
        <v>0.23339457319753998</v>
      </c>
      <c r="E22" s="262" t="s">
        <v>496</v>
      </c>
      <c r="G22" s="125"/>
      <c r="H22" s="117"/>
      <c r="L22" s="116"/>
      <c r="M22" s="116"/>
      <c r="N22" s="125"/>
      <c r="O22" s="116"/>
      <c r="P22" s="116"/>
      <c r="Q22" s="126"/>
      <c r="R22" s="113"/>
      <c r="Y22" s="111"/>
    </row>
    <row r="23" spans="2:25" x14ac:dyDescent="0.3">
      <c r="B23" s="245" t="s">
        <v>425</v>
      </c>
      <c r="C23" s="177">
        <v>0.78519725655925099</v>
      </c>
      <c r="D23" s="177">
        <v>0.71816224885314905</v>
      </c>
      <c r="E23" s="262" t="s">
        <v>497</v>
      </c>
      <c r="G23" s="125"/>
      <c r="H23" s="117"/>
      <c r="L23" s="116"/>
      <c r="M23" s="116"/>
      <c r="N23" s="125"/>
      <c r="O23" s="116"/>
      <c r="P23" s="116"/>
      <c r="Q23" s="125"/>
      <c r="R23" s="113"/>
      <c r="Y23" s="111"/>
    </row>
    <row r="24" spans="2:25" x14ac:dyDescent="0.3">
      <c r="B24" s="245" t="s">
        <v>433</v>
      </c>
      <c r="C24" s="177">
        <v>0.7585422313617749</v>
      </c>
      <c r="D24" s="177">
        <v>0</v>
      </c>
      <c r="E24" s="262" t="s">
        <v>498</v>
      </c>
      <c r="G24" s="125"/>
      <c r="H24" s="117"/>
      <c r="L24" s="116"/>
      <c r="M24" s="116"/>
      <c r="N24" s="125"/>
      <c r="O24" s="116"/>
      <c r="P24" s="116"/>
      <c r="R24" s="113"/>
      <c r="Y24" s="111"/>
    </row>
    <row r="25" spans="2:25" x14ac:dyDescent="0.3">
      <c r="B25" s="245" t="s">
        <v>422</v>
      </c>
      <c r="C25" s="177">
        <v>0.65103808620057002</v>
      </c>
      <c r="D25" s="177">
        <v>0</v>
      </c>
      <c r="E25" s="262" t="s">
        <v>499</v>
      </c>
      <c r="G25" s="125"/>
      <c r="H25" s="117"/>
      <c r="L25" s="116"/>
      <c r="M25" s="116"/>
      <c r="N25" s="125"/>
      <c r="O25" s="116"/>
      <c r="P25" s="116"/>
      <c r="Q25" s="125"/>
      <c r="R25" s="113"/>
      <c r="Y25" s="111"/>
    </row>
    <row r="26" spans="2:25" x14ac:dyDescent="0.3">
      <c r="B26" s="245" t="s">
        <v>428</v>
      </c>
      <c r="C26" s="177">
        <v>0.49300066748031646</v>
      </c>
      <c r="D26" s="177">
        <v>0.52209242482581342</v>
      </c>
      <c r="E26" s="262" t="s">
        <v>500</v>
      </c>
      <c r="G26" s="127"/>
      <c r="H26" s="117"/>
      <c r="L26" s="116"/>
      <c r="M26" s="116"/>
      <c r="N26" s="125"/>
      <c r="O26" s="116"/>
      <c r="P26" s="116"/>
      <c r="R26" s="113"/>
      <c r="Y26" s="111"/>
    </row>
    <row r="27" spans="2:25" x14ac:dyDescent="0.3">
      <c r="B27" s="245" t="s">
        <v>484</v>
      </c>
      <c r="C27" s="177">
        <v>0.48541692833566935</v>
      </c>
      <c r="D27" s="177">
        <v>8.1463109434667669E-2</v>
      </c>
      <c r="E27" s="262" t="s">
        <v>501</v>
      </c>
      <c r="G27" s="125"/>
      <c r="H27" s="117"/>
      <c r="L27" s="116"/>
      <c r="M27" s="116"/>
      <c r="N27" s="125"/>
      <c r="O27" s="116"/>
      <c r="P27" s="116"/>
      <c r="Q27" s="125"/>
      <c r="R27" s="113"/>
      <c r="Y27" s="111"/>
    </row>
    <row r="28" spans="2:25" x14ac:dyDescent="0.3">
      <c r="B28" s="245" t="s">
        <v>418</v>
      </c>
      <c r="C28" s="177">
        <v>0.43704115549233502</v>
      </c>
      <c r="D28" s="177">
        <v>0</v>
      </c>
      <c r="E28" s="262" t="s">
        <v>502</v>
      </c>
      <c r="G28" s="125"/>
      <c r="H28" s="117"/>
      <c r="L28" s="116"/>
      <c r="M28" s="116"/>
      <c r="N28" s="125"/>
      <c r="O28" s="116"/>
      <c r="P28" s="116"/>
      <c r="Q28" s="126"/>
      <c r="R28" s="113"/>
      <c r="Y28" s="111"/>
    </row>
    <row r="29" spans="2:25" x14ac:dyDescent="0.3">
      <c r="B29" s="245" t="s">
        <v>485</v>
      </c>
      <c r="C29" s="177">
        <v>0.41162272134605399</v>
      </c>
      <c r="D29" s="177">
        <v>0</v>
      </c>
      <c r="E29" s="262" t="s">
        <v>503</v>
      </c>
      <c r="G29" s="125"/>
      <c r="H29" s="117"/>
      <c r="L29" s="116"/>
      <c r="M29" s="116"/>
      <c r="N29" s="125"/>
      <c r="O29" s="116"/>
      <c r="P29" s="116"/>
      <c r="Q29" s="125"/>
      <c r="R29" s="113"/>
      <c r="Y29" s="111"/>
    </row>
    <row r="30" spans="2:25" x14ac:dyDescent="0.3">
      <c r="B30" s="245" t="s">
        <v>420</v>
      </c>
      <c r="C30" s="177">
        <v>0.28603914502526923</v>
      </c>
      <c r="D30" s="177">
        <v>0.17337102067540777</v>
      </c>
      <c r="E30" s="262" t="s">
        <v>504</v>
      </c>
      <c r="G30" s="125"/>
      <c r="H30" s="117"/>
      <c r="L30" s="116"/>
      <c r="M30" s="116"/>
      <c r="N30" s="125"/>
      <c r="O30" s="116"/>
      <c r="P30" s="116"/>
      <c r="Q30" s="126"/>
      <c r="R30" s="113"/>
      <c r="Y30" s="111"/>
    </row>
    <row r="31" spans="2:25" x14ac:dyDescent="0.3">
      <c r="B31" s="245" t="s">
        <v>426</v>
      </c>
      <c r="C31" s="177">
        <v>0.27753186125017915</v>
      </c>
      <c r="D31" s="177">
        <v>8.1806500496412859E-2</v>
      </c>
      <c r="E31" s="262" t="s">
        <v>505</v>
      </c>
      <c r="G31" s="125"/>
      <c r="H31" s="117"/>
      <c r="L31" s="116"/>
      <c r="M31" s="116"/>
      <c r="N31" s="125"/>
      <c r="O31" s="116"/>
      <c r="P31" s="116"/>
      <c r="Q31" s="126"/>
      <c r="R31" s="113"/>
      <c r="Y31" s="111"/>
    </row>
    <row r="32" spans="2:25" x14ac:dyDescent="0.3">
      <c r="B32" s="245" t="s">
        <v>486</v>
      </c>
      <c r="C32" s="177">
        <v>0.25177675248221099</v>
      </c>
      <c r="D32" s="177">
        <v>0</v>
      </c>
      <c r="E32" s="262" t="s">
        <v>506</v>
      </c>
      <c r="G32" s="125"/>
      <c r="H32" s="117"/>
      <c r="L32" s="116"/>
      <c r="M32" s="116"/>
      <c r="N32" s="125"/>
      <c r="O32" s="116"/>
      <c r="P32" s="116"/>
      <c r="Q32" s="126"/>
      <c r="R32" s="113"/>
      <c r="Y32" s="111"/>
    </row>
    <row r="33" spans="2:25" ht="14.5" thickBot="1" x14ac:dyDescent="0.35">
      <c r="B33" s="246" t="s">
        <v>419</v>
      </c>
      <c r="C33" s="178">
        <v>0.19133869782206853</v>
      </c>
      <c r="D33" s="178">
        <v>9.3939892308554485E-2</v>
      </c>
      <c r="E33" s="263" t="s">
        <v>507</v>
      </c>
      <c r="G33" s="125"/>
      <c r="H33" s="117"/>
      <c r="L33" s="116"/>
      <c r="M33" s="116"/>
      <c r="N33" s="125"/>
      <c r="O33" s="116"/>
      <c r="P33" s="116"/>
      <c r="Q33" s="126"/>
      <c r="R33" s="113"/>
      <c r="Y33" s="111"/>
    </row>
    <row r="34" spans="2:25" x14ac:dyDescent="0.3">
      <c r="C34" s="115"/>
      <c r="D34" s="115"/>
      <c r="E34" s="124"/>
      <c r="H34" s="125"/>
      <c r="I34" s="117"/>
      <c r="M34" s="116"/>
      <c r="N34" s="116"/>
      <c r="O34" s="125"/>
      <c r="P34" s="116"/>
      <c r="Q34" s="116"/>
      <c r="R34" s="126"/>
    </row>
    <row r="35" spans="2:25" x14ac:dyDescent="0.3">
      <c r="C35" s="115"/>
      <c r="D35" s="115"/>
      <c r="E35" s="124"/>
      <c r="H35" s="125"/>
      <c r="I35" s="117"/>
      <c r="M35" s="116"/>
      <c r="N35" s="116"/>
      <c r="O35" s="125"/>
      <c r="P35" s="116"/>
      <c r="Q35" s="116"/>
      <c r="R35" s="126"/>
    </row>
    <row r="36" spans="2:25" x14ac:dyDescent="0.3">
      <c r="C36" s="115"/>
      <c r="D36" s="115"/>
      <c r="E36" s="124"/>
      <c r="H36" s="125"/>
      <c r="I36" s="117"/>
      <c r="M36" s="116"/>
      <c r="N36" s="116"/>
      <c r="O36" s="125"/>
      <c r="P36" s="116"/>
      <c r="Q36" s="116"/>
      <c r="R36" s="126"/>
    </row>
    <row r="37" spans="2:25" x14ac:dyDescent="0.3">
      <c r="C37" s="115"/>
      <c r="D37" s="115"/>
      <c r="E37" s="124"/>
      <c r="H37" s="125"/>
      <c r="I37" s="117"/>
      <c r="M37" s="116"/>
      <c r="N37" s="116"/>
      <c r="O37" s="125"/>
      <c r="P37" s="116"/>
      <c r="Q37" s="116"/>
      <c r="R37" s="126"/>
    </row>
    <row r="38" spans="2:25" x14ac:dyDescent="0.3">
      <c r="C38" s="115"/>
      <c r="D38" s="115"/>
      <c r="E38" s="124"/>
      <c r="H38" s="125"/>
      <c r="I38" s="117"/>
      <c r="M38" s="116"/>
      <c r="N38" s="116"/>
      <c r="O38" s="125"/>
      <c r="P38" s="116"/>
      <c r="Q38" s="116"/>
      <c r="R38" s="126"/>
    </row>
    <row r="39" spans="2:25" x14ac:dyDescent="0.3">
      <c r="C39" s="115"/>
      <c r="D39" s="115"/>
      <c r="E39" s="124"/>
      <c r="H39" s="125"/>
      <c r="I39" s="117"/>
      <c r="M39" s="116"/>
      <c r="N39" s="116"/>
      <c r="O39" s="125"/>
      <c r="P39" s="116"/>
      <c r="Q39" s="116"/>
      <c r="R39" s="126"/>
    </row>
    <row r="40" spans="2:25" x14ac:dyDescent="0.3">
      <c r="C40" s="115"/>
      <c r="D40" s="115"/>
      <c r="E40" s="124"/>
      <c r="H40" s="125"/>
      <c r="I40" s="117"/>
      <c r="M40" s="116"/>
      <c r="N40" s="116"/>
      <c r="O40" s="125"/>
      <c r="P40" s="116"/>
      <c r="Q40" s="116"/>
      <c r="R40" s="126"/>
    </row>
    <row r="41" spans="2:25" x14ac:dyDescent="0.3">
      <c r="C41" s="115"/>
      <c r="D41" s="115"/>
      <c r="E41" s="124"/>
      <c r="H41" s="125"/>
      <c r="I41" s="117"/>
      <c r="M41" s="116"/>
      <c r="N41" s="116"/>
      <c r="O41" s="125"/>
      <c r="P41" s="116"/>
      <c r="Q41" s="116"/>
      <c r="R41" s="126"/>
    </row>
    <row r="42" spans="2:25" x14ac:dyDescent="0.3">
      <c r="C42" s="115"/>
      <c r="D42" s="115"/>
      <c r="E42" s="124"/>
      <c r="H42" s="125"/>
      <c r="I42" s="117"/>
      <c r="M42" s="116"/>
      <c r="N42" s="116"/>
      <c r="O42" s="125"/>
      <c r="P42" s="116"/>
      <c r="Q42" s="116"/>
      <c r="R42" s="126"/>
    </row>
    <row r="43" spans="2:25" x14ac:dyDescent="0.3">
      <c r="C43" s="115"/>
      <c r="D43" s="115"/>
      <c r="E43" s="124"/>
      <c r="H43" s="125"/>
      <c r="I43" s="117"/>
      <c r="M43" s="116"/>
      <c r="N43" s="116"/>
      <c r="O43" s="125"/>
      <c r="P43" s="116"/>
      <c r="Q43" s="116"/>
      <c r="R43" s="125"/>
    </row>
    <row r="44" spans="2:25" x14ac:dyDescent="0.3">
      <c r="C44" s="115"/>
      <c r="D44" s="115"/>
      <c r="E44" s="124"/>
      <c r="H44" s="125"/>
      <c r="I44" s="117"/>
      <c r="M44" s="116"/>
      <c r="N44" s="116"/>
      <c r="O44" s="116"/>
      <c r="P44" s="116"/>
      <c r="Q44" s="116"/>
      <c r="R44" s="125"/>
    </row>
    <row r="45" spans="2:25" x14ac:dyDescent="0.3">
      <c r="C45" s="115"/>
      <c r="D45" s="115"/>
      <c r="E45" s="124"/>
      <c r="H45" s="125"/>
      <c r="I45" s="117"/>
      <c r="M45" s="116"/>
      <c r="N45" s="116"/>
      <c r="O45" s="125"/>
      <c r="P45" s="116"/>
      <c r="Q45" s="116"/>
      <c r="R45" s="126"/>
    </row>
    <row r="46" spans="2:25" x14ac:dyDescent="0.3">
      <c r="C46" s="115"/>
      <c r="D46" s="115"/>
      <c r="E46" s="124"/>
      <c r="H46" s="125"/>
      <c r="I46" s="117"/>
      <c r="M46" s="116"/>
      <c r="N46" s="116"/>
      <c r="O46" s="125"/>
      <c r="P46" s="116"/>
      <c r="Q46" s="116"/>
      <c r="R46" s="126"/>
    </row>
    <row r="47" spans="2:25" x14ac:dyDescent="0.3">
      <c r="C47" s="115"/>
      <c r="D47" s="115"/>
      <c r="E47" s="124"/>
      <c r="H47" s="125"/>
      <c r="I47" s="117"/>
      <c r="M47" s="116"/>
      <c r="N47" s="116"/>
      <c r="O47" s="125"/>
      <c r="P47" s="116"/>
      <c r="Q47" s="116"/>
      <c r="R47" s="126"/>
    </row>
    <row r="48" spans="2:25" x14ac:dyDescent="0.3">
      <c r="C48" s="115"/>
      <c r="D48" s="115"/>
      <c r="E48" s="124"/>
      <c r="H48" s="125"/>
      <c r="I48" s="117"/>
      <c r="M48" s="116"/>
      <c r="N48" s="116"/>
      <c r="O48" s="125"/>
      <c r="P48" s="116"/>
      <c r="Q48" s="116"/>
      <c r="R48" s="126"/>
    </row>
    <row r="49" spans="2:18" x14ac:dyDescent="0.3">
      <c r="C49" s="115"/>
      <c r="D49" s="115"/>
      <c r="E49" s="124"/>
      <c r="H49" s="125"/>
      <c r="I49" s="117"/>
      <c r="M49" s="116"/>
      <c r="N49" s="116"/>
      <c r="O49" s="125"/>
      <c r="P49" s="116"/>
      <c r="Q49" s="116"/>
      <c r="R49" s="126"/>
    </row>
    <row r="50" spans="2:18" x14ac:dyDescent="0.3">
      <c r="C50" s="115"/>
      <c r="D50" s="115"/>
      <c r="E50" s="124"/>
      <c r="H50" s="127"/>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6"/>
    </row>
    <row r="53" spans="2:18" x14ac:dyDescent="0.3">
      <c r="C53" s="115"/>
      <c r="D53" s="115"/>
      <c r="E53" s="124"/>
      <c r="H53" s="125"/>
      <c r="I53" s="117"/>
      <c r="M53" s="116"/>
      <c r="N53" s="116"/>
      <c r="O53" s="125"/>
      <c r="P53" s="116"/>
      <c r="Q53" s="116"/>
      <c r="R53" s="125"/>
    </row>
    <row r="54" spans="2:18" x14ac:dyDescent="0.3">
      <c r="C54" s="115"/>
      <c r="D54" s="115"/>
      <c r="E54" s="124"/>
      <c r="H54" s="125"/>
      <c r="I54" s="117"/>
      <c r="M54" s="116"/>
      <c r="N54" s="116"/>
      <c r="O54" s="125"/>
      <c r="P54" s="116"/>
      <c r="Q54" s="116"/>
      <c r="R54" s="126"/>
    </row>
    <row r="55" spans="2:18" x14ac:dyDescent="0.3">
      <c r="C55" s="115"/>
      <c r="D55" s="115"/>
      <c r="E55" s="124"/>
      <c r="H55" s="125"/>
      <c r="I55" s="117"/>
      <c r="M55" s="116"/>
      <c r="N55" s="116"/>
      <c r="O55" s="116"/>
      <c r="P55" s="116"/>
      <c r="Q55" s="116"/>
      <c r="R55" s="125"/>
    </row>
    <row r="56" spans="2:18" x14ac:dyDescent="0.3">
      <c r="C56" s="115"/>
      <c r="D56" s="115"/>
      <c r="E56" s="124"/>
      <c r="H56" s="125"/>
      <c r="I56" s="117"/>
      <c r="M56" s="116"/>
      <c r="N56" s="116"/>
      <c r="O56" s="125"/>
      <c r="P56" s="116"/>
      <c r="Q56" s="116"/>
    </row>
    <row r="57" spans="2:18" x14ac:dyDescent="0.3">
      <c r="D57" s="115"/>
      <c r="E57" s="124"/>
      <c r="H57" s="125"/>
      <c r="I57" s="117"/>
      <c r="M57" s="116"/>
      <c r="N57" s="116"/>
      <c r="O57" s="125"/>
      <c r="P57" s="116"/>
      <c r="Q57" s="116"/>
      <c r="R57" s="125"/>
    </row>
    <row r="58" spans="2:18" x14ac:dyDescent="0.3">
      <c r="D58" s="115"/>
      <c r="E58" s="124"/>
      <c r="H58" s="125"/>
      <c r="I58" s="117"/>
      <c r="M58" s="116"/>
      <c r="N58" s="116"/>
      <c r="O58" s="125"/>
      <c r="P58" s="116"/>
      <c r="Q58" s="116"/>
      <c r="R58" s="126"/>
    </row>
    <row r="59" spans="2:18" x14ac:dyDescent="0.3">
      <c r="B59" s="115"/>
      <c r="H59" s="111"/>
      <c r="I59" s="112"/>
    </row>
  </sheetData>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17CF7-830C-4B7E-B50A-B56E3E3C7062}">
  <sheetPr>
    <tabColor theme="6"/>
  </sheetPr>
  <dimension ref="A4:Y58"/>
  <sheetViews>
    <sheetView zoomScale="85" zoomScaleNormal="85" workbookViewId="0">
      <selection activeCell="B10" sqref="B10"/>
    </sheetView>
  </sheetViews>
  <sheetFormatPr defaultColWidth="8.58203125" defaultRowHeight="14" x14ac:dyDescent="0.3"/>
  <cols>
    <col min="1" max="1" width="42.33203125" style="111" customWidth="1"/>
    <col min="2" max="2" width="12.58203125" style="111" customWidth="1"/>
    <col min="3" max="3" width="42.33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25" x14ac:dyDescent="0.3">
      <c r="A4" s="118" t="s">
        <v>68</v>
      </c>
    </row>
    <row r="5" spans="1:25" x14ac:dyDescent="0.3">
      <c r="A5" s="119" t="s">
        <v>69</v>
      </c>
      <c r="B5" s="111" t="s">
        <v>70</v>
      </c>
    </row>
    <row r="6" spans="1:25" x14ac:dyDescent="0.3">
      <c r="A6" s="111" t="s">
        <v>298</v>
      </c>
      <c r="B6" s="111" t="s">
        <v>299</v>
      </c>
    </row>
    <row r="7" spans="1:25" x14ac:dyDescent="0.3">
      <c r="A7" s="120" t="s">
        <v>73</v>
      </c>
      <c r="B7" s="111" t="s">
        <v>300</v>
      </c>
    </row>
    <row r="8" spans="1:25" x14ac:dyDescent="0.3">
      <c r="A8" s="111" t="s">
        <v>2</v>
      </c>
      <c r="B8" s="111" t="s">
        <v>301</v>
      </c>
    </row>
    <row r="9" spans="1:25" x14ac:dyDescent="0.3">
      <c r="A9" s="111" t="s">
        <v>76</v>
      </c>
      <c r="B9" s="111" t="s">
        <v>302</v>
      </c>
    </row>
    <row r="11" spans="1:25" ht="14.5" thickBot="1" x14ac:dyDescent="0.35"/>
    <row r="12" spans="1:25" ht="30" customHeight="1" thickBot="1" x14ac:dyDescent="0.35">
      <c r="A12" s="114"/>
      <c r="B12" s="264" t="s">
        <v>477</v>
      </c>
      <c r="C12" s="185" t="s">
        <v>532</v>
      </c>
      <c r="D12" s="185" t="s">
        <v>519</v>
      </c>
      <c r="G12" s="112"/>
      <c r="H12" s="121"/>
      <c r="R12" s="113"/>
      <c r="Y12" s="111"/>
    </row>
    <row r="13" spans="1:25" x14ac:dyDescent="0.3">
      <c r="A13" s="114"/>
      <c r="B13" s="265" t="s">
        <v>480</v>
      </c>
      <c r="C13" s="182">
        <v>6.4825070367020713E-3</v>
      </c>
      <c r="D13" s="295" t="s">
        <v>508</v>
      </c>
      <c r="F13" s="121"/>
      <c r="G13" s="112"/>
      <c r="H13" s="111"/>
      <c r="R13" s="113"/>
      <c r="Y13" s="111"/>
    </row>
    <row r="14" spans="1:25" x14ac:dyDescent="0.3">
      <c r="A14" s="114"/>
      <c r="B14" s="266" t="s">
        <v>431</v>
      </c>
      <c r="C14" s="183">
        <v>2.1901518761287819E-3</v>
      </c>
      <c r="D14" s="296" t="s">
        <v>509</v>
      </c>
      <c r="E14" s="158"/>
      <c r="F14" s="158"/>
      <c r="G14" s="158"/>
      <c r="H14" s="158"/>
      <c r="I14" s="158"/>
      <c r="J14" s="158"/>
      <c r="K14" s="158"/>
      <c r="L14" s="158"/>
      <c r="M14" s="158"/>
      <c r="N14" s="158"/>
      <c r="O14" s="158"/>
      <c r="P14" s="158"/>
      <c r="Q14" s="158"/>
      <c r="R14" s="113"/>
      <c r="Y14" s="111"/>
    </row>
    <row r="15" spans="1:25" x14ac:dyDescent="0.3">
      <c r="A15" s="114"/>
      <c r="B15" s="266" t="s">
        <v>434</v>
      </c>
      <c r="C15" s="182">
        <v>1.7389562369468467E-3</v>
      </c>
      <c r="D15" s="295" t="s">
        <v>510</v>
      </c>
      <c r="E15" s="122"/>
      <c r="F15" s="122"/>
      <c r="G15" s="122"/>
      <c r="H15" s="122"/>
      <c r="I15" s="122"/>
      <c r="J15" s="122"/>
      <c r="K15" s="123"/>
      <c r="L15" s="122"/>
      <c r="M15" s="122"/>
      <c r="N15" s="122"/>
      <c r="O15" s="122"/>
      <c r="P15" s="122"/>
      <c r="Q15" s="122"/>
      <c r="R15" s="113"/>
      <c r="Y15" s="111"/>
    </row>
    <row r="16" spans="1:25" x14ac:dyDescent="0.3">
      <c r="B16" s="266" t="s">
        <v>432</v>
      </c>
      <c r="C16" s="183">
        <v>1.6120103871112277E-3</v>
      </c>
      <c r="D16" s="296" t="s">
        <v>511</v>
      </c>
      <c r="G16" s="125"/>
      <c r="H16" s="117"/>
      <c r="L16" s="116"/>
      <c r="M16" s="116"/>
      <c r="N16" s="125"/>
      <c r="O16" s="116"/>
      <c r="P16" s="116"/>
      <c r="Q16" s="126"/>
      <c r="R16" s="113"/>
      <c r="Y16" s="111"/>
    </row>
    <row r="17" spans="2:25" x14ac:dyDescent="0.3">
      <c r="B17" s="266" t="s">
        <v>423</v>
      </c>
      <c r="C17" s="183">
        <v>1.1737922507109582E-3</v>
      </c>
      <c r="D17" s="296" t="s">
        <v>512</v>
      </c>
      <c r="G17" s="125"/>
      <c r="H17" s="117"/>
      <c r="L17" s="116"/>
      <c r="M17" s="116"/>
      <c r="N17" s="125"/>
      <c r="O17" s="116"/>
      <c r="P17" s="116"/>
      <c r="Q17" s="125"/>
      <c r="R17" s="113"/>
      <c r="Y17" s="111"/>
    </row>
    <row r="18" spans="2:25" x14ac:dyDescent="0.3">
      <c r="B18" s="266" t="s">
        <v>484</v>
      </c>
      <c r="C18" s="183">
        <v>1.141511804811206E-3</v>
      </c>
      <c r="D18" s="296" t="s">
        <v>513</v>
      </c>
      <c r="G18" s="125"/>
      <c r="H18" s="117"/>
      <c r="L18" s="116"/>
      <c r="M18" s="116"/>
      <c r="N18" s="125"/>
      <c r="O18" s="116"/>
      <c r="P18" s="116"/>
      <c r="Q18" s="125"/>
      <c r="R18" s="113"/>
      <c r="Y18" s="111"/>
    </row>
    <row r="19" spans="2:25" x14ac:dyDescent="0.3">
      <c r="B19" s="266" t="s">
        <v>485</v>
      </c>
      <c r="C19" s="183">
        <v>9.8230346461959921E-4</v>
      </c>
      <c r="D19" s="296" t="s">
        <v>513</v>
      </c>
      <c r="G19" s="125"/>
      <c r="H19" s="117"/>
      <c r="L19" s="116"/>
      <c r="M19" s="116"/>
      <c r="N19" s="125"/>
      <c r="O19" s="116"/>
      <c r="P19" s="116"/>
      <c r="Q19" s="126"/>
      <c r="R19" s="113"/>
      <c r="Y19" s="111"/>
    </row>
    <row r="20" spans="2:25" x14ac:dyDescent="0.3">
      <c r="B20" s="266" t="s">
        <v>433</v>
      </c>
      <c r="C20" s="183">
        <v>9.0432628199952627E-4</v>
      </c>
      <c r="D20" s="296" t="s">
        <v>514</v>
      </c>
      <c r="G20" s="125"/>
      <c r="H20" s="117"/>
      <c r="L20" s="116"/>
      <c r="M20" s="116"/>
      <c r="N20" s="125"/>
      <c r="O20" s="116"/>
      <c r="P20" s="116"/>
      <c r="Q20" s="126"/>
      <c r="R20" s="113"/>
      <c r="Y20" s="111"/>
    </row>
    <row r="21" spans="2:25" x14ac:dyDescent="0.3">
      <c r="B21" s="266" t="s">
        <v>422</v>
      </c>
      <c r="C21" s="183">
        <v>8.0400764669640566E-4</v>
      </c>
      <c r="D21" s="296" t="s">
        <v>515</v>
      </c>
      <c r="G21" s="125"/>
      <c r="H21" s="117"/>
      <c r="L21" s="116"/>
      <c r="M21" s="116"/>
      <c r="N21" s="125"/>
      <c r="O21" s="116"/>
      <c r="P21" s="116"/>
      <c r="Q21" s="126"/>
      <c r="R21" s="113"/>
      <c r="Y21" s="111"/>
    </row>
    <row r="22" spans="2:25" x14ac:dyDescent="0.3">
      <c r="B22" s="266" t="s">
        <v>483</v>
      </c>
      <c r="C22" s="183">
        <v>7.8989609251692305E-4</v>
      </c>
      <c r="D22" s="296" t="s">
        <v>515</v>
      </c>
      <c r="G22" s="125"/>
      <c r="H22" s="117"/>
      <c r="L22" s="116"/>
      <c r="M22" s="116"/>
      <c r="N22" s="125"/>
      <c r="O22" s="116"/>
      <c r="P22" s="116"/>
      <c r="Q22" s="125"/>
      <c r="R22" s="113"/>
      <c r="Y22" s="111"/>
    </row>
    <row r="23" spans="2:25" x14ac:dyDescent="0.3">
      <c r="B23" s="266" t="s">
        <v>426</v>
      </c>
      <c r="C23" s="183">
        <v>6.8482975359184602E-4</v>
      </c>
      <c r="D23" s="296" t="s">
        <v>516</v>
      </c>
      <c r="G23" s="125"/>
      <c r="H23" s="117"/>
      <c r="L23" s="116"/>
      <c r="M23" s="116"/>
      <c r="N23" s="125"/>
      <c r="O23" s="116"/>
      <c r="P23" s="116"/>
      <c r="R23" s="113"/>
      <c r="Y23" s="111"/>
    </row>
    <row r="24" spans="2:25" x14ac:dyDescent="0.3">
      <c r="B24" s="266" t="s">
        <v>427</v>
      </c>
      <c r="C24" s="183">
        <v>6.7375054163648564E-4</v>
      </c>
      <c r="D24" s="296" t="s">
        <v>515</v>
      </c>
      <c r="G24" s="125"/>
      <c r="H24" s="117"/>
      <c r="L24" s="116"/>
      <c r="M24" s="116"/>
      <c r="N24" s="125"/>
      <c r="O24" s="116"/>
      <c r="P24" s="116"/>
      <c r="Q24" s="125"/>
      <c r="R24" s="113"/>
      <c r="Y24" s="111"/>
    </row>
    <row r="25" spans="2:25" x14ac:dyDescent="0.3">
      <c r="B25" s="266" t="s">
        <v>479</v>
      </c>
      <c r="C25" s="183">
        <v>6.28468229382426E-4</v>
      </c>
      <c r="D25" s="296" t="s">
        <v>516</v>
      </c>
      <c r="G25" s="127"/>
      <c r="H25" s="117"/>
      <c r="L25" s="116"/>
      <c r="M25" s="116"/>
      <c r="N25" s="125"/>
      <c r="O25" s="116"/>
      <c r="P25" s="116"/>
      <c r="R25" s="113"/>
      <c r="Y25" s="111"/>
    </row>
    <row r="26" spans="2:25" x14ac:dyDescent="0.3">
      <c r="B26" s="266" t="s">
        <v>430</v>
      </c>
      <c r="C26" s="183">
        <v>5.8293501345434129E-4</v>
      </c>
      <c r="D26" s="296" t="s">
        <v>509</v>
      </c>
      <c r="G26" s="125"/>
      <c r="H26" s="117"/>
      <c r="L26" s="116"/>
      <c r="M26" s="116"/>
      <c r="N26" s="125"/>
      <c r="O26" s="116"/>
      <c r="P26" s="116"/>
      <c r="Q26" s="125"/>
      <c r="R26" s="113"/>
      <c r="Y26" s="111"/>
    </row>
    <row r="27" spans="2:25" x14ac:dyDescent="0.3">
      <c r="B27" s="266" t="s">
        <v>421</v>
      </c>
      <c r="C27" s="183">
        <v>5.3817586958388125E-4</v>
      </c>
      <c r="D27" s="296" t="s">
        <v>516</v>
      </c>
      <c r="G27" s="125"/>
      <c r="H27" s="117"/>
      <c r="L27" s="116"/>
      <c r="M27" s="116"/>
      <c r="N27" s="125"/>
      <c r="O27" s="116"/>
      <c r="P27" s="116"/>
      <c r="Q27" s="126"/>
      <c r="R27" s="113"/>
      <c r="Y27" s="111"/>
    </row>
    <row r="28" spans="2:25" x14ac:dyDescent="0.3">
      <c r="B28" s="266" t="s">
        <v>482</v>
      </c>
      <c r="C28" s="183">
        <v>5.2889064206448812E-4</v>
      </c>
      <c r="D28" s="296" t="s">
        <v>516</v>
      </c>
      <c r="G28" s="125"/>
      <c r="H28" s="117"/>
      <c r="L28" s="116"/>
      <c r="M28" s="116"/>
      <c r="N28" s="125"/>
      <c r="O28" s="116"/>
      <c r="P28" s="116"/>
      <c r="Q28" s="125"/>
      <c r="R28" s="113"/>
      <c r="Y28" s="111"/>
    </row>
    <row r="29" spans="2:25" x14ac:dyDescent="0.3">
      <c r="B29" s="266" t="s">
        <v>424</v>
      </c>
      <c r="C29" s="183">
        <v>5.2239334829521158E-4</v>
      </c>
      <c r="D29" s="296" t="s">
        <v>517</v>
      </c>
      <c r="G29" s="125"/>
      <c r="H29" s="117"/>
      <c r="L29" s="116"/>
      <c r="M29" s="116"/>
      <c r="N29" s="125"/>
      <c r="O29" s="116"/>
      <c r="P29" s="116"/>
      <c r="Q29" s="126"/>
      <c r="R29" s="113"/>
      <c r="Y29" s="111"/>
    </row>
    <row r="30" spans="2:25" x14ac:dyDescent="0.3">
      <c r="B30" s="266" t="s">
        <v>420</v>
      </c>
      <c r="C30" s="183">
        <v>4.6271833093128822E-4</v>
      </c>
      <c r="D30" s="296" t="s">
        <v>517</v>
      </c>
      <c r="G30" s="125"/>
      <c r="H30" s="117"/>
      <c r="L30" s="116"/>
      <c r="M30" s="116"/>
      <c r="N30" s="125"/>
      <c r="O30" s="116"/>
      <c r="P30" s="116"/>
      <c r="Q30" s="126"/>
      <c r="R30" s="113"/>
      <c r="Y30" s="111"/>
    </row>
    <row r="31" spans="2:25" x14ac:dyDescent="0.3">
      <c r="B31" s="266" t="s">
        <v>429</v>
      </c>
      <c r="C31" s="183">
        <v>3.9098624818831529E-4</v>
      </c>
      <c r="D31" s="296" t="s">
        <v>515</v>
      </c>
      <c r="G31" s="125"/>
      <c r="H31" s="117"/>
      <c r="L31" s="116"/>
      <c r="M31" s="116"/>
      <c r="N31" s="125"/>
      <c r="O31" s="116"/>
      <c r="P31" s="116"/>
      <c r="Q31" s="126"/>
      <c r="R31" s="113"/>
      <c r="Y31" s="111"/>
    </row>
    <row r="32" spans="2:25" x14ac:dyDescent="0.3">
      <c r="B32" s="266" t="s">
        <v>419</v>
      </c>
      <c r="C32" s="183">
        <v>3.7404684506826401E-4</v>
      </c>
      <c r="D32" s="296" t="s">
        <v>516</v>
      </c>
      <c r="G32" s="125"/>
      <c r="H32" s="117"/>
      <c r="L32" s="116"/>
      <c r="M32" s="116"/>
      <c r="N32" s="125"/>
      <c r="O32" s="116"/>
      <c r="P32" s="116"/>
      <c r="Q32" s="126"/>
      <c r="R32" s="113"/>
      <c r="Y32" s="111"/>
    </row>
    <row r="33" spans="2:25" ht="14.5" thickBot="1" x14ac:dyDescent="0.35">
      <c r="B33" s="267" t="s">
        <v>418</v>
      </c>
      <c r="C33" s="184">
        <v>2.6523046322467328E-4</v>
      </c>
      <c r="D33" s="297" t="s">
        <v>517</v>
      </c>
      <c r="G33" s="125"/>
      <c r="H33" s="117"/>
      <c r="L33" s="116"/>
      <c r="M33" s="116"/>
      <c r="N33" s="125"/>
      <c r="O33" s="116"/>
      <c r="P33" s="116"/>
      <c r="Q33" s="126"/>
      <c r="R33" s="113"/>
      <c r="Y33" s="111"/>
    </row>
    <row r="34" spans="2:25" x14ac:dyDescent="0.3">
      <c r="C34" s="115"/>
      <c r="D34" s="115"/>
      <c r="E34" s="124"/>
      <c r="H34" s="125"/>
      <c r="I34" s="117"/>
      <c r="M34" s="116"/>
      <c r="N34" s="116"/>
      <c r="O34" s="125"/>
      <c r="P34" s="116"/>
      <c r="Q34" s="116"/>
      <c r="R34" s="126"/>
    </row>
    <row r="35" spans="2:25" x14ac:dyDescent="0.3">
      <c r="C35" s="115"/>
      <c r="D35" s="115"/>
      <c r="E35" s="124"/>
      <c r="H35" s="125"/>
      <c r="I35" s="117"/>
      <c r="M35" s="116"/>
      <c r="N35" s="116"/>
      <c r="O35" s="125"/>
      <c r="P35" s="116"/>
      <c r="Q35" s="116"/>
      <c r="R35" s="126"/>
    </row>
    <row r="36" spans="2:25" x14ac:dyDescent="0.3">
      <c r="C36" s="115"/>
      <c r="D36" s="115"/>
      <c r="E36" s="124"/>
      <c r="H36" s="125"/>
      <c r="I36" s="117"/>
      <c r="M36" s="116"/>
      <c r="N36" s="116"/>
      <c r="O36" s="125"/>
      <c r="P36" s="116"/>
      <c r="Q36" s="116"/>
      <c r="R36" s="126"/>
    </row>
    <row r="37" spans="2:25" x14ac:dyDescent="0.3">
      <c r="C37" s="115"/>
      <c r="D37" s="115"/>
      <c r="E37" s="124"/>
      <c r="H37" s="125"/>
      <c r="I37" s="117"/>
      <c r="M37" s="116"/>
      <c r="N37" s="116"/>
      <c r="O37" s="125"/>
      <c r="P37" s="116"/>
      <c r="Q37" s="116"/>
      <c r="R37" s="126"/>
    </row>
    <row r="38" spans="2:25" x14ac:dyDescent="0.3">
      <c r="C38" s="115"/>
      <c r="D38" s="115"/>
      <c r="E38" s="124"/>
      <c r="H38" s="125"/>
      <c r="I38" s="117"/>
      <c r="M38" s="116"/>
      <c r="N38" s="116"/>
      <c r="O38" s="125"/>
      <c r="P38" s="116"/>
      <c r="Q38" s="116"/>
      <c r="R38" s="126"/>
    </row>
    <row r="39" spans="2:25" x14ac:dyDescent="0.3">
      <c r="C39" s="115"/>
      <c r="D39" s="115"/>
      <c r="E39" s="124"/>
      <c r="H39" s="125"/>
      <c r="I39" s="117"/>
      <c r="M39" s="116"/>
      <c r="N39" s="116"/>
      <c r="O39" s="125"/>
      <c r="P39" s="116"/>
      <c r="Q39" s="116"/>
      <c r="R39" s="126"/>
    </row>
    <row r="40" spans="2:25" x14ac:dyDescent="0.3">
      <c r="C40" s="115"/>
      <c r="D40" s="115"/>
      <c r="E40" s="124"/>
      <c r="H40" s="125"/>
      <c r="I40" s="117"/>
      <c r="M40" s="116"/>
      <c r="N40" s="116"/>
      <c r="O40" s="125"/>
      <c r="P40" s="116"/>
      <c r="Q40" s="116"/>
      <c r="R40" s="126"/>
    </row>
    <row r="41" spans="2:25" x14ac:dyDescent="0.3">
      <c r="C41" s="115"/>
      <c r="D41" s="115"/>
      <c r="E41" s="124"/>
      <c r="H41" s="125"/>
      <c r="I41" s="117"/>
      <c r="M41" s="116"/>
      <c r="N41" s="116"/>
      <c r="O41" s="125"/>
      <c r="P41" s="116"/>
      <c r="Q41" s="116"/>
      <c r="R41" s="126"/>
    </row>
    <row r="42" spans="2:25" x14ac:dyDescent="0.3">
      <c r="C42" s="115"/>
      <c r="D42" s="115"/>
      <c r="E42" s="124"/>
      <c r="H42" s="125"/>
      <c r="I42" s="117"/>
      <c r="M42" s="116"/>
      <c r="N42" s="116"/>
      <c r="O42" s="125"/>
      <c r="P42" s="116"/>
      <c r="Q42" s="116"/>
      <c r="R42" s="125"/>
    </row>
    <row r="43" spans="2:25" x14ac:dyDescent="0.3">
      <c r="C43" s="115"/>
      <c r="D43" s="115"/>
      <c r="E43" s="124"/>
      <c r="H43" s="125"/>
      <c r="I43" s="117"/>
      <c r="M43" s="116"/>
      <c r="N43" s="116"/>
      <c r="O43" s="116"/>
      <c r="P43" s="116"/>
      <c r="Q43" s="116"/>
      <c r="R43" s="125"/>
    </row>
    <row r="44" spans="2:25" x14ac:dyDescent="0.3">
      <c r="C44" s="115"/>
      <c r="D44" s="115"/>
      <c r="E44" s="124"/>
      <c r="H44" s="125"/>
      <c r="I44" s="117"/>
      <c r="M44" s="116"/>
      <c r="N44" s="116"/>
      <c r="O44" s="125"/>
      <c r="P44" s="116"/>
      <c r="Q44" s="116"/>
      <c r="R44" s="126"/>
    </row>
    <row r="45" spans="2:25" x14ac:dyDescent="0.3">
      <c r="C45" s="115"/>
      <c r="D45" s="115"/>
      <c r="E45" s="124"/>
      <c r="H45" s="125"/>
      <c r="I45" s="117"/>
      <c r="M45" s="116"/>
      <c r="N45" s="116"/>
      <c r="O45" s="125"/>
      <c r="P45" s="116"/>
      <c r="Q45" s="116"/>
      <c r="R45" s="126"/>
    </row>
    <row r="46" spans="2:25" x14ac:dyDescent="0.3">
      <c r="C46" s="115"/>
      <c r="D46" s="115"/>
      <c r="E46" s="124"/>
      <c r="H46" s="125"/>
      <c r="I46" s="117"/>
      <c r="M46" s="116"/>
      <c r="N46" s="116"/>
      <c r="O46" s="125"/>
      <c r="P46" s="116"/>
      <c r="Q46" s="116"/>
      <c r="R46" s="126"/>
    </row>
    <row r="47" spans="2:25" x14ac:dyDescent="0.3">
      <c r="C47" s="115"/>
      <c r="D47" s="115"/>
      <c r="E47" s="124"/>
      <c r="H47" s="125"/>
      <c r="I47" s="117"/>
      <c r="M47" s="116"/>
      <c r="N47" s="116"/>
      <c r="O47" s="125"/>
      <c r="P47" s="116"/>
      <c r="Q47" s="116"/>
      <c r="R47" s="126"/>
    </row>
    <row r="48" spans="2:25" x14ac:dyDescent="0.3">
      <c r="C48" s="115"/>
      <c r="D48" s="115"/>
      <c r="E48" s="124"/>
      <c r="H48" s="125"/>
      <c r="I48" s="117"/>
      <c r="M48" s="116"/>
      <c r="N48" s="116"/>
      <c r="O48" s="125"/>
      <c r="P48" s="116"/>
      <c r="Q48" s="116"/>
      <c r="R48" s="126"/>
    </row>
    <row r="49" spans="2:18" x14ac:dyDescent="0.3">
      <c r="C49" s="115"/>
      <c r="D49" s="115"/>
      <c r="E49" s="124"/>
      <c r="H49" s="127"/>
      <c r="I49" s="117"/>
      <c r="M49" s="116"/>
      <c r="N49" s="116"/>
      <c r="O49" s="125"/>
      <c r="P49" s="116"/>
      <c r="Q49" s="116"/>
      <c r="R49" s="126"/>
    </row>
    <row r="50" spans="2:18" x14ac:dyDescent="0.3">
      <c r="C50" s="115"/>
      <c r="D50" s="115"/>
      <c r="E50" s="124"/>
      <c r="H50" s="125"/>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5"/>
    </row>
    <row r="53" spans="2:18" x14ac:dyDescent="0.3">
      <c r="C53" s="115"/>
      <c r="D53" s="115"/>
      <c r="E53" s="124"/>
      <c r="H53" s="125"/>
      <c r="I53" s="117"/>
      <c r="M53" s="116"/>
      <c r="N53" s="116"/>
      <c r="O53" s="125"/>
      <c r="P53" s="116"/>
      <c r="Q53" s="116"/>
      <c r="R53" s="126"/>
    </row>
    <row r="54" spans="2:18" x14ac:dyDescent="0.3">
      <c r="C54" s="115"/>
      <c r="D54" s="115"/>
      <c r="E54" s="124"/>
      <c r="H54" s="125"/>
      <c r="I54" s="117"/>
      <c r="M54" s="116"/>
      <c r="N54" s="116"/>
      <c r="O54" s="116"/>
      <c r="P54" s="116"/>
      <c r="Q54" s="116"/>
      <c r="R54" s="125"/>
    </row>
    <row r="55" spans="2:18" x14ac:dyDescent="0.3">
      <c r="C55" s="115"/>
      <c r="D55" s="115"/>
      <c r="E55" s="124"/>
      <c r="H55" s="125"/>
      <c r="I55" s="117"/>
      <c r="M55" s="116"/>
      <c r="N55" s="116"/>
      <c r="O55" s="125"/>
      <c r="P55" s="116"/>
      <c r="Q55" s="116"/>
    </row>
    <row r="56" spans="2:18" x14ac:dyDescent="0.3">
      <c r="D56" s="115"/>
      <c r="E56" s="124"/>
      <c r="H56" s="125"/>
      <c r="I56" s="117"/>
      <c r="M56" s="116"/>
      <c r="N56" s="116"/>
      <c r="O56" s="125"/>
      <c r="P56" s="116"/>
      <c r="Q56" s="116"/>
      <c r="R56" s="125"/>
    </row>
    <row r="57" spans="2:18" x14ac:dyDescent="0.3">
      <c r="D57" s="115"/>
      <c r="E57" s="124"/>
      <c r="H57" s="125"/>
      <c r="I57" s="117"/>
      <c r="M57" s="116"/>
      <c r="N57" s="116"/>
      <c r="O57" s="125"/>
      <c r="P57" s="116"/>
      <c r="Q57" s="116"/>
      <c r="R57" s="126"/>
    </row>
    <row r="58" spans="2:18" x14ac:dyDescent="0.3">
      <c r="B58" s="115"/>
      <c r="H58" s="111"/>
      <c r="I58" s="112"/>
    </row>
  </sheetData>
  <pageMargins left="0.7" right="0.7" top="0.75" bottom="0.75" header="0.3" footer="0.3"/>
  <pageSetup paperSize="9" orientation="portrait"/>
  <ignoredErrors>
    <ignoredError sqref="D13:D33" numberStoredAsText="1"/>
  </ignoredErrors>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0CF91-FEEF-4FA2-8556-A1E41CC02305}">
  <sheetPr>
    <tabColor theme="6"/>
  </sheetPr>
  <dimension ref="A4:Y59"/>
  <sheetViews>
    <sheetView zoomScale="85" zoomScaleNormal="85" workbookViewId="0">
      <selection activeCell="B10" sqref="B10"/>
    </sheetView>
  </sheetViews>
  <sheetFormatPr defaultColWidth="8.58203125" defaultRowHeight="14" x14ac:dyDescent="0.3"/>
  <cols>
    <col min="1" max="1" width="42.33203125" style="111" customWidth="1"/>
    <col min="2" max="2" width="40.5" style="111" customWidth="1"/>
    <col min="3" max="3" width="23.83203125" style="111" customWidth="1"/>
    <col min="4" max="5" width="20.58203125" style="111" customWidth="1"/>
    <col min="6" max="6" width="16.83203125" style="111" customWidth="1"/>
    <col min="7" max="7" width="22.5" style="111" customWidth="1"/>
    <col min="8" max="8" width="18.58203125" style="112" customWidth="1"/>
    <col min="9" max="12" width="20.58203125" style="111" customWidth="1"/>
    <col min="13" max="13" width="28.33203125" style="111" bestFit="1" customWidth="1"/>
    <col min="14"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303</v>
      </c>
      <c r="B5" s="111" t="s">
        <v>304</v>
      </c>
    </row>
    <row r="6" spans="1:18" x14ac:dyDescent="0.3">
      <c r="A6" s="111" t="s">
        <v>305</v>
      </c>
      <c r="B6" s="111" t="s">
        <v>306</v>
      </c>
    </row>
    <row r="7" spans="1:18" x14ac:dyDescent="0.3">
      <c r="A7" s="120" t="s">
        <v>73</v>
      </c>
      <c r="B7" s="111" t="s">
        <v>307</v>
      </c>
    </row>
    <row r="8" spans="1:18" x14ac:dyDescent="0.3">
      <c r="A8" s="111" t="s">
        <v>2</v>
      </c>
      <c r="B8" s="111" t="s">
        <v>308</v>
      </c>
    </row>
    <row r="9" spans="1:18" x14ac:dyDescent="0.3">
      <c r="A9" s="111" t="s">
        <v>76</v>
      </c>
      <c r="B9" s="111" t="s">
        <v>309</v>
      </c>
    </row>
    <row r="11" spans="1:18" ht="14.5" thickBot="1" x14ac:dyDescent="0.35">
      <c r="B11"/>
      <c r="C11"/>
      <c r="D11"/>
      <c r="E11"/>
      <c r="F11"/>
      <c r="G11"/>
      <c r="H11"/>
      <c r="I11"/>
      <c r="J11"/>
      <c r="K11"/>
      <c r="L11"/>
      <c r="M11"/>
      <c r="N11"/>
      <c r="O11"/>
      <c r="P11"/>
      <c r="Q11"/>
    </row>
    <row r="12" spans="1:18" ht="14.5" thickBot="1" x14ac:dyDescent="0.35">
      <c r="A12" s="114" t="s">
        <v>569</v>
      </c>
      <c r="B12" s="87"/>
      <c r="C12" s="227">
        <v>2013</v>
      </c>
      <c r="D12" s="227">
        <v>2014</v>
      </c>
      <c r="E12" s="227">
        <v>2015</v>
      </c>
      <c r="F12" s="227">
        <v>2016</v>
      </c>
      <c r="G12" s="227">
        <v>2017</v>
      </c>
      <c r="H12" s="227">
        <v>2018</v>
      </c>
      <c r="I12" s="227">
        <v>2019</v>
      </c>
      <c r="J12" s="227">
        <v>2020</v>
      </c>
      <c r="K12" s="227">
        <v>2021</v>
      </c>
      <c r="L12" s="227">
        <v>2022</v>
      </c>
      <c r="M12" s="228" t="s">
        <v>573</v>
      </c>
      <c r="N12"/>
      <c r="O12"/>
      <c r="P12"/>
      <c r="Q12"/>
    </row>
    <row r="13" spans="1:18" x14ac:dyDescent="0.3">
      <c r="A13" s="114"/>
      <c r="B13" s="133" t="s">
        <v>439</v>
      </c>
      <c r="C13" s="131">
        <v>81.2</v>
      </c>
      <c r="D13" s="131">
        <v>76</v>
      </c>
      <c r="E13" s="131">
        <v>82.5</v>
      </c>
      <c r="F13" s="131">
        <v>96.2</v>
      </c>
      <c r="G13" s="131">
        <v>105.1</v>
      </c>
      <c r="H13" s="229">
        <v>199.11902399999994</v>
      </c>
      <c r="I13" s="229">
        <v>226.22364300000001</v>
      </c>
      <c r="J13" s="229">
        <v>243.8</v>
      </c>
      <c r="K13" s="229">
        <v>305.96907800000002</v>
      </c>
      <c r="L13" s="229">
        <v>406.56471499999986</v>
      </c>
      <c r="M13" s="230">
        <v>404.25745399999988</v>
      </c>
      <c r="N13"/>
      <c r="O13"/>
      <c r="P13"/>
      <c r="Q13"/>
    </row>
    <row r="14" spans="1:18" ht="15" thickBot="1" x14ac:dyDescent="0.4">
      <c r="A14" s="114"/>
      <c r="B14" s="231" t="s">
        <v>554</v>
      </c>
      <c r="C14"/>
      <c r="D14"/>
      <c r="E14"/>
      <c r="F14"/>
      <c r="G14"/>
      <c r="H14"/>
      <c r="I14"/>
      <c r="J14" s="232">
        <v>200.256753</v>
      </c>
      <c r="K14" s="232"/>
      <c r="L14" s="232"/>
      <c r="M14" s="233"/>
      <c r="N14"/>
      <c r="O14"/>
      <c r="P14"/>
      <c r="Q14"/>
      <c r="R14" s="158"/>
    </row>
    <row r="15" spans="1:18" ht="14.5" thickBot="1" x14ac:dyDescent="0.35">
      <c r="A15" s="114"/>
      <c r="B15" s="234" t="s">
        <v>555</v>
      </c>
      <c r="C15" s="235">
        <v>81.2</v>
      </c>
      <c r="D15" s="235">
        <v>76</v>
      </c>
      <c r="E15" s="235">
        <v>82.5</v>
      </c>
      <c r="F15" s="235">
        <v>96.2</v>
      </c>
      <c r="G15" s="235">
        <v>105.1</v>
      </c>
      <c r="H15" s="235">
        <v>199.11902399999994</v>
      </c>
      <c r="I15" s="235">
        <v>226.22364300000001</v>
      </c>
      <c r="J15" s="235">
        <v>444.05675300000001</v>
      </c>
      <c r="K15" s="235">
        <v>305.96907800000002</v>
      </c>
      <c r="L15" s="235">
        <v>406.56471499999986</v>
      </c>
      <c r="M15" s="236">
        <v>404.25745399999988</v>
      </c>
      <c r="N15"/>
      <c r="O15"/>
      <c r="P15"/>
      <c r="Q15"/>
      <c r="R15" s="158"/>
    </row>
    <row r="16" spans="1:18" x14ac:dyDescent="0.3">
      <c r="A16" s="114"/>
      <c r="B16"/>
      <c r="C16"/>
      <c r="D16"/>
      <c r="E16"/>
      <c r="F16"/>
      <c r="G16"/>
      <c r="H16"/>
      <c r="I16"/>
      <c r="J16"/>
      <c r="K16"/>
      <c r="L16"/>
      <c r="M16"/>
      <c r="N16"/>
      <c r="O16"/>
      <c r="P16"/>
      <c r="Q16"/>
      <c r="R16" s="122"/>
    </row>
    <row r="17" spans="2:18" x14ac:dyDescent="0.3">
      <c r="B17"/>
      <c r="C17"/>
      <c r="D17"/>
      <c r="E17"/>
      <c r="F17"/>
      <c r="G17"/>
      <c r="H17"/>
      <c r="I17"/>
      <c r="J17"/>
      <c r="K17"/>
      <c r="L17"/>
      <c r="M17"/>
      <c r="N17"/>
      <c r="O17"/>
      <c r="P17"/>
      <c r="Q17"/>
      <c r="R17" s="126"/>
    </row>
    <row r="18" spans="2:18" x14ac:dyDescent="0.3">
      <c r="B18"/>
      <c r="C18"/>
      <c r="D18"/>
      <c r="E18"/>
      <c r="F18"/>
      <c r="G18"/>
      <c r="H18"/>
      <c r="I18"/>
      <c r="J18"/>
      <c r="K18"/>
      <c r="L18"/>
      <c r="M18"/>
      <c r="N18"/>
      <c r="O18"/>
      <c r="P18"/>
      <c r="Q18"/>
      <c r="R18" s="125"/>
    </row>
    <row r="19" spans="2:18" x14ac:dyDescent="0.3">
      <c r="B19"/>
      <c r="C19"/>
      <c r="D19"/>
      <c r="E19"/>
      <c r="F19"/>
      <c r="G19"/>
      <c r="H19"/>
      <c r="I19"/>
      <c r="J19"/>
      <c r="K19"/>
      <c r="L19"/>
      <c r="M19"/>
      <c r="N19"/>
      <c r="O19"/>
      <c r="P19"/>
      <c r="Q19"/>
      <c r="R19" s="125"/>
    </row>
    <row r="20" spans="2:18" x14ac:dyDescent="0.3">
      <c r="B20"/>
      <c r="C20"/>
      <c r="D20"/>
      <c r="E20"/>
      <c r="F20"/>
      <c r="G20"/>
      <c r="H20"/>
      <c r="I20"/>
      <c r="J20"/>
      <c r="K20"/>
      <c r="L20"/>
      <c r="M20"/>
      <c r="N20"/>
      <c r="O20"/>
      <c r="P20"/>
      <c r="Q20"/>
      <c r="R20" s="126"/>
    </row>
    <row r="21" spans="2:18" x14ac:dyDescent="0.3">
      <c r="B21"/>
      <c r="C21"/>
      <c r="D21"/>
      <c r="E21"/>
      <c r="F21"/>
      <c r="G21"/>
      <c r="H21"/>
      <c r="I21"/>
      <c r="J21"/>
      <c r="K21"/>
      <c r="L21"/>
      <c r="M21"/>
      <c r="N21"/>
      <c r="O21"/>
      <c r="P21"/>
      <c r="Q21"/>
      <c r="R21" s="126"/>
    </row>
    <row r="22" spans="2:18" x14ac:dyDescent="0.3">
      <c r="B22"/>
      <c r="C22"/>
      <c r="D22"/>
      <c r="E22"/>
      <c r="F22"/>
      <c r="G22"/>
      <c r="H22"/>
      <c r="I22"/>
      <c r="J22"/>
      <c r="K22"/>
      <c r="L22"/>
      <c r="M22"/>
      <c r="N22"/>
      <c r="O22"/>
      <c r="P22"/>
      <c r="Q22"/>
      <c r="R22" s="126"/>
    </row>
    <row r="23" spans="2:18" x14ac:dyDescent="0.3">
      <c r="B23"/>
      <c r="C23"/>
      <c r="D23"/>
      <c r="E23"/>
      <c r="F23"/>
      <c r="G23"/>
      <c r="H23"/>
      <c r="I23"/>
      <c r="J23"/>
      <c r="K23"/>
      <c r="L23"/>
      <c r="M23"/>
      <c r="N23"/>
      <c r="O23"/>
      <c r="P23"/>
      <c r="Q23"/>
      <c r="R23" s="125"/>
    </row>
    <row r="24" spans="2:18" x14ac:dyDescent="0.3">
      <c r="B24"/>
      <c r="C24"/>
      <c r="D24"/>
      <c r="E24"/>
      <c r="F24"/>
      <c r="G24"/>
      <c r="H24"/>
      <c r="I24"/>
      <c r="J24"/>
      <c r="K24"/>
      <c r="L24"/>
      <c r="M24"/>
      <c r="N24"/>
      <c r="O24"/>
      <c r="P24"/>
      <c r="Q24"/>
    </row>
    <row r="25" spans="2:18" x14ac:dyDescent="0.3">
      <c r="B25"/>
      <c r="C25"/>
      <c r="D25"/>
      <c r="E25"/>
      <c r="F25"/>
      <c r="G25"/>
      <c r="H25"/>
      <c r="I25"/>
      <c r="J25"/>
      <c r="K25"/>
      <c r="L25"/>
      <c r="M25"/>
      <c r="N25"/>
      <c r="O25"/>
      <c r="P25"/>
      <c r="Q25"/>
      <c r="R25" s="125"/>
    </row>
    <row r="26" spans="2:18" x14ac:dyDescent="0.3">
      <c r="B26"/>
      <c r="C26"/>
      <c r="D26"/>
      <c r="E26"/>
      <c r="F26"/>
      <c r="G26"/>
      <c r="H26"/>
      <c r="I26"/>
      <c r="J26"/>
      <c r="K26"/>
      <c r="L26"/>
      <c r="M26"/>
      <c r="N26"/>
      <c r="O26"/>
      <c r="P26"/>
      <c r="Q26"/>
    </row>
    <row r="27" spans="2:18" x14ac:dyDescent="0.3">
      <c r="B27"/>
      <c r="C27"/>
      <c r="D27"/>
      <c r="E27"/>
      <c r="F27"/>
      <c r="G27"/>
      <c r="H27"/>
      <c r="I27"/>
      <c r="J27"/>
      <c r="K27"/>
      <c r="L27"/>
      <c r="M27"/>
      <c r="N27"/>
      <c r="O27"/>
      <c r="P27"/>
      <c r="Q27"/>
      <c r="R27" s="125"/>
    </row>
    <row r="28" spans="2:18" x14ac:dyDescent="0.3">
      <c r="C28" s="115"/>
      <c r="D28" s="115"/>
      <c r="E28" s="124"/>
      <c r="H28" s="125"/>
      <c r="I28" s="117"/>
      <c r="M28" s="116"/>
      <c r="N28" s="116"/>
      <c r="O28" s="125"/>
      <c r="P28" s="116"/>
      <c r="Q28" s="116"/>
      <c r="R28" s="126"/>
    </row>
    <row r="29" spans="2:18" x14ac:dyDescent="0.3">
      <c r="C29" s="115"/>
      <c r="D29" s="115"/>
      <c r="E29" s="124"/>
      <c r="H29" s="125"/>
      <c r="I29" s="117"/>
      <c r="M29" s="116"/>
      <c r="N29" s="116"/>
      <c r="O29" s="125"/>
      <c r="P29" s="116"/>
      <c r="Q29" s="116"/>
      <c r="R29" s="125"/>
    </row>
    <row r="30" spans="2:18" x14ac:dyDescent="0.3">
      <c r="C30" s="115"/>
      <c r="D30" s="115"/>
      <c r="E30" s="124"/>
      <c r="H30" s="125"/>
      <c r="I30" s="117"/>
      <c r="M30" s="116"/>
      <c r="N30" s="116"/>
      <c r="O30" s="125"/>
      <c r="P30" s="116"/>
      <c r="Q30" s="116"/>
      <c r="R30" s="126"/>
    </row>
    <row r="31" spans="2:18" x14ac:dyDescent="0.3">
      <c r="C31" s="115"/>
      <c r="D31" s="115"/>
      <c r="E31" s="124"/>
      <c r="H31" s="125"/>
      <c r="I31" s="117"/>
      <c r="M31" s="116"/>
      <c r="N31" s="116"/>
      <c r="O31" s="125"/>
      <c r="P31" s="116"/>
      <c r="Q31" s="116"/>
      <c r="R31" s="126"/>
    </row>
    <row r="32" spans="2:18"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6"/>
    </row>
    <row r="43" spans="3:18" x14ac:dyDescent="0.3">
      <c r="C43" s="115"/>
      <c r="D43" s="115"/>
      <c r="E43" s="124"/>
      <c r="H43" s="125"/>
      <c r="I43" s="117"/>
      <c r="M43" s="116"/>
      <c r="N43" s="116"/>
      <c r="O43" s="125"/>
      <c r="P43" s="116"/>
      <c r="Q43" s="116"/>
      <c r="R43" s="125"/>
    </row>
    <row r="44" spans="3:18" x14ac:dyDescent="0.3">
      <c r="C44" s="115"/>
      <c r="D44" s="115"/>
      <c r="E44" s="124"/>
      <c r="H44" s="125"/>
      <c r="I44" s="117"/>
      <c r="M44" s="116"/>
      <c r="N44" s="116"/>
      <c r="O44" s="116"/>
      <c r="P44" s="116"/>
      <c r="Q44" s="116"/>
      <c r="R44" s="125"/>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5"/>
      <c r="I49" s="117"/>
      <c r="M49" s="116"/>
      <c r="N49" s="116"/>
      <c r="O49" s="125"/>
      <c r="P49" s="116"/>
      <c r="Q49" s="116"/>
      <c r="R49" s="126"/>
    </row>
    <row r="50" spans="2:18" x14ac:dyDescent="0.3">
      <c r="C50" s="115"/>
      <c r="D50" s="115"/>
      <c r="E50" s="124"/>
      <c r="H50" s="127"/>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6"/>
    </row>
    <row r="53" spans="2:18" x14ac:dyDescent="0.3">
      <c r="C53" s="115"/>
      <c r="D53" s="115"/>
      <c r="E53" s="124"/>
      <c r="H53" s="125"/>
      <c r="I53" s="117"/>
      <c r="M53" s="116"/>
      <c r="N53" s="116"/>
      <c r="O53" s="125"/>
      <c r="P53" s="116"/>
      <c r="Q53" s="116"/>
      <c r="R53" s="125"/>
    </row>
    <row r="54" spans="2:18" x14ac:dyDescent="0.3">
      <c r="C54" s="115"/>
      <c r="D54" s="115"/>
      <c r="E54" s="124"/>
      <c r="H54" s="125"/>
      <c r="I54" s="117"/>
      <c r="M54" s="116"/>
      <c r="N54" s="116"/>
      <c r="O54" s="125"/>
      <c r="P54" s="116"/>
      <c r="Q54" s="116"/>
      <c r="R54" s="126"/>
    </row>
    <row r="55" spans="2:18" x14ac:dyDescent="0.3">
      <c r="C55" s="115"/>
      <c r="D55" s="115"/>
      <c r="E55" s="124"/>
      <c r="H55" s="125"/>
      <c r="I55" s="117"/>
      <c r="M55" s="116"/>
      <c r="N55" s="116"/>
      <c r="O55" s="116"/>
      <c r="P55" s="116"/>
      <c r="Q55" s="116"/>
      <c r="R55" s="125"/>
    </row>
    <row r="56" spans="2:18" x14ac:dyDescent="0.3">
      <c r="C56" s="115"/>
      <c r="D56" s="115"/>
      <c r="E56" s="124"/>
      <c r="H56" s="125"/>
      <c r="I56" s="117"/>
      <c r="M56" s="116"/>
      <c r="N56" s="116"/>
      <c r="O56" s="125"/>
      <c r="P56" s="116"/>
      <c r="Q56" s="116"/>
    </row>
    <row r="57" spans="2:18" x14ac:dyDescent="0.3">
      <c r="D57" s="115"/>
      <c r="E57" s="124"/>
      <c r="H57" s="125"/>
      <c r="I57" s="117"/>
      <c r="M57" s="116"/>
      <c r="N57" s="116"/>
      <c r="O57" s="125"/>
      <c r="P57" s="116"/>
      <c r="Q57" s="116"/>
      <c r="R57" s="125"/>
    </row>
    <row r="58" spans="2:18" x14ac:dyDescent="0.3">
      <c r="D58" s="115"/>
      <c r="E58" s="124"/>
      <c r="H58" s="125"/>
      <c r="I58" s="117"/>
      <c r="M58" s="116"/>
      <c r="N58" s="116"/>
      <c r="O58" s="125"/>
      <c r="P58" s="116"/>
      <c r="Q58" s="116"/>
      <c r="R58" s="126"/>
    </row>
    <row r="59" spans="2:18" x14ac:dyDescent="0.3">
      <c r="B59" s="115"/>
      <c r="H59" s="111"/>
      <c r="I59" s="112"/>
    </row>
  </sheetData>
  <pageMargins left="0.7" right="0.7" top="0.75" bottom="0.75" header="0.3" footer="0.3"/>
  <pageSetup paperSize="9"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CABBB-DA69-42A5-BEAE-110960C461B0}">
  <sheetPr>
    <tabColor theme="6"/>
  </sheetPr>
  <dimension ref="A4:Y58"/>
  <sheetViews>
    <sheetView zoomScale="85" zoomScaleNormal="85" workbookViewId="0">
      <selection activeCell="B10" sqref="B10"/>
    </sheetView>
  </sheetViews>
  <sheetFormatPr defaultColWidth="8.58203125" defaultRowHeight="14" x14ac:dyDescent="0.3"/>
  <cols>
    <col min="1" max="1" width="42.33203125" style="111" customWidth="1"/>
    <col min="2" max="2" width="31.25" style="111" customWidth="1"/>
    <col min="3" max="3" width="42.33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303</v>
      </c>
      <c r="B5" s="111" t="s">
        <v>304</v>
      </c>
    </row>
    <row r="6" spans="1:18" x14ac:dyDescent="0.3">
      <c r="A6" s="111" t="s">
        <v>310</v>
      </c>
      <c r="B6" s="111" t="s">
        <v>311</v>
      </c>
    </row>
    <row r="7" spans="1:18" x14ac:dyDescent="0.3">
      <c r="A7" s="120" t="s">
        <v>73</v>
      </c>
      <c r="B7" s="111" t="s">
        <v>312</v>
      </c>
    </row>
    <row r="8" spans="1:18" x14ac:dyDescent="0.3">
      <c r="A8" s="111" t="s">
        <v>2</v>
      </c>
      <c r="B8" s="111" t="s">
        <v>313</v>
      </c>
    </row>
    <row r="9" spans="1:18" x14ac:dyDescent="0.3">
      <c r="A9" s="111" t="s">
        <v>76</v>
      </c>
      <c r="B9" s="111" t="s">
        <v>314</v>
      </c>
    </row>
    <row r="11" spans="1:18" ht="14.5" thickBot="1" x14ac:dyDescent="0.35"/>
    <row r="12" spans="1:18" ht="14.5" thickBot="1" x14ac:dyDescent="0.35">
      <c r="A12" s="114" t="s">
        <v>569</v>
      </c>
      <c r="B12" s="281"/>
      <c r="C12" s="282">
        <v>2019</v>
      </c>
      <c r="D12" s="282">
        <v>2020</v>
      </c>
      <c r="E12" s="282">
        <v>2021</v>
      </c>
      <c r="F12" s="282">
        <v>2022</v>
      </c>
      <c r="G12" s="283" t="s">
        <v>573</v>
      </c>
      <c r="I12" s="121"/>
    </row>
    <row r="13" spans="1:18" ht="14.5" thickTop="1" x14ac:dyDescent="0.3">
      <c r="A13" s="114"/>
      <c r="B13" s="284" t="s">
        <v>570</v>
      </c>
      <c r="C13" s="285"/>
      <c r="D13" s="285">
        <v>92.141999999999996</v>
      </c>
      <c r="E13" s="285"/>
      <c r="F13" s="286"/>
      <c r="G13" s="287"/>
    </row>
    <row r="14" spans="1:18" ht="14.5" thickBot="1" x14ac:dyDescent="0.35">
      <c r="A14" s="114"/>
      <c r="B14" s="288" t="s">
        <v>571</v>
      </c>
      <c r="C14" s="289">
        <v>120.833859</v>
      </c>
      <c r="D14" s="289">
        <v>174.75467200000003</v>
      </c>
      <c r="E14" s="289">
        <v>178.60392400000001</v>
      </c>
      <c r="F14" s="289">
        <v>222.437927</v>
      </c>
      <c r="G14" s="290">
        <v>240.70173600000001</v>
      </c>
      <c r="H14" s="158"/>
      <c r="I14" s="158"/>
      <c r="J14" s="158"/>
      <c r="K14" s="158"/>
      <c r="L14" s="158"/>
      <c r="M14" s="158"/>
      <c r="N14" s="158"/>
      <c r="O14" s="158"/>
      <c r="P14" s="158"/>
      <c r="Q14" s="158"/>
      <c r="R14" s="158"/>
    </row>
    <row r="15" spans="1:18" ht="14.5" thickBot="1" x14ac:dyDescent="0.35">
      <c r="A15" s="114"/>
      <c r="B15" s="291" t="s">
        <v>572</v>
      </c>
      <c r="C15" s="292">
        <v>36</v>
      </c>
      <c r="D15" s="292">
        <v>55</v>
      </c>
      <c r="E15" s="292">
        <v>48</v>
      </c>
      <c r="F15" s="293">
        <v>46</v>
      </c>
      <c r="G15" s="294">
        <v>42</v>
      </c>
      <c r="H15" s="122"/>
      <c r="I15" s="122"/>
      <c r="J15" s="122"/>
      <c r="K15" s="122"/>
      <c r="L15" s="123"/>
      <c r="M15" s="122"/>
      <c r="N15" s="122"/>
      <c r="O15" s="122"/>
      <c r="P15" s="122"/>
      <c r="Q15" s="122"/>
      <c r="R15" s="122"/>
    </row>
    <row r="16" spans="1:18" x14ac:dyDescent="0.3">
      <c r="C16" s="115"/>
      <c r="D16" s="115"/>
      <c r="E16" s="124"/>
      <c r="H16" s="125"/>
      <c r="I16" s="117"/>
      <c r="M16" s="116"/>
      <c r="N16" s="116"/>
      <c r="O16" s="125"/>
      <c r="P16" s="116"/>
      <c r="Q16" s="116"/>
      <c r="R16" s="126"/>
    </row>
    <row r="17" spans="3:18" x14ac:dyDescent="0.3">
      <c r="C17" s="115"/>
      <c r="D17" s="115"/>
      <c r="E17" s="124"/>
      <c r="H17" s="125"/>
      <c r="I17" s="117"/>
      <c r="M17" s="116"/>
      <c r="N17" s="116"/>
      <c r="O17" s="125"/>
      <c r="P17" s="116"/>
      <c r="Q17" s="116"/>
      <c r="R17" s="125"/>
    </row>
    <row r="18" spans="3:18" x14ac:dyDescent="0.3">
      <c r="C18" s="115"/>
      <c r="D18" s="115"/>
      <c r="E18" s="124"/>
      <c r="H18" s="125"/>
      <c r="I18" s="117"/>
      <c r="M18" s="116"/>
      <c r="N18" s="116"/>
      <c r="O18" s="125"/>
      <c r="P18" s="116"/>
      <c r="Q18" s="116"/>
      <c r="R18" s="125"/>
    </row>
    <row r="19" spans="3:18" x14ac:dyDescent="0.3">
      <c r="C19" s="115"/>
      <c r="D19" s="115"/>
      <c r="E19" s="124"/>
      <c r="H19" s="125"/>
      <c r="I19" s="117"/>
      <c r="M19" s="116"/>
      <c r="N19" s="116"/>
      <c r="O19" s="125"/>
      <c r="P19" s="116"/>
      <c r="Q19" s="116"/>
      <c r="R19" s="126"/>
    </row>
    <row r="20" spans="3:18" x14ac:dyDescent="0.3">
      <c r="C20" s="115"/>
      <c r="D20" s="115"/>
      <c r="E20" s="124"/>
      <c r="H20" s="125"/>
      <c r="I20" s="117"/>
      <c r="M20" s="116"/>
      <c r="N20" s="116"/>
      <c r="O20" s="125"/>
      <c r="P20" s="116"/>
      <c r="Q20" s="116"/>
      <c r="R20" s="126"/>
    </row>
    <row r="21" spans="3:18" x14ac:dyDescent="0.3">
      <c r="C21" s="115"/>
      <c r="D21" s="115"/>
      <c r="E21" s="124"/>
      <c r="H21" s="125"/>
      <c r="I21" s="117"/>
      <c r="M21" s="116"/>
      <c r="N21" s="116"/>
      <c r="O21" s="125"/>
      <c r="P21" s="116"/>
      <c r="Q21" s="116"/>
      <c r="R21" s="126"/>
    </row>
    <row r="22" spans="3:18" x14ac:dyDescent="0.3">
      <c r="C22" s="115"/>
      <c r="D22" s="115"/>
      <c r="E22" s="124"/>
      <c r="H22" s="125"/>
      <c r="I22" s="117"/>
      <c r="M22" s="116"/>
      <c r="N22" s="116"/>
      <c r="O22" s="125"/>
      <c r="P22" s="116"/>
      <c r="Q22" s="116"/>
      <c r="R22" s="125"/>
    </row>
    <row r="23" spans="3:18" x14ac:dyDescent="0.3">
      <c r="C23" s="115"/>
      <c r="D23" s="115"/>
      <c r="E23" s="124"/>
      <c r="H23" s="125"/>
      <c r="I23" s="117"/>
      <c r="M23" s="116"/>
      <c r="N23" s="116"/>
      <c r="O23" s="125"/>
      <c r="P23" s="116"/>
      <c r="Q23" s="116"/>
    </row>
    <row r="24" spans="3:18" x14ac:dyDescent="0.3">
      <c r="C24" s="115"/>
      <c r="D24" s="115"/>
      <c r="E24" s="124"/>
      <c r="H24" s="125"/>
      <c r="I24" s="117"/>
      <c r="M24" s="116"/>
      <c r="N24" s="116"/>
      <c r="O24" s="125"/>
      <c r="P24" s="116"/>
      <c r="Q24" s="116"/>
      <c r="R24" s="125"/>
    </row>
    <row r="25" spans="3:18" x14ac:dyDescent="0.3">
      <c r="C25" s="115"/>
      <c r="D25" s="115"/>
      <c r="E25" s="124"/>
      <c r="H25" s="127"/>
      <c r="I25" s="117"/>
      <c r="M25" s="116"/>
      <c r="N25" s="116"/>
      <c r="O25" s="125"/>
      <c r="P25" s="116"/>
      <c r="Q25" s="116"/>
    </row>
    <row r="26" spans="3:18" x14ac:dyDescent="0.3">
      <c r="C26" s="115"/>
      <c r="D26" s="115"/>
      <c r="E26" s="124"/>
      <c r="H26" s="125"/>
      <c r="I26" s="117"/>
      <c r="M26" s="116"/>
      <c r="N26" s="116"/>
      <c r="O26" s="125"/>
      <c r="P26" s="116"/>
      <c r="Q26" s="116"/>
      <c r="R26" s="125"/>
    </row>
    <row r="27" spans="3:18" x14ac:dyDescent="0.3">
      <c r="C27" s="115"/>
      <c r="D27" s="115"/>
      <c r="E27" s="124"/>
      <c r="H27" s="125"/>
      <c r="I27" s="117"/>
      <c r="M27" s="116"/>
      <c r="N27" s="116"/>
      <c r="O27" s="125"/>
      <c r="P27" s="116"/>
      <c r="Q27" s="116"/>
      <c r="R27" s="126"/>
    </row>
    <row r="28" spans="3:18" x14ac:dyDescent="0.3">
      <c r="C28" s="115"/>
      <c r="D28" s="115"/>
      <c r="E28" s="124"/>
      <c r="H28" s="125"/>
      <c r="I28" s="117"/>
      <c r="M28" s="116"/>
      <c r="N28" s="116"/>
      <c r="O28" s="125"/>
      <c r="P28" s="116"/>
      <c r="Q28" s="116"/>
      <c r="R28" s="125"/>
    </row>
    <row r="29" spans="3:18" x14ac:dyDescent="0.3">
      <c r="C29" s="115"/>
      <c r="D29" s="115"/>
      <c r="E29" s="124"/>
      <c r="H29" s="125"/>
      <c r="I29" s="117"/>
      <c r="M29" s="116"/>
      <c r="N29" s="116"/>
      <c r="O29" s="125"/>
      <c r="P29" s="116"/>
      <c r="Q29" s="116"/>
      <c r="R29" s="126"/>
    </row>
    <row r="30" spans="3:18" x14ac:dyDescent="0.3">
      <c r="C30" s="115"/>
      <c r="D30" s="115"/>
      <c r="E30" s="124"/>
      <c r="H30" s="125"/>
      <c r="I30" s="117"/>
      <c r="M30" s="116"/>
      <c r="N30" s="116"/>
      <c r="O30" s="125"/>
      <c r="P30" s="116"/>
      <c r="Q30" s="116"/>
      <c r="R30" s="126"/>
    </row>
    <row r="31" spans="3:18" x14ac:dyDescent="0.3">
      <c r="C31" s="115"/>
      <c r="D31" s="115"/>
      <c r="E31" s="124"/>
      <c r="H31" s="125"/>
      <c r="I31" s="117"/>
      <c r="M31" s="116"/>
      <c r="N31" s="116"/>
      <c r="O31" s="125"/>
      <c r="P31" s="116"/>
      <c r="Q31" s="116"/>
      <c r="R31" s="126"/>
    </row>
    <row r="32" spans="3:18"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5"/>
    </row>
    <row r="43" spans="3:18" x14ac:dyDescent="0.3">
      <c r="C43" s="115"/>
      <c r="D43" s="115"/>
      <c r="E43" s="124"/>
      <c r="H43" s="125"/>
      <c r="I43" s="117"/>
      <c r="M43" s="116"/>
      <c r="N43" s="116"/>
      <c r="O43" s="116"/>
      <c r="P43" s="116"/>
      <c r="Q43" s="116"/>
      <c r="R43" s="125"/>
    </row>
    <row r="44" spans="3:18" x14ac:dyDescent="0.3">
      <c r="C44" s="115"/>
      <c r="D44" s="115"/>
      <c r="E44" s="124"/>
      <c r="H44" s="125"/>
      <c r="I44" s="117"/>
      <c r="M44" s="116"/>
      <c r="N44" s="116"/>
      <c r="O44" s="125"/>
      <c r="P44" s="116"/>
      <c r="Q44" s="116"/>
      <c r="R44" s="126"/>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7"/>
      <c r="I49" s="117"/>
      <c r="M49" s="116"/>
      <c r="N49" s="116"/>
      <c r="O49" s="125"/>
      <c r="P49" s="116"/>
      <c r="Q49" s="116"/>
      <c r="R49" s="126"/>
    </row>
    <row r="50" spans="2:18" x14ac:dyDescent="0.3">
      <c r="C50" s="115"/>
      <c r="D50" s="115"/>
      <c r="E50" s="124"/>
      <c r="H50" s="125"/>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5"/>
    </row>
    <row r="53" spans="2:18" x14ac:dyDescent="0.3">
      <c r="C53" s="115"/>
      <c r="D53" s="115"/>
      <c r="E53" s="124"/>
      <c r="H53" s="125"/>
      <c r="I53" s="117"/>
      <c r="M53" s="116"/>
      <c r="N53" s="116"/>
      <c r="O53" s="125"/>
      <c r="P53" s="116"/>
      <c r="Q53" s="116"/>
      <c r="R53" s="126"/>
    </row>
    <row r="54" spans="2:18" x14ac:dyDescent="0.3">
      <c r="C54" s="115"/>
      <c r="D54" s="115"/>
      <c r="E54" s="124"/>
      <c r="H54" s="125"/>
      <c r="I54" s="117"/>
      <c r="M54" s="116"/>
      <c r="N54" s="116"/>
      <c r="O54" s="116"/>
      <c r="P54" s="116"/>
      <c r="Q54" s="116"/>
      <c r="R54" s="125"/>
    </row>
    <row r="55" spans="2:18" x14ac:dyDescent="0.3">
      <c r="C55" s="115"/>
      <c r="D55" s="115"/>
      <c r="E55" s="124"/>
      <c r="H55" s="125"/>
      <c r="I55" s="117"/>
      <c r="M55" s="116"/>
      <c r="N55" s="116"/>
      <c r="O55" s="125"/>
      <c r="P55" s="116"/>
      <c r="Q55" s="116"/>
    </row>
    <row r="56" spans="2:18" x14ac:dyDescent="0.3">
      <c r="D56" s="115"/>
      <c r="E56" s="124"/>
      <c r="H56" s="125"/>
      <c r="I56" s="117"/>
      <c r="M56" s="116"/>
      <c r="N56" s="116"/>
      <c r="O56" s="125"/>
      <c r="P56" s="116"/>
      <c r="Q56" s="116"/>
      <c r="R56" s="125"/>
    </row>
    <row r="57" spans="2:18" x14ac:dyDescent="0.3">
      <c r="D57" s="115"/>
      <c r="E57" s="124"/>
      <c r="H57" s="125"/>
      <c r="I57" s="117"/>
      <c r="M57" s="116"/>
      <c r="N57" s="116"/>
      <c r="O57" s="125"/>
      <c r="P57" s="116"/>
      <c r="Q57" s="116"/>
      <c r="R57" s="126"/>
    </row>
    <row r="58" spans="2:18" x14ac:dyDescent="0.3">
      <c r="B58" s="115"/>
      <c r="H58" s="111"/>
      <c r="I58" s="112"/>
    </row>
  </sheetData>
  <pageMargins left="0.7" right="0.7"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EF439-7AA4-4DA6-A26A-D733391AD22B}">
  <sheetPr>
    <tabColor theme="6"/>
  </sheetPr>
  <dimension ref="A4:Z56"/>
  <sheetViews>
    <sheetView zoomScale="85" zoomScaleNormal="85" workbookViewId="0">
      <selection activeCell="B10" sqref="B10"/>
    </sheetView>
  </sheetViews>
  <sheetFormatPr defaultColWidth="8.58203125" defaultRowHeight="14" x14ac:dyDescent="0.3"/>
  <cols>
    <col min="1" max="1" width="42.33203125" style="111" customWidth="1"/>
    <col min="2" max="2" width="72.75" style="111" customWidth="1"/>
    <col min="3" max="3" width="13.33203125" style="111" customWidth="1"/>
    <col min="4" max="4" width="42.33203125" style="111" customWidth="1"/>
    <col min="5" max="6" width="20.58203125" style="111" customWidth="1"/>
    <col min="7" max="7" width="16.83203125" style="111" customWidth="1"/>
    <col min="8" max="8" width="22.5" style="111" customWidth="1"/>
    <col min="9" max="9" width="18.58203125" style="112" customWidth="1"/>
    <col min="10" max="15" width="20.58203125" style="111" customWidth="1"/>
    <col min="16" max="16" width="9" style="111"/>
    <col min="17" max="18" width="20.58203125" style="111" customWidth="1"/>
    <col min="19" max="19" width="11.33203125" style="111" customWidth="1"/>
    <col min="20" max="20" width="7.33203125" style="113" customWidth="1"/>
    <col min="21" max="21" width="11.75" style="113" customWidth="1"/>
    <col min="22" max="22" width="25.08203125" style="113" customWidth="1"/>
    <col min="23" max="23" width="15.25" style="113" customWidth="1"/>
    <col min="24" max="24" width="14.08203125" style="113" customWidth="1"/>
    <col min="25" max="25" width="22.08203125" style="113" customWidth="1"/>
    <col min="26" max="26" width="15.33203125" style="113" customWidth="1"/>
    <col min="27" max="16384" width="8.58203125" style="111"/>
  </cols>
  <sheetData>
    <row r="4" spans="1:19" x14ac:dyDescent="0.3">
      <c r="A4" s="118" t="s">
        <v>68</v>
      </c>
    </row>
    <row r="5" spans="1:19" x14ac:dyDescent="0.3">
      <c r="A5" s="119" t="s">
        <v>303</v>
      </c>
      <c r="B5" s="111" t="s">
        <v>304</v>
      </c>
    </row>
    <row r="6" spans="1:19" x14ac:dyDescent="0.3">
      <c r="A6" s="111" t="s">
        <v>315</v>
      </c>
      <c r="B6" s="111" t="s">
        <v>316</v>
      </c>
    </row>
    <row r="7" spans="1:19" x14ac:dyDescent="0.3">
      <c r="A7" s="120" t="s">
        <v>73</v>
      </c>
      <c r="B7" s="111" t="s">
        <v>317</v>
      </c>
    </row>
    <row r="8" spans="1:19" x14ac:dyDescent="0.3">
      <c r="A8" s="111" t="s">
        <v>2</v>
      </c>
      <c r="B8" s="111" t="s">
        <v>318</v>
      </c>
    </row>
    <row r="9" spans="1:19" x14ac:dyDescent="0.3">
      <c r="A9" s="111" t="s">
        <v>76</v>
      </c>
      <c r="B9" s="111" t="s">
        <v>319</v>
      </c>
    </row>
    <row r="11" spans="1:19" ht="14.5" thickBot="1" x14ac:dyDescent="0.35"/>
    <row r="12" spans="1:19" x14ac:dyDescent="0.3">
      <c r="A12" s="114"/>
      <c r="B12" s="298" t="s">
        <v>574</v>
      </c>
      <c r="C12" s="298">
        <v>46</v>
      </c>
      <c r="F12" s="121"/>
      <c r="J12" s="121"/>
    </row>
    <row r="13" spans="1:19" x14ac:dyDescent="0.3">
      <c r="A13" s="114"/>
      <c r="B13" s="299" t="s">
        <v>579</v>
      </c>
      <c r="C13" s="299">
        <v>18</v>
      </c>
      <c r="F13" s="121"/>
      <c r="H13" s="121"/>
    </row>
    <row r="14" spans="1:19" ht="14.5" thickBot="1" x14ac:dyDescent="0.35">
      <c r="A14" s="114"/>
      <c r="B14" s="300" t="s">
        <v>580</v>
      </c>
      <c r="C14" s="300">
        <v>17</v>
      </c>
      <c r="F14" s="158"/>
      <c r="G14" s="158"/>
      <c r="H14" s="158"/>
      <c r="I14" s="158"/>
      <c r="J14" s="158"/>
      <c r="K14" s="158"/>
      <c r="L14" s="158"/>
      <c r="M14" s="158"/>
      <c r="N14" s="158"/>
      <c r="O14" s="158"/>
      <c r="P14" s="158"/>
      <c r="Q14" s="158"/>
      <c r="R14" s="158"/>
      <c r="S14" s="158"/>
    </row>
    <row r="15" spans="1:19" x14ac:dyDescent="0.3">
      <c r="B15" s="301" t="s">
        <v>581</v>
      </c>
      <c r="C15" s="304">
        <v>186.57508200000001</v>
      </c>
      <c r="F15" s="124"/>
      <c r="I15" s="125"/>
      <c r="J15" s="117"/>
      <c r="N15" s="116"/>
      <c r="O15" s="116"/>
      <c r="P15" s="125"/>
      <c r="Q15" s="116"/>
      <c r="R15" s="116"/>
      <c r="S15" s="126"/>
    </row>
    <row r="16" spans="1:19" ht="14.5" thickBot="1" x14ac:dyDescent="0.35">
      <c r="B16" s="301" t="s">
        <v>575</v>
      </c>
      <c r="C16" s="303">
        <v>0.55174317239811888</v>
      </c>
      <c r="F16" s="124"/>
      <c r="I16" s="125"/>
      <c r="J16" s="117"/>
      <c r="N16" s="116"/>
      <c r="O16" s="116"/>
      <c r="P16" s="125"/>
      <c r="Q16" s="116"/>
      <c r="R16" s="116"/>
      <c r="S16" s="125"/>
    </row>
    <row r="17" spans="2:19" x14ac:dyDescent="0.3">
      <c r="B17" s="307" t="s">
        <v>582</v>
      </c>
      <c r="C17" s="308">
        <v>90.305524000000005</v>
      </c>
      <c r="F17" s="124"/>
      <c r="I17" s="125"/>
      <c r="J17" s="117"/>
      <c r="N17" s="116"/>
      <c r="O17" s="116"/>
      <c r="P17" s="125"/>
      <c r="Q17" s="116"/>
      <c r="R17" s="116"/>
      <c r="S17" s="126"/>
    </row>
    <row r="18" spans="2:19" x14ac:dyDescent="0.3">
      <c r="B18" s="301" t="s">
        <v>583</v>
      </c>
      <c r="C18" s="304">
        <v>92.46843333106257</v>
      </c>
      <c r="F18" s="124"/>
      <c r="I18" s="125"/>
      <c r="J18" s="117"/>
      <c r="N18" s="116"/>
      <c r="O18" s="116"/>
      <c r="P18" s="125"/>
      <c r="Q18" s="116"/>
      <c r="R18" s="116"/>
      <c r="S18" s="126"/>
    </row>
    <row r="19" spans="2:19" x14ac:dyDescent="0.3">
      <c r="B19" s="301" t="s">
        <v>584</v>
      </c>
      <c r="C19" s="304">
        <v>94.106648668937424</v>
      </c>
      <c r="F19" s="124"/>
      <c r="I19" s="125"/>
      <c r="J19" s="117"/>
      <c r="N19" s="116"/>
      <c r="O19" s="116"/>
      <c r="P19" s="125"/>
      <c r="Q19" s="116"/>
      <c r="R19" s="116"/>
      <c r="S19" s="126"/>
    </row>
    <row r="20" spans="2:19" x14ac:dyDescent="0.3">
      <c r="B20" s="301" t="s">
        <v>576</v>
      </c>
      <c r="C20" s="305">
        <v>0.49444376661062439</v>
      </c>
      <c r="E20" s="115"/>
      <c r="F20" s="124"/>
      <c r="I20" s="125"/>
      <c r="J20" s="117"/>
      <c r="N20" s="116"/>
      <c r="O20" s="116"/>
      <c r="P20" s="125"/>
      <c r="Q20" s="116"/>
      <c r="R20" s="116"/>
      <c r="S20" s="125"/>
    </row>
    <row r="21" spans="2:19" x14ac:dyDescent="0.3">
      <c r="B21" s="301" t="s">
        <v>577</v>
      </c>
      <c r="C21" s="305">
        <v>0.49560976921378264</v>
      </c>
      <c r="E21" s="115"/>
      <c r="F21" s="124"/>
      <c r="I21" s="125"/>
      <c r="J21" s="117"/>
      <c r="N21" s="116"/>
      <c r="O21" s="116"/>
      <c r="P21" s="125"/>
      <c r="Q21" s="116"/>
      <c r="R21" s="116"/>
    </row>
    <row r="22" spans="2:19" ht="14.5" thickBot="1" x14ac:dyDescent="0.35">
      <c r="B22" s="302" t="s">
        <v>578</v>
      </c>
      <c r="C22" s="306">
        <v>0.50439023078621736</v>
      </c>
      <c r="D22" s="115"/>
      <c r="E22" s="115"/>
      <c r="F22" s="124"/>
      <c r="I22" s="125"/>
      <c r="J22" s="117"/>
      <c r="N22" s="116"/>
      <c r="O22" s="116"/>
      <c r="P22" s="125"/>
      <c r="Q22" s="116"/>
      <c r="R22" s="116"/>
      <c r="S22" s="125"/>
    </row>
    <row r="23" spans="2:19" x14ac:dyDescent="0.3">
      <c r="C23" s="115"/>
      <c r="D23" s="115"/>
      <c r="E23" s="115"/>
      <c r="F23" s="124"/>
      <c r="I23" s="127"/>
      <c r="J23" s="117"/>
      <c r="N23" s="116"/>
      <c r="O23" s="116"/>
      <c r="P23" s="125"/>
      <c r="Q23" s="116"/>
      <c r="R23" s="116"/>
    </row>
    <row r="24" spans="2:19" x14ac:dyDescent="0.3">
      <c r="C24" s="115"/>
      <c r="D24" s="115"/>
      <c r="E24" s="115"/>
      <c r="F24" s="124"/>
      <c r="I24" s="125"/>
      <c r="J24" s="117"/>
      <c r="N24" s="116"/>
      <c r="O24" s="116"/>
      <c r="P24" s="125"/>
      <c r="Q24" s="116"/>
      <c r="R24" s="116"/>
      <c r="S24" s="125"/>
    </row>
    <row r="25" spans="2:19" x14ac:dyDescent="0.3">
      <c r="C25" s="115"/>
      <c r="D25" s="115"/>
      <c r="E25" s="115"/>
      <c r="F25" s="124"/>
      <c r="I25" s="125"/>
      <c r="J25" s="117"/>
      <c r="N25" s="116"/>
      <c r="O25" s="116"/>
      <c r="P25" s="125"/>
      <c r="Q25" s="116"/>
      <c r="R25" s="116"/>
      <c r="S25" s="126"/>
    </row>
    <row r="26" spans="2:19" x14ac:dyDescent="0.3">
      <c r="C26" s="115"/>
      <c r="D26" s="115"/>
      <c r="E26" s="115"/>
      <c r="F26" s="124"/>
      <c r="I26" s="125"/>
      <c r="J26" s="117"/>
      <c r="N26" s="116"/>
      <c r="O26" s="116"/>
      <c r="P26" s="125"/>
      <c r="Q26" s="116"/>
      <c r="R26" s="116"/>
      <c r="S26" s="125"/>
    </row>
    <row r="27" spans="2:19" x14ac:dyDescent="0.3">
      <c r="C27" s="115"/>
      <c r="D27" s="115"/>
      <c r="E27" s="115"/>
      <c r="F27" s="124"/>
      <c r="I27" s="125"/>
      <c r="J27" s="117"/>
      <c r="N27" s="116"/>
      <c r="O27" s="116"/>
      <c r="P27" s="125"/>
      <c r="Q27" s="116"/>
      <c r="R27" s="116"/>
      <c r="S27" s="126"/>
    </row>
    <row r="28" spans="2:19" x14ac:dyDescent="0.3">
      <c r="C28" s="115"/>
      <c r="D28" s="115"/>
      <c r="E28" s="115"/>
      <c r="F28" s="124"/>
      <c r="I28" s="125"/>
      <c r="J28" s="117"/>
      <c r="N28" s="116"/>
      <c r="O28" s="116"/>
      <c r="P28" s="125"/>
      <c r="Q28" s="116"/>
      <c r="R28" s="116"/>
      <c r="S28" s="126"/>
    </row>
    <row r="29" spans="2:19" x14ac:dyDescent="0.3">
      <c r="C29" s="115"/>
      <c r="D29" s="115"/>
      <c r="E29" s="115"/>
      <c r="F29" s="124"/>
      <c r="I29" s="125"/>
      <c r="J29" s="117"/>
      <c r="N29" s="116"/>
      <c r="O29" s="116"/>
      <c r="P29" s="125"/>
      <c r="Q29" s="116"/>
      <c r="R29" s="116"/>
      <c r="S29" s="126"/>
    </row>
    <row r="30" spans="2:19" x14ac:dyDescent="0.3">
      <c r="C30" s="115"/>
      <c r="D30" s="115"/>
      <c r="E30" s="115"/>
      <c r="F30" s="124"/>
      <c r="I30" s="125"/>
      <c r="J30" s="117"/>
      <c r="N30" s="116"/>
      <c r="O30" s="116"/>
      <c r="P30" s="125"/>
      <c r="Q30" s="116"/>
      <c r="R30" s="116"/>
      <c r="S30" s="126"/>
    </row>
    <row r="31" spans="2:19" x14ac:dyDescent="0.3">
      <c r="C31" s="115"/>
      <c r="D31" s="115"/>
      <c r="E31" s="115"/>
      <c r="F31" s="124"/>
      <c r="I31" s="125"/>
      <c r="J31" s="117"/>
      <c r="N31" s="116"/>
      <c r="O31" s="116"/>
      <c r="P31" s="125"/>
      <c r="Q31" s="116"/>
      <c r="R31" s="116"/>
      <c r="S31" s="126"/>
    </row>
    <row r="32" spans="2:19" x14ac:dyDescent="0.3">
      <c r="C32" s="115"/>
      <c r="D32" s="115"/>
      <c r="E32" s="115"/>
      <c r="F32" s="124"/>
      <c r="I32" s="125"/>
      <c r="J32" s="117"/>
      <c r="N32" s="116"/>
      <c r="O32" s="116"/>
      <c r="P32" s="125"/>
      <c r="Q32" s="116"/>
      <c r="R32" s="116"/>
      <c r="S32" s="126"/>
    </row>
    <row r="33" spans="3:19" x14ac:dyDescent="0.3">
      <c r="C33" s="115"/>
      <c r="D33" s="115"/>
      <c r="E33" s="115"/>
      <c r="F33" s="124"/>
      <c r="I33" s="125"/>
      <c r="J33" s="117"/>
      <c r="N33" s="116"/>
      <c r="O33" s="116"/>
      <c r="P33" s="125"/>
      <c r="Q33" s="116"/>
      <c r="R33" s="116"/>
      <c r="S33" s="126"/>
    </row>
    <row r="34" spans="3:19" x14ac:dyDescent="0.3">
      <c r="C34" s="115"/>
      <c r="D34" s="115"/>
      <c r="E34" s="115"/>
      <c r="F34" s="124"/>
      <c r="I34" s="125"/>
      <c r="J34" s="117"/>
      <c r="N34" s="116"/>
      <c r="O34" s="116"/>
      <c r="P34" s="125"/>
      <c r="Q34" s="116"/>
      <c r="R34" s="116"/>
      <c r="S34" s="126"/>
    </row>
    <row r="35" spans="3:19" x14ac:dyDescent="0.3">
      <c r="C35" s="115"/>
      <c r="D35" s="115"/>
      <c r="E35" s="115"/>
      <c r="F35" s="124"/>
      <c r="I35" s="125"/>
      <c r="J35" s="117"/>
      <c r="N35" s="116"/>
      <c r="O35" s="116"/>
      <c r="P35" s="125"/>
      <c r="Q35" s="116"/>
      <c r="R35" s="116"/>
      <c r="S35" s="126"/>
    </row>
    <row r="36" spans="3:19" x14ac:dyDescent="0.3">
      <c r="C36" s="115"/>
      <c r="D36" s="115"/>
      <c r="E36" s="115"/>
      <c r="F36" s="124"/>
      <c r="I36" s="125"/>
      <c r="J36" s="117"/>
      <c r="N36" s="116"/>
      <c r="O36" s="116"/>
      <c r="P36" s="125"/>
      <c r="Q36" s="116"/>
      <c r="R36" s="116"/>
      <c r="S36" s="126"/>
    </row>
    <row r="37" spans="3:19" x14ac:dyDescent="0.3">
      <c r="C37" s="115"/>
      <c r="D37" s="115"/>
      <c r="E37" s="115"/>
      <c r="F37" s="124"/>
      <c r="I37" s="125"/>
      <c r="J37" s="117"/>
      <c r="N37" s="116"/>
      <c r="O37" s="116"/>
      <c r="P37" s="125"/>
      <c r="Q37" s="116"/>
      <c r="R37" s="116"/>
      <c r="S37" s="126"/>
    </row>
    <row r="38" spans="3:19" x14ac:dyDescent="0.3">
      <c r="C38" s="115"/>
      <c r="D38" s="115"/>
      <c r="E38" s="115"/>
      <c r="F38" s="124"/>
      <c r="I38" s="125"/>
      <c r="J38" s="117"/>
      <c r="N38" s="116"/>
      <c r="O38" s="116"/>
      <c r="P38" s="125"/>
      <c r="Q38" s="116"/>
      <c r="R38" s="116"/>
      <c r="S38" s="126"/>
    </row>
    <row r="39" spans="3:19" x14ac:dyDescent="0.3">
      <c r="C39" s="115"/>
      <c r="D39" s="115"/>
      <c r="E39" s="115"/>
      <c r="F39" s="124"/>
      <c r="I39" s="125"/>
      <c r="J39" s="117"/>
      <c r="N39" s="116"/>
      <c r="O39" s="116"/>
      <c r="P39" s="125"/>
      <c r="Q39" s="116"/>
      <c r="R39" s="116"/>
      <c r="S39" s="126"/>
    </row>
    <row r="40" spans="3:19" x14ac:dyDescent="0.3">
      <c r="C40" s="115"/>
      <c r="D40" s="115"/>
      <c r="E40" s="115"/>
      <c r="F40" s="124"/>
      <c r="I40" s="125"/>
      <c r="J40" s="117"/>
      <c r="N40" s="116"/>
      <c r="O40" s="116"/>
      <c r="P40" s="125"/>
      <c r="Q40" s="116"/>
      <c r="R40" s="116"/>
      <c r="S40" s="125"/>
    </row>
    <row r="41" spans="3:19" x14ac:dyDescent="0.3">
      <c r="C41" s="115"/>
      <c r="D41" s="115"/>
      <c r="E41" s="115"/>
      <c r="F41" s="124"/>
      <c r="I41" s="125"/>
      <c r="J41" s="117"/>
      <c r="N41" s="116"/>
      <c r="O41" s="116"/>
      <c r="P41" s="116"/>
      <c r="Q41" s="116"/>
      <c r="R41" s="116"/>
      <c r="S41" s="125"/>
    </row>
    <row r="42" spans="3:19" x14ac:dyDescent="0.3">
      <c r="C42" s="115"/>
      <c r="D42" s="115"/>
      <c r="E42" s="115"/>
      <c r="F42" s="124"/>
      <c r="I42" s="125"/>
      <c r="J42" s="117"/>
      <c r="N42" s="116"/>
      <c r="O42" s="116"/>
      <c r="P42" s="125"/>
      <c r="Q42" s="116"/>
      <c r="R42" s="116"/>
      <c r="S42" s="126"/>
    </row>
    <row r="43" spans="3:19" x14ac:dyDescent="0.3">
      <c r="C43" s="115"/>
      <c r="D43" s="115"/>
      <c r="E43" s="115"/>
      <c r="F43" s="124"/>
      <c r="I43" s="125"/>
      <c r="J43" s="117"/>
      <c r="N43" s="116"/>
      <c r="O43" s="116"/>
      <c r="P43" s="125"/>
      <c r="Q43" s="116"/>
      <c r="R43" s="116"/>
      <c r="S43" s="126"/>
    </row>
    <row r="44" spans="3:19" x14ac:dyDescent="0.3">
      <c r="C44" s="115"/>
      <c r="D44" s="115"/>
      <c r="E44" s="115"/>
      <c r="F44" s="124"/>
      <c r="I44" s="125"/>
      <c r="J44" s="117"/>
      <c r="N44" s="116"/>
      <c r="O44" s="116"/>
      <c r="P44" s="125"/>
      <c r="Q44" s="116"/>
      <c r="R44" s="116"/>
      <c r="S44" s="126"/>
    </row>
    <row r="45" spans="3:19" x14ac:dyDescent="0.3">
      <c r="C45" s="115"/>
      <c r="D45" s="115"/>
      <c r="E45" s="115"/>
      <c r="F45" s="124"/>
      <c r="I45" s="125"/>
      <c r="J45" s="117"/>
      <c r="N45" s="116"/>
      <c r="O45" s="116"/>
      <c r="P45" s="125"/>
      <c r="Q45" s="116"/>
      <c r="R45" s="116"/>
      <c r="S45" s="126"/>
    </row>
    <row r="46" spans="3:19" x14ac:dyDescent="0.3">
      <c r="C46" s="115"/>
      <c r="D46" s="115"/>
      <c r="E46" s="115"/>
      <c r="F46" s="124"/>
      <c r="I46" s="125"/>
      <c r="J46" s="117"/>
      <c r="N46" s="116"/>
      <c r="O46" s="116"/>
      <c r="P46" s="125"/>
      <c r="Q46" s="116"/>
      <c r="R46" s="116"/>
      <c r="S46" s="126"/>
    </row>
    <row r="47" spans="3:19" x14ac:dyDescent="0.3">
      <c r="C47" s="115"/>
      <c r="D47" s="115"/>
      <c r="E47" s="115"/>
      <c r="F47" s="124"/>
      <c r="I47" s="127"/>
      <c r="J47" s="117"/>
      <c r="N47" s="116"/>
      <c r="O47" s="116"/>
      <c r="P47" s="125"/>
      <c r="Q47" s="116"/>
      <c r="R47" s="116"/>
      <c r="S47" s="126"/>
    </row>
    <row r="48" spans="3:19" x14ac:dyDescent="0.3">
      <c r="C48" s="115"/>
      <c r="D48" s="115"/>
      <c r="E48" s="115"/>
      <c r="F48" s="124"/>
      <c r="I48" s="125"/>
      <c r="J48" s="117"/>
      <c r="N48" s="116"/>
      <c r="O48" s="116"/>
      <c r="P48" s="125"/>
      <c r="Q48" s="116"/>
      <c r="R48" s="116"/>
      <c r="S48" s="126"/>
    </row>
    <row r="49" spans="2:19" x14ac:dyDescent="0.3">
      <c r="C49" s="115"/>
      <c r="D49" s="115"/>
      <c r="E49" s="115"/>
      <c r="F49" s="124"/>
      <c r="I49" s="125"/>
      <c r="J49" s="117"/>
      <c r="N49" s="116"/>
      <c r="O49" s="116"/>
      <c r="P49" s="125"/>
      <c r="Q49" s="116"/>
      <c r="R49" s="116"/>
      <c r="S49" s="126"/>
    </row>
    <row r="50" spans="2:19" x14ac:dyDescent="0.3">
      <c r="C50" s="115"/>
      <c r="D50" s="115"/>
      <c r="E50" s="115"/>
      <c r="F50" s="124"/>
      <c r="I50" s="125"/>
      <c r="J50" s="117"/>
      <c r="N50" s="116"/>
      <c r="O50" s="116"/>
      <c r="P50" s="125"/>
      <c r="Q50" s="116"/>
      <c r="R50" s="116"/>
      <c r="S50" s="125"/>
    </row>
    <row r="51" spans="2:19" x14ac:dyDescent="0.3">
      <c r="C51" s="115"/>
      <c r="D51" s="115"/>
      <c r="E51" s="115"/>
      <c r="F51" s="124"/>
      <c r="I51" s="125"/>
      <c r="J51" s="117"/>
      <c r="N51" s="116"/>
      <c r="O51" s="116"/>
      <c r="P51" s="125"/>
      <c r="Q51" s="116"/>
      <c r="R51" s="116"/>
      <c r="S51" s="126"/>
    </row>
    <row r="52" spans="2:19" x14ac:dyDescent="0.3">
      <c r="C52" s="115"/>
      <c r="D52" s="115"/>
      <c r="E52" s="115"/>
      <c r="F52" s="124"/>
      <c r="I52" s="125"/>
      <c r="J52" s="117"/>
      <c r="N52" s="116"/>
      <c r="O52" s="116"/>
      <c r="P52" s="116"/>
      <c r="Q52" s="116"/>
      <c r="R52" s="116"/>
      <c r="S52" s="125"/>
    </row>
    <row r="53" spans="2:19" x14ac:dyDescent="0.3">
      <c r="C53" s="115"/>
      <c r="D53" s="115"/>
      <c r="E53" s="115"/>
      <c r="F53" s="124"/>
      <c r="I53" s="125"/>
      <c r="J53" s="117"/>
      <c r="N53" s="116"/>
      <c r="O53" s="116"/>
      <c r="P53" s="125"/>
      <c r="Q53" s="116"/>
      <c r="R53" s="116"/>
    </row>
    <row r="54" spans="2:19" x14ac:dyDescent="0.3">
      <c r="E54" s="115"/>
      <c r="F54" s="124"/>
      <c r="I54" s="125"/>
      <c r="J54" s="117"/>
      <c r="N54" s="116"/>
      <c r="O54" s="116"/>
      <c r="P54" s="125"/>
      <c r="Q54" s="116"/>
      <c r="R54" s="116"/>
      <c r="S54" s="125"/>
    </row>
    <row r="55" spans="2:19" x14ac:dyDescent="0.3">
      <c r="E55" s="115"/>
      <c r="F55" s="124"/>
      <c r="I55" s="125"/>
      <c r="J55" s="117"/>
      <c r="N55" s="116"/>
      <c r="O55" s="116"/>
      <c r="P55" s="125"/>
      <c r="Q55" s="116"/>
      <c r="R55" s="116"/>
      <c r="S55" s="126"/>
    </row>
    <row r="56" spans="2:19" x14ac:dyDescent="0.3">
      <c r="B56" s="115"/>
      <c r="I56" s="111"/>
      <c r="J56" s="112"/>
    </row>
  </sheetData>
  <pageMargins left="0.7" right="0.7" top="0.75" bottom="0.75" header="0.3" footer="0.3"/>
  <pageSetup paperSize="9"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32775-AAE1-4909-A9E8-098194A780C1}">
  <sheetPr>
    <tabColor theme="6"/>
  </sheetPr>
  <dimension ref="A4:Y59"/>
  <sheetViews>
    <sheetView zoomScale="85" zoomScaleNormal="85" workbookViewId="0">
      <selection activeCell="B10" sqref="B10"/>
    </sheetView>
  </sheetViews>
  <sheetFormatPr defaultColWidth="8.58203125" defaultRowHeight="14" x14ac:dyDescent="0.3"/>
  <cols>
    <col min="1" max="1" width="42.33203125" style="111" customWidth="1"/>
    <col min="2" max="2" width="12.58203125" style="111" customWidth="1"/>
    <col min="3" max="3" width="42.33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25" x14ac:dyDescent="0.3">
      <c r="A4" s="118" t="s">
        <v>68</v>
      </c>
    </row>
    <row r="5" spans="1:25" x14ac:dyDescent="0.3">
      <c r="A5" s="119" t="s">
        <v>303</v>
      </c>
      <c r="B5" s="111" t="s">
        <v>304</v>
      </c>
    </row>
    <row r="6" spans="1:25" x14ac:dyDescent="0.3">
      <c r="A6" s="111" t="s">
        <v>320</v>
      </c>
      <c r="B6" s="111" t="s">
        <v>321</v>
      </c>
    </row>
    <row r="7" spans="1:25" x14ac:dyDescent="0.3">
      <c r="A7" s="120" t="s">
        <v>73</v>
      </c>
      <c r="B7" s="111" t="s">
        <v>322</v>
      </c>
    </row>
    <row r="8" spans="1:25" x14ac:dyDescent="0.3">
      <c r="A8" s="111" t="s">
        <v>2</v>
      </c>
      <c r="B8" s="111" t="s">
        <v>323</v>
      </c>
    </row>
    <row r="9" spans="1:25" x14ac:dyDescent="0.3">
      <c r="A9" s="111" t="s">
        <v>76</v>
      </c>
      <c r="B9" s="111" t="s">
        <v>324</v>
      </c>
    </row>
    <row r="11" spans="1:25" ht="14.5" thickBot="1" x14ac:dyDescent="0.35"/>
    <row r="12" spans="1:25" ht="14.5" thickBot="1" x14ac:dyDescent="0.35">
      <c r="A12" s="114" t="s">
        <v>588</v>
      </c>
      <c r="B12" s="195" t="s">
        <v>530</v>
      </c>
      <c r="C12" s="196" t="s">
        <v>531</v>
      </c>
      <c r="D12" s="197" t="s">
        <v>518</v>
      </c>
      <c r="G12" s="112"/>
      <c r="H12" s="111"/>
      <c r="R12" s="113"/>
      <c r="Y12" s="111"/>
    </row>
    <row r="13" spans="1:25" x14ac:dyDescent="0.3">
      <c r="A13" s="114"/>
      <c r="B13" s="134" t="s">
        <v>202</v>
      </c>
      <c r="C13" s="189">
        <v>4390.0108468194703</v>
      </c>
      <c r="D13" s="190" t="s">
        <v>520</v>
      </c>
      <c r="G13" s="112"/>
      <c r="H13" s="121"/>
      <c r="R13" s="113"/>
      <c r="Y13" s="111"/>
    </row>
    <row r="14" spans="1:25" x14ac:dyDescent="0.3">
      <c r="A14" s="114"/>
      <c r="B14" s="134" t="s">
        <v>152</v>
      </c>
      <c r="C14" s="189">
        <v>3884.8815349403676</v>
      </c>
      <c r="D14" s="190" t="s">
        <v>521</v>
      </c>
      <c r="F14" s="121"/>
      <c r="G14" s="112"/>
      <c r="H14" s="111"/>
      <c r="R14" s="113"/>
      <c r="Y14" s="111"/>
    </row>
    <row r="15" spans="1:25" x14ac:dyDescent="0.3">
      <c r="A15" s="114"/>
      <c r="B15" s="134" t="s">
        <v>146</v>
      </c>
      <c r="C15" s="189">
        <v>2671.6712192786727</v>
      </c>
      <c r="D15" s="190" t="s">
        <v>522</v>
      </c>
      <c r="E15" s="158"/>
      <c r="F15" s="158"/>
      <c r="G15" s="158"/>
      <c r="H15" s="158"/>
      <c r="I15" s="158"/>
      <c r="J15" s="158"/>
      <c r="K15" s="158"/>
      <c r="L15" s="158"/>
      <c r="M15" s="158"/>
      <c r="N15" s="158"/>
      <c r="O15" s="158"/>
      <c r="P15" s="158"/>
      <c r="Q15" s="158"/>
      <c r="R15" s="113"/>
      <c r="Y15" s="111"/>
    </row>
    <row r="16" spans="1:25" x14ac:dyDescent="0.3">
      <c r="A16" s="114"/>
      <c r="B16" s="134" t="s">
        <v>464</v>
      </c>
      <c r="C16" s="189">
        <v>2486.6171200200579</v>
      </c>
      <c r="D16" s="190" t="s">
        <v>523</v>
      </c>
      <c r="E16" s="122"/>
      <c r="F16" s="122"/>
      <c r="G16" s="122"/>
      <c r="H16" s="122"/>
      <c r="I16" s="122"/>
      <c r="J16" s="122"/>
      <c r="K16" s="123"/>
      <c r="L16" s="122"/>
      <c r="M16" s="122"/>
      <c r="N16" s="122"/>
      <c r="O16" s="122"/>
      <c r="P16" s="122"/>
      <c r="Q16" s="122"/>
      <c r="R16" s="113"/>
      <c r="Y16" s="111"/>
    </row>
    <row r="17" spans="2:25" x14ac:dyDescent="0.3">
      <c r="B17" s="134" t="s">
        <v>148</v>
      </c>
      <c r="C17" s="189">
        <v>2167.0774268776117</v>
      </c>
      <c r="D17" s="190" t="s">
        <v>524</v>
      </c>
      <c r="G17" s="125"/>
      <c r="H17" s="117"/>
      <c r="L17" s="116"/>
      <c r="M17" s="116"/>
      <c r="N17" s="125"/>
      <c r="O17" s="116"/>
      <c r="P17" s="116"/>
      <c r="Q17" s="126"/>
      <c r="R17" s="113"/>
      <c r="Y17" s="111"/>
    </row>
    <row r="18" spans="2:25" x14ac:dyDescent="0.3">
      <c r="B18" s="134" t="s">
        <v>170</v>
      </c>
      <c r="C18" s="189">
        <v>1889.9672690593866</v>
      </c>
      <c r="D18" s="190" t="s">
        <v>525</v>
      </c>
      <c r="G18" s="125"/>
      <c r="H18" s="117"/>
      <c r="L18" s="116"/>
      <c r="M18" s="116"/>
      <c r="N18" s="125"/>
      <c r="O18" s="116"/>
      <c r="P18" s="116"/>
      <c r="Q18" s="125"/>
      <c r="R18" s="113"/>
      <c r="Y18" s="111"/>
    </row>
    <row r="19" spans="2:25" x14ac:dyDescent="0.3">
      <c r="B19" s="134" t="s">
        <v>168</v>
      </c>
      <c r="C19" s="189">
        <v>1445.8599206700394</v>
      </c>
      <c r="D19" s="190" t="s">
        <v>526</v>
      </c>
      <c r="G19" s="125"/>
      <c r="H19" s="117"/>
      <c r="L19" s="116"/>
      <c r="M19" s="116"/>
      <c r="N19" s="125"/>
      <c r="O19" s="116"/>
      <c r="P19" s="116"/>
      <c r="Q19" s="125"/>
      <c r="R19" s="113"/>
      <c r="Y19" s="111"/>
    </row>
    <row r="20" spans="2:25" x14ac:dyDescent="0.3">
      <c r="B20" s="134" t="s">
        <v>206</v>
      </c>
      <c r="C20" s="189">
        <v>1347.0115144608546</v>
      </c>
      <c r="D20" s="190" t="s">
        <v>527</v>
      </c>
      <c r="G20" s="125"/>
      <c r="H20" s="117"/>
      <c r="L20" s="116"/>
      <c r="M20" s="116"/>
      <c r="N20" s="125"/>
      <c r="O20" s="116"/>
      <c r="P20" s="116"/>
      <c r="Q20" s="126"/>
      <c r="R20" s="113"/>
      <c r="Y20" s="111"/>
    </row>
    <row r="21" spans="2:25" x14ac:dyDescent="0.3">
      <c r="B21" s="134" t="s">
        <v>470</v>
      </c>
      <c r="C21" s="189">
        <v>1169.1449424478067</v>
      </c>
      <c r="D21" s="191" t="s">
        <v>528</v>
      </c>
      <c r="G21" s="125"/>
      <c r="H21" s="117"/>
      <c r="L21" s="116"/>
      <c r="M21" s="116"/>
      <c r="N21" s="125"/>
      <c r="O21" s="116"/>
      <c r="P21" s="116"/>
      <c r="Q21" s="126"/>
      <c r="R21" s="113"/>
      <c r="Y21" s="111"/>
    </row>
    <row r="22" spans="2:25" ht="14.5" thickBot="1" x14ac:dyDescent="0.35">
      <c r="B22" s="192" t="s">
        <v>469</v>
      </c>
      <c r="C22" s="193">
        <v>1073.7764676725938</v>
      </c>
      <c r="D22" s="194" t="s">
        <v>529</v>
      </c>
      <c r="G22" s="125"/>
      <c r="H22" s="117"/>
      <c r="L22" s="116"/>
      <c r="M22" s="116"/>
      <c r="N22" s="125"/>
      <c r="O22" s="116"/>
      <c r="P22" s="116"/>
      <c r="Q22" s="126"/>
      <c r="R22" s="113"/>
      <c r="Y22" s="111"/>
    </row>
    <row r="23" spans="2:25" x14ac:dyDescent="0.3">
      <c r="C23" s="115"/>
      <c r="D23" s="115"/>
      <c r="E23" s="124"/>
      <c r="H23" s="125"/>
      <c r="I23" s="117"/>
      <c r="M23" s="116"/>
      <c r="N23" s="116"/>
      <c r="O23" s="125"/>
      <c r="P23" s="116"/>
      <c r="Q23" s="116"/>
      <c r="R23" s="125"/>
    </row>
    <row r="24" spans="2:25" x14ac:dyDescent="0.3">
      <c r="C24" s="115"/>
      <c r="D24" s="115"/>
      <c r="E24" s="124"/>
      <c r="H24" s="125"/>
      <c r="I24" s="117"/>
      <c r="M24" s="116"/>
      <c r="N24" s="116"/>
      <c r="O24" s="125"/>
      <c r="P24" s="116"/>
      <c r="Q24" s="116"/>
    </row>
    <row r="25" spans="2:25" x14ac:dyDescent="0.3">
      <c r="C25" s="115"/>
      <c r="D25" s="115"/>
      <c r="E25" s="124"/>
      <c r="H25" s="125"/>
      <c r="I25" s="117"/>
      <c r="M25" s="116"/>
      <c r="N25" s="116"/>
      <c r="O25" s="125"/>
      <c r="P25" s="116"/>
      <c r="Q25" s="116"/>
      <c r="R25" s="125"/>
    </row>
    <row r="26" spans="2:25" x14ac:dyDescent="0.3">
      <c r="C26" s="115"/>
      <c r="D26" s="115"/>
      <c r="E26" s="124"/>
      <c r="H26" s="127"/>
      <c r="I26" s="117"/>
      <c r="M26" s="116"/>
      <c r="N26" s="116"/>
      <c r="O26" s="125"/>
      <c r="P26" s="116"/>
      <c r="Q26" s="116"/>
    </row>
    <row r="27" spans="2:25" x14ac:dyDescent="0.3">
      <c r="C27" s="115"/>
      <c r="D27" s="115"/>
      <c r="E27" s="124"/>
      <c r="H27" s="125"/>
      <c r="I27" s="117"/>
      <c r="M27" s="116"/>
      <c r="N27" s="116"/>
      <c r="O27" s="125"/>
      <c r="P27" s="116"/>
      <c r="Q27" s="116"/>
      <c r="R27" s="125"/>
    </row>
    <row r="28" spans="2:25" x14ac:dyDescent="0.3">
      <c r="C28" s="115"/>
      <c r="D28" s="115"/>
      <c r="E28" s="124"/>
      <c r="H28" s="125"/>
      <c r="I28" s="117"/>
      <c r="M28" s="116"/>
      <c r="N28" s="116"/>
      <c r="O28" s="125"/>
      <c r="P28" s="116"/>
      <c r="Q28" s="116"/>
      <c r="R28" s="126"/>
    </row>
    <row r="29" spans="2:25" x14ac:dyDescent="0.3">
      <c r="C29" s="115"/>
      <c r="D29" s="115"/>
      <c r="E29" s="124"/>
      <c r="H29" s="125"/>
      <c r="I29" s="117"/>
      <c r="M29" s="116"/>
      <c r="N29" s="116"/>
      <c r="O29" s="125"/>
      <c r="P29" s="116"/>
      <c r="Q29" s="116"/>
      <c r="R29" s="125"/>
    </row>
    <row r="30" spans="2:25" x14ac:dyDescent="0.3">
      <c r="C30" s="115"/>
      <c r="D30" s="115"/>
      <c r="E30" s="124"/>
      <c r="H30" s="125"/>
      <c r="I30" s="117"/>
      <c r="M30" s="116"/>
      <c r="N30" s="116"/>
      <c r="O30" s="125"/>
      <c r="P30" s="116"/>
      <c r="Q30" s="116"/>
      <c r="R30" s="126"/>
    </row>
    <row r="31" spans="2:25" x14ac:dyDescent="0.3">
      <c r="C31" s="115"/>
      <c r="D31" s="115"/>
      <c r="E31" s="124"/>
      <c r="H31" s="125"/>
      <c r="I31" s="117"/>
      <c r="M31" s="116"/>
      <c r="N31" s="116"/>
      <c r="O31" s="125"/>
      <c r="P31" s="116"/>
      <c r="Q31" s="116"/>
      <c r="R31" s="126"/>
    </row>
    <row r="32" spans="2:25"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6"/>
    </row>
    <row r="43" spans="3:18" x14ac:dyDescent="0.3">
      <c r="C43" s="115"/>
      <c r="D43" s="115"/>
      <c r="E43" s="124"/>
      <c r="H43" s="125"/>
      <c r="I43" s="117"/>
      <c r="M43" s="116"/>
      <c r="N43" s="116"/>
      <c r="O43" s="125"/>
      <c r="P43" s="116"/>
      <c r="Q43" s="116"/>
      <c r="R43" s="125"/>
    </row>
    <row r="44" spans="3:18" x14ac:dyDescent="0.3">
      <c r="C44" s="115"/>
      <c r="D44" s="115"/>
      <c r="E44" s="124"/>
      <c r="H44" s="125"/>
      <c r="I44" s="117"/>
      <c r="M44" s="116"/>
      <c r="N44" s="116"/>
      <c r="O44" s="116"/>
      <c r="P44" s="116"/>
      <c r="Q44" s="116"/>
      <c r="R44" s="125"/>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5"/>
      <c r="I49" s="117"/>
      <c r="M49" s="116"/>
      <c r="N49" s="116"/>
      <c r="O49" s="125"/>
      <c r="P49" s="116"/>
      <c r="Q49" s="116"/>
      <c r="R49" s="126"/>
    </row>
    <row r="50" spans="2:18" x14ac:dyDescent="0.3">
      <c r="C50" s="115"/>
      <c r="D50" s="115"/>
      <c r="E50" s="124"/>
      <c r="H50" s="127"/>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6"/>
    </row>
    <row r="53" spans="2:18" x14ac:dyDescent="0.3">
      <c r="C53" s="115"/>
      <c r="D53" s="115"/>
      <c r="E53" s="124"/>
      <c r="H53" s="125"/>
      <c r="I53" s="117"/>
      <c r="M53" s="116"/>
      <c r="N53" s="116"/>
      <c r="O53" s="125"/>
      <c r="P53" s="116"/>
      <c r="Q53" s="116"/>
      <c r="R53" s="125"/>
    </row>
    <row r="54" spans="2:18" x14ac:dyDescent="0.3">
      <c r="C54" s="115"/>
      <c r="D54" s="115"/>
      <c r="E54" s="124"/>
      <c r="H54" s="125"/>
      <c r="I54" s="117"/>
      <c r="M54" s="116"/>
      <c r="N54" s="116"/>
      <c r="O54" s="125"/>
      <c r="P54" s="116"/>
      <c r="Q54" s="116"/>
      <c r="R54" s="126"/>
    </row>
    <row r="55" spans="2:18" x14ac:dyDescent="0.3">
      <c r="C55" s="115"/>
      <c r="D55" s="115"/>
      <c r="E55" s="124"/>
      <c r="H55" s="125"/>
      <c r="I55" s="117"/>
      <c r="M55" s="116"/>
      <c r="N55" s="116"/>
      <c r="O55" s="116"/>
      <c r="P55" s="116"/>
      <c r="Q55" s="116"/>
      <c r="R55" s="125"/>
    </row>
    <row r="56" spans="2:18" x14ac:dyDescent="0.3">
      <c r="C56" s="115"/>
      <c r="D56" s="115"/>
      <c r="E56" s="124"/>
      <c r="H56" s="125"/>
      <c r="I56" s="117"/>
      <c r="M56" s="116"/>
      <c r="N56" s="116"/>
      <c r="O56" s="125"/>
      <c r="P56" s="116"/>
      <c r="Q56" s="116"/>
    </row>
    <row r="57" spans="2:18" x14ac:dyDescent="0.3">
      <c r="D57" s="115"/>
      <c r="E57" s="124"/>
      <c r="H57" s="125"/>
      <c r="I57" s="117"/>
      <c r="M57" s="116"/>
      <c r="N57" s="116"/>
      <c r="O57" s="125"/>
      <c r="P57" s="116"/>
      <c r="Q57" s="116"/>
      <c r="R57" s="125"/>
    </row>
    <row r="58" spans="2:18" x14ac:dyDescent="0.3">
      <c r="D58" s="115"/>
      <c r="E58" s="124"/>
      <c r="H58" s="125"/>
      <c r="I58" s="117"/>
      <c r="M58" s="116"/>
      <c r="N58" s="116"/>
      <c r="O58" s="125"/>
      <c r="P58" s="116"/>
      <c r="Q58" s="116"/>
      <c r="R58" s="126"/>
    </row>
    <row r="59" spans="2:18" x14ac:dyDescent="0.3">
      <c r="B59" s="115"/>
      <c r="H59" s="111"/>
      <c r="I59" s="112"/>
    </row>
  </sheetData>
  <pageMargins left="0.7" right="0.7" top="0.75" bottom="0.75" header="0.3" footer="0.3"/>
  <pageSetup paperSize="9" orientation="portrait" r:id="rId1"/>
  <ignoredErrors>
    <ignoredError sqref="D13:D22" numberStoredAsText="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F640E-B359-4B3E-A71A-94A81573F93C}">
  <sheetPr>
    <tabColor theme="6"/>
  </sheetPr>
  <dimension ref="A4:X58"/>
  <sheetViews>
    <sheetView zoomScale="85" zoomScaleNormal="85" workbookViewId="0">
      <selection activeCell="B10" sqref="B10"/>
    </sheetView>
  </sheetViews>
  <sheetFormatPr defaultColWidth="8.58203125" defaultRowHeight="14" x14ac:dyDescent="0.3"/>
  <cols>
    <col min="1" max="1" width="42.33203125" style="111" customWidth="1"/>
    <col min="2" max="2" width="12.58203125" style="111" customWidth="1"/>
    <col min="3" max="3" width="17.5" style="111" customWidth="1"/>
    <col min="4" max="5" width="20.58203125" style="111" customWidth="1"/>
    <col min="6" max="6" width="16.83203125" style="111" customWidth="1"/>
    <col min="7" max="7" width="22.5" style="111" customWidth="1"/>
    <col min="8" max="8" width="18.58203125" style="112" customWidth="1"/>
    <col min="9" max="12" width="20.58203125" style="111" customWidth="1"/>
    <col min="13" max="13" width="22.58203125" style="111" bestFit="1" customWidth="1"/>
    <col min="14" max="14" width="17.25" style="111" customWidth="1"/>
    <col min="15" max="16" width="20.58203125" style="111" customWidth="1"/>
    <col min="17" max="17" width="11.33203125" style="111" customWidth="1"/>
    <col min="18" max="18" width="7.33203125" style="113" customWidth="1"/>
    <col min="19" max="19" width="11.75" style="113" customWidth="1"/>
    <col min="20" max="20" width="25.08203125" style="113" customWidth="1"/>
    <col min="21" max="21" width="15.25" style="113" customWidth="1"/>
    <col min="22" max="22" width="14.08203125" style="113" customWidth="1"/>
    <col min="23" max="23" width="22.08203125" style="113" customWidth="1"/>
    <col min="24" max="24" width="15.33203125" style="113" customWidth="1"/>
    <col min="25" max="16384" width="8.58203125" style="111"/>
  </cols>
  <sheetData>
    <row r="4" spans="1:17" x14ac:dyDescent="0.3">
      <c r="A4" s="118" t="s">
        <v>68</v>
      </c>
    </row>
    <row r="5" spans="1:17" x14ac:dyDescent="0.3">
      <c r="A5" s="119" t="s">
        <v>303</v>
      </c>
      <c r="B5" s="111" t="s">
        <v>304</v>
      </c>
    </row>
    <row r="6" spans="1:17" x14ac:dyDescent="0.3">
      <c r="A6" s="111" t="s">
        <v>325</v>
      </c>
      <c r="B6" s="111" t="s">
        <v>326</v>
      </c>
    </row>
    <row r="7" spans="1:17" x14ac:dyDescent="0.3">
      <c r="A7" s="120" t="s">
        <v>73</v>
      </c>
      <c r="B7" s="111" t="s">
        <v>327</v>
      </c>
    </row>
    <row r="8" spans="1:17" x14ac:dyDescent="0.3">
      <c r="A8" s="111" t="s">
        <v>2</v>
      </c>
      <c r="B8" s="111" t="s">
        <v>328</v>
      </c>
    </row>
    <row r="9" spans="1:17" x14ac:dyDescent="0.3">
      <c r="A9" s="111" t="s">
        <v>76</v>
      </c>
      <c r="B9" s="111" t="s">
        <v>329</v>
      </c>
    </row>
    <row r="12" spans="1:17" ht="28" x14ac:dyDescent="0.3">
      <c r="A12" s="114"/>
      <c r="B12" s="323" t="s">
        <v>604</v>
      </c>
      <c r="C12" s="309" t="s">
        <v>479</v>
      </c>
      <c r="D12" s="310" t="s">
        <v>423</v>
      </c>
      <c r="E12" s="310" t="s">
        <v>593</v>
      </c>
      <c r="F12" s="310" t="s">
        <v>482</v>
      </c>
      <c r="G12" s="310" t="s">
        <v>425</v>
      </c>
      <c r="H12" s="310" t="s">
        <v>432</v>
      </c>
      <c r="I12" s="310" t="s">
        <v>434</v>
      </c>
      <c r="J12" s="310" t="s">
        <v>421</v>
      </c>
      <c r="K12" s="310" t="s">
        <v>429</v>
      </c>
      <c r="L12" s="310" t="s">
        <v>433</v>
      </c>
      <c r="M12" s="311" t="s">
        <v>594</v>
      </c>
      <c r="N12" s="312" t="s">
        <v>613</v>
      </c>
      <c r="O12" s="312" t="s">
        <v>602</v>
      </c>
    </row>
    <row r="13" spans="1:17" x14ac:dyDescent="0.3">
      <c r="A13" s="114"/>
      <c r="B13" s="313" t="s">
        <v>202</v>
      </c>
      <c r="C13" s="314">
        <v>0.27740531634835003</v>
      </c>
      <c r="D13" s="315">
        <v>0.10619277358937412</v>
      </c>
      <c r="E13" s="315">
        <v>0.12014218262817479</v>
      </c>
      <c r="F13" s="315">
        <v>3.5677744474296134E-2</v>
      </c>
      <c r="G13" s="315">
        <v>4.9208664988467994E-2</v>
      </c>
      <c r="H13" s="315">
        <v>2.4248892578168264E-2</v>
      </c>
      <c r="I13" s="315">
        <v>1.4611691475054787E-2</v>
      </c>
      <c r="J13" s="315">
        <v>4.1610488354478226E-2</v>
      </c>
      <c r="K13" s="315">
        <v>4.0607262217246115E-2</v>
      </c>
      <c r="L13" s="315">
        <v>0</v>
      </c>
      <c r="M13" s="316">
        <v>0.59455942590884525</v>
      </c>
      <c r="N13" s="333">
        <v>0.4054405740911548</v>
      </c>
      <c r="O13" s="317">
        <v>4390010846.8194704</v>
      </c>
    </row>
    <row r="14" spans="1:17" x14ac:dyDescent="0.3">
      <c r="A14" s="114"/>
      <c r="B14" s="318" t="s">
        <v>152</v>
      </c>
      <c r="C14" s="319">
        <v>0.29391849136414044</v>
      </c>
      <c r="D14" s="218">
        <v>0.12523454859744326</v>
      </c>
      <c r="E14" s="218">
        <v>7.7304264867239597E-2</v>
      </c>
      <c r="F14" s="218">
        <v>0.14229864720266386</v>
      </c>
      <c r="G14" s="218">
        <v>9.5113831121048532E-3</v>
      </c>
      <c r="H14" s="218">
        <v>4.2004633909219855E-3</v>
      </c>
      <c r="I14" s="218">
        <v>9.4518872402466411E-3</v>
      </c>
      <c r="J14" s="218">
        <v>2.6752976177721571E-2</v>
      </c>
      <c r="K14" s="218">
        <v>3.8922770911456205E-2</v>
      </c>
      <c r="L14" s="218">
        <v>7.9495562771378231E-3</v>
      </c>
      <c r="M14" s="320">
        <v>0.67767872294294351</v>
      </c>
      <c r="N14" s="334">
        <v>0.32232127705705654</v>
      </c>
      <c r="O14" s="322">
        <v>3884881534.9403677</v>
      </c>
      <c r="P14" s="158"/>
      <c r="Q14" s="158"/>
    </row>
    <row r="15" spans="1:17" x14ac:dyDescent="0.3">
      <c r="A15" s="114"/>
      <c r="B15" s="325" t="s">
        <v>146</v>
      </c>
      <c r="C15" s="326">
        <v>0.35265840388256731</v>
      </c>
      <c r="D15" s="327">
        <v>0.12798700770391577</v>
      </c>
      <c r="E15" s="327">
        <v>8.7161676549823264E-2</v>
      </c>
      <c r="F15" s="327">
        <v>2.9008089217760363E-2</v>
      </c>
      <c r="G15" s="327">
        <v>1.0762425114317638E-2</v>
      </c>
      <c r="H15" s="327">
        <v>9.5722482746922709E-3</v>
      </c>
      <c r="I15" s="327">
        <v>1.5660900182253166E-2</v>
      </c>
      <c r="J15" s="327">
        <v>2.0413629261300519E-2</v>
      </c>
      <c r="K15" s="327">
        <v>1.3558252036811078E-2</v>
      </c>
      <c r="L15" s="327">
        <v>0.15708767526325002</v>
      </c>
      <c r="M15" s="335">
        <v>0.75390285261731671</v>
      </c>
      <c r="N15" s="336">
        <v>0.24609714738268332</v>
      </c>
      <c r="O15" s="329">
        <v>2671671219.2786727</v>
      </c>
      <c r="P15" s="122"/>
      <c r="Q15" s="122"/>
    </row>
    <row r="16" spans="1:17" x14ac:dyDescent="0.3">
      <c r="C16" s="115"/>
      <c r="D16" s="115"/>
      <c r="E16" s="124"/>
      <c r="H16" s="125"/>
      <c r="I16" s="117"/>
      <c r="M16" s="116"/>
      <c r="N16" s="125"/>
      <c r="O16" s="116"/>
      <c r="P16" s="116"/>
      <c r="Q16" s="126"/>
    </row>
    <row r="17" spans="3:17" x14ac:dyDescent="0.3">
      <c r="C17" s="115"/>
      <c r="D17" s="115"/>
      <c r="E17" s="124"/>
      <c r="H17" s="125"/>
      <c r="I17" s="117"/>
      <c r="M17" s="116"/>
      <c r="N17" s="125"/>
      <c r="O17" s="116"/>
      <c r="P17" s="116"/>
      <c r="Q17" s="125"/>
    </row>
    <row r="18" spans="3:17" x14ac:dyDescent="0.3">
      <c r="C18" s="115"/>
      <c r="D18" s="115"/>
      <c r="E18" s="124"/>
      <c r="H18" s="125"/>
      <c r="I18" s="117"/>
      <c r="M18" s="116"/>
      <c r="N18" s="125"/>
      <c r="O18" s="116"/>
      <c r="P18" s="116"/>
      <c r="Q18" s="125"/>
    </row>
    <row r="19" spans="3:17" x14ac:dyDescent="0.3">
      <c r="C19" s="115"/>
      <c r="D19" s="115"/>
      <c r="E19" s="124"/>
      <c r="H19" s="125"/>
      <c r="I19" s="117"/>
      <c r="M19" s="116"/>
      <c r="N19" s="125"/>
      <c r="O19" s="116"/>
      <c r="P19" s="116"/>
      <c r="Q19" s="126"/>
    </row>
    <row r="20" spans="3:17" x14ac:dyDescent="0.3">
      <c r="C20" s="115"/>
      <c r="D20" s="115"/>
      <c r="E20" s="124"/>
      <c r="H20" s="125"/>
      <c r="I20" s="117"/>
      <c r="M20" s="116"/>
      <c r="N20" s="125"/>
      <c r="O20" s="116"/>
      <c r="P20" s="116"/>
      <c r="Q20" s="126"/>
    </row>
    <row r="21" spans="3:17" x14ac:dyDescent="0.3">
      <c r="C21" s="115"/>
      <c r="D21" s="115"/>
      <c r="E21" s="124"/>
      <c r="H21" s="125"/>
      <c r="I21" s="117"/>
      <c r="M21" s="116"/>
      <c r="N21" s="125"/>
      <c r="O21" s="116"/>
      <c r="P21" s="116"/>
      <c r="Q21" s="126"/>
    </row>
    <row r="22" spans="3:17" x14ac:dyDescent="0.3">
      <c r="C22" s="115"/>
      <c r="D22" s="115"/>
      <c r="E22" s="124"/>
      <c r="H22" s="125"/>
      <c r="I22" s="117"/>
      <c r="M22" s="116"/>
      <c r="N22" s="125"/>
      <c r="O22" s="116"/>
      <c r="P22" s="116"/>
      <c r="Q22" s="125"/>
    </row>
    <row r="23" spans="3:17" x14ac:dyDescent="0.3">
      <c r="C23" s="115"/>
      <c r="D23" s="115"/>
      <c r="E23" s="124"/>
      <c r="H23" s="125"/>
      <c r="I23" s="117"/>
      <c r="M23" s="116"/>
      <c r="N23" s="125"/>
      <c r="O23" s="116"/>
      <c r="P23" s="116"/>
    </row>
    <row r="24" spans="3:17" x14ac:dyDescent="0.3">
      <c r="C24" s="115"/>
      <c r="D24" s="115"/>
      <c r="E24" s="124"/>
      <c r="H24" s="125"/>
      <c r="I24" s="117"/>
      <c r="M24" s="116"/>
      <c r="N24" s="125"/>
      <c r="O24" s="116"/>
      <c r="P24" s="116"/>
      <c r="Q24" s="125"/>
    </row>
    <row r="25" spans="3:17" x14ac:dyDescent="0.3">
      <c r="C25" s="115"/>
      <c r="D25" s="115"/>
      <c r="E25" s="124"/>
      <c r="H25" s="127"/>
      <c r="I25" s="117"/>
      <c r="M25" s="116"/>
      <c r="N25" s="125"/>
      <c r="O25" s="116"/>
      <c r="P25" s="116"/>
    </row>
    <row r="26" spans="3:17" x14ac:dyDescent="0.3">
      <c r="C26" s="115"/>
      <c r="D26" s="115"/>
      <c r="E26" s="124"/>
      <c r="H26" s="125"/>
      <c r="I26" s="117"/>
      <c r="M26" s="116"/>
      <c r="N26" s="125"/>
      <c r="O26" s="116"/>
      <c r="P26" s="116"/>
      <c r="Q26" s="125"/>
    </row>
    <row r="27" spans="3:17" x14ac:dyDescent="0.3">
      <c r="C27" s="115"/>
      <c r="D27" s="115"/>
      <c r="E27" s="124"/>
      <c r="H27" s="125"/>
      <c r="I27" s="117"/>
      <c r="M27" s="116"/>
      <c r="N27" s="125"/>
      <c r="O27" s="116"/>
      <c r="P27" s="116"/>
      <c r="Q27" s="126"/>
    </row>
    <row r="28" spans="3:17" x14ac:dyDescent="0.3">
      <c r="C28" s="115"/>
      <c r="D28" s="115"/>
      <c r="E28" s="124"/>
      <c r="H28" s="125"/>
      <c r="I28" s="117"/>
      <c r="M28" s="116"/>
      <c r="N28" s="125"/>
      <c r="O28" s="116"/>
      <c r="P28" s="116"/>
      <c r="Q28" s="125"/>
    </row>
    <row r="29" spans="3:17" x14ac:dyDescent="0.3">
      <c r="C29" s="115"/>
      <c r="D29" s="115"/>
      <c r="E29" s="124"/>
      <c r="H29" s="125"/>
      <c r="I29" s="117"/>
      <c r="M29" s="116"/>
      <c r="N29" s="125"/>
      <c r="O29" s="116"/>
      <c r="P29" s="116"/>
      <c r="Q29" s="126"/>
    </row>
    <row r="30" spans="3:17" x14ac:dyDescent="0.3">
      <c r="C30" s="115"/>
      <c r="D30" s="115"/>
      <c r="E30" s="124"/>
      <c r="H30" s="125"/>
      <c r="I30" s="117"/>
      <c r="M30" s="116"/>
      <c r="N30" s="125"/>
      <c r="O30" s="116"/>
      <c r="P30" s="116"/>
      <c r="Q30" s="126"/>
    </row>
    <row r="31" spans="3:17" x14ac:dyDescent="0.3">
      <c r="C31" s="115"/>
      <c r="D31" s="115"/>
      <c r="E31" s="124"/>
      <c r="H31" s="125"/>
      <c r="I31" s="117"/>
      <c r="M31" s="116"/>
      <c r="N31" s="125"/>
      <c r="O31" s="116"/>
      <c r="P31" s="116"/>
      <c r="Q31" s="126"/>
    </row>
    <row r="32" spans="3:17" x14ac:dyDescent="0.3">
      <c r="C32" s="115"/>
      <c r="D32" s="115"/>
      <c r="E32" s="124"/>
      <c r="H32" s="125"/>
      <c r="I32" s="117"/>
      <c r="M32" s="116"/>
      <c r="N32" s="125"/>
      <c r="O32" s="116"/>
      <c r="P32" s="116"/>
      <c r="Q32" s="126"/>
    </row>
    <row r="33" spans="3:17" x14ac:dyDescent="0.3">
      <c r="C33" s="115"/>
      <c r="D33" s="115"/>
      <c r="E33" s="124"/>
      <c r="H33" s="125"/>
      <c r="I33" s="117"/>
      <c r="M33" s="116"/>
      <c r="N33" s="125"/>
      <c r="O33" s="116"/>
      <c r="P33" s="116"/>
      <c r="Q33" s="126"/>
    </row>
    <row r="34" spans="3:17" x14ac:dyDescent="0.3">
      <c r="C34" s="115"/>
      <c r="D34" s="115"/>
      <c r="E34" s="124"/>
      <c r="H34" s="125"/>
      <c r="I34" s="117"/>
      <c r="M34" s="116"/>
      <c r="N34" s="125"/>
      <c r="O34" s="116"/>
      <c r="P34" s="116"/>
      <c r="Q34" s="126"/>
    </row>
    <row r="35" spans="3:17" x14ac:dyDescent="0.3">
      <c r="C35" s="115"/>
      <c r="D35" s="115"/>
      <c r="E35" s="124"/>
      <c r="H35" s="125"/>
      <c r="I35" s="117"/>
      <c r="M35" s="116"/>
      <c r="N35" s="125"/>
      <c r="O35" s="116"/>
      <c r="P35" s="116"/>
      <c r="Q35" s="126"/>
    </row>
    <row r="36" spans="3:17" x14ac:dyDescent="0.3">
      <c r="C36" s="115"/>
      <c r="D36" s="115"/>
      <c r="E36" s="124"/>
      <c r="H36" s="125"/>
      <c r="I36" s="117"/>
      <c r="M36" s="116"/>
      <c r="N36" s="125"/>
      <c r="O36" s="116"/>
      <c r="P36" s="116"/>
      <c r="Q36" s="126"/>
    </row>
    <row r="37" spans="3:17" x14ac:dyDescent="0.3">
      <c r="C37" s="115"/>
      <c r="D37" s="115"/>
      <c r="E37" s="124"/>
      <c r="H37" s="125"/>
      <c r="I37" s="117"/>
      <c r="M37" s="116"/>
      <c r="N37" s="125"/>
      <c r="O37" s="116"/>
      <c r="P37" s="116"/>
      <c r="Q37" s="126"/>
    </row>
    <row r="38" spans="3:17" x14ac:dyDescent="0.3">
      <c r="C38" s="115"/>
      <c r="D38" s="115"/>
      <c r="E38" s="124"/>
      <c r="H38" s="125"/>
      <c r="I38" s="117"/>
      <c r="M38" s="116"/>
      <c r="N38" s="125"/>
      <c r="O38" s="116"/>
      <c r="P38" s="116"/>
      <c r="Q38" s="126"/>
    </row>
    <row r="39" spans="3:17" x14ac:dyDescent="0.3">
      <c r="C39" s="115"/>
      <c r="D39" s="115"/>
      <c r="E39" s="124"/>
      <c r="H39" s="125"/>
      <c r="I39" s="117"/>
      <c r="M39" s="116"/>
      <c r="N39" s="125"/>
      <c r="O39" s="116"/>
      <c r="P39" s="116"/>
      <c r="Q39" s="126"/>
    </row>
    <row r="40" spans="3:17" x14ac:dyDescent="0.3">
      <c r="C40" s="115"/>
      <c r="D40" s="115"/>
      <c r="E40" s="124"/>
      <c r="H40" s="125"/>
      <c r="I40" s="117"/>
      <c r="M40" s="116"/>
      <c r="N40" s="125"/>
      <c r="O40" s="116"/>
      <c r="P40" s="116"/>
      <c r="Q40" s="126"/>
    </row>
    <row r="41" spans="3:17" x14ac:dyDescent="0.3">
      <c r="C41" s="115"/>
      <c r="D41" s="115"/>
      <c r="E41" s="124"/>
      <c r="H41" s="125"/>
      <c r="I41" s="117"/>
      <c r="M41" s="116"/>
      <c r="N41" s="125"/>
      <c r="O41" s="116"/>
      <c r="P41" s="116"/>
      <c r="Q41" s="126"/>
    </row>
    <row r="42" spans="3:17" x14ac:dyDescent="0.3">
      <c r="C42" s="115"/>
      <c r="D42" s="115"/>
      <c r="E42" s="124"/>
      <c r="H42" s="125"/>
      <c r="I42" s="117"/>
      <c r="M42" s="116"/>
      <c r="N42" s="125"/>
      <c r="O42" s="116"/>
      <c r="P42" s="116"/>
      <c r="Q42" s="125"/>
    </row>
    <row r="43" spans="3:17" x14ac:dyDescent="0.3">
      <c r="C43" s="115"/>
      <c r="D43" s="115"/>
      <c r="E43" s="124"/>
      <c r="H43" s="125"/>
      <c r="I43" s="117"/>
      <c r="M43" s="116"/>
      <c r="N43" s="116"/>
      <c r="O43" s="116"/>
      <c r="P43" s="116"/>
      <c r="Q43" s="125"/>
    </row>
    <row r="44" spans="3:17" x14ac:dyDescent="0.3">
      <c r="C44" s="115"/>
      <c r="D44" s="115"/>
      <c r="E44" s="124"/>
      <c r="H44" s="125"/>
      <c r="I44" s="117"/>
      <c r="M44" s="116"/>
      <c r="N44" s="125"/>
      <c r="O44" s="116"/>
      <c r="P44" s="116"/>
      <c r="Q44" s="126"/>
    </row>
    <row r="45" spans="3:17" x14ac:dyDescent="0.3">
      <c r="C45" s="115"/>
      <c r="D45" s="115"/>
      <c r="E45" s="124"/>
      <c r="H45" s="125"/>
      <c r="I45" s="117"/>
      <c r="M45" s="116"/>
      <c r="N45" s="125"/>
      <c r="O45" s="116"/>
      <c r="P45" s="116"/>
      <c r="Q45" s="126"/>
    </row>
    <row r="46" spans="3:17" x14ac:dyDescent="0.3">
      <c r="C46" s="115"/>
      <c r="D46" s="115"/>
      <c r="E46" s="124"/>
      <c r="H46" s="125"/>
      <c r="I46" s="117"/>
      <c r="M46" s="116"/>
      <c r="N46" s="125"/>
      <c r="O46" s="116"/>
      <c r="P46" s="116"/>
      <c r="Q46" s="126"/>
    </row>
    <row r="47" spans="3:17" x14ac:dyDescent="0.3">
      <c r="C47" s="115"/>
      <c r="D47" s="115"/>
      <c r="E47" s="124"/>
      <c r="H47" s="125"/>
      <c r="I47" s="117"/>
      <c r="M47" s="116"/>
      <c r="N47" s="125"/>
      <c r="O47" s="116"/>
      <c r="P47" s="116"/>
      <c r="Q47" s="126"/>
    </row>
    <row r="48" spans="3:17" x14ac:dyDescent="0.3">
      <c r="C48" s="115"/>
      <c r="D48" s="115"/>
      <c r="E48" s="124"/>
      <c r="H48" s="125"/>
      <c r="I48" s="117"/>
      <c r="M48" s="116"/>
      <c r="N48" s="125"/>
      <c r="O48" s="116"/>
      <c r="P48" s="116"/>
      <c r="Q48" s="126"/>
    </row>
    <row r="49" spans="2:17" x14ac:dyDescent="0.3">
      <c r="C49" s="115"/>
      <c r="D49" s="115"/>
      <c r="E49" s="124"/>
      <c r="H49" s="127"/>
      <c r="I49" s="117"/>
      <c r="M49" s="116"/>
      <c r="N49" s="125"/>
      <c r="O49" s="116"/>
      <c r="P49" s="116"/>
      <c r="Q49" s="126"/>
    </row>
    <row r="50" spans="2:17" x14ac:dyDescent="0.3">
      <c r="C50" s="115"/>
      <c r="D50" s="115"/>
      <c r="E50" s="124"/>
      <c r="H50" s="125"/>
      <c r="I50" s="117"/>
      <c r="M50" s="116"/>
      <c r="N50" s="125"/>
      <c r="O50" s="116"/>
      <c r="P50" s="116"/>
      <c r="Q50" s="126"/>
    </row>
    <row r="51" spans="2:17" x14ac:dyDescent="0.3">
      <c r="C51" s="115"/>
      <c r="D51" s="115"/>
      <c r="E51" s="124"/>
      <c r="H51" s="125"/>
      <c r="I51" s="117"/>
      <c r="M51" s="116"/>
      <c r="N51" s="125"/>
      <c r="O51" s="116"/>
      <c r="P51" s="116"/>
      <c r="Q51" s="126"/>
    </row>
    <row r="52" spans="2:17" x14ac:dyDescent="0.3">
      <c r="C52" s="115"/>
      <c r="D52" s="115"/>
      <c r="E52" s="124"/>
      <c r="H52" s="125"/>
      <c r="I52" s="117"/>
      <c r="M52" s="116"/>
      <c r="N52" s="125"/>
      <c r="O52" s="116"/>
      <c r="P52" s="116"/>
      <c r="Q52" s="125"/>
    </row>
    <row r="53" spans="2:17" x14ac:dyDescent="0.3">
      <c r="C53" s="115"/>
      <c r="D53" s="115"/>
      <c r="E53" s="124"/>
      <c r="H53" s="125"/>
      <c r="I53" s="117"/>
      <c r="M53" s="116"/>
      <c r="N53" s="125"/>
      <c r="O53" s="116"/>
      <c r="P53" s="116"/>
      <c r="Q53" s="126"/>
    </row>
    <row r="54" spans="2:17" x14ac:dyDescent="0.3">
      <c r="C54" s="115"/>
      <c r="D54" s="115"/>
      <c r="E54" s="124"/>
      <c r="H54" s="125"/>
      <c r="I54" s="117"/>
      <c r="M54" s="116"/>
      <c r="N54" s="116"/>
      <c r="O54" s="116"/>
      <c r="P54" s="116"/>
      <c r="Q54" s="125"/>
    </row>
    <row r="55" spans="2:17" x14ac:dyDescent="0.3">
      <c r="C55" s="115"/>
      <c r="D55" s="115"/>
      <c r="E55" s="124"/>
      <c r="H55" s="125"/>
      <c r="I55" s="117"/>
      <c r="M55" s="116"/>
      <c r="N55" s="125"/>
      <c r="O55" s="116"/>
      <c r="P55" s="116"/>
    </row>
    <row r="56" spans="2:17" x14ac:dyDescent="0.3">
      <c r="D56" s="115"/>
      <c r="E56" s="124"/>
      <c r="H56" s="125"/>
      <c r="I56" s="117"/>
      <c r="M56" s="116"/>
      <c r="N56" s="125"/>
      <c r="O56" s="116"/>
      <c r="P56" s="116"/>
      <c r="Q56" s="125"/>
    </row>
    <row r="57" spans="2:17" x14ac:dyDescent="0.3">
      <c r="D57" s="115"/>
      <c r="E57" s="124"/>
      <c r="H57" s="125"/>
      <c r="I57" s="117"/>
      <c r="M57" s="116"/>
      <c r="N57" s="125"/>
      <c r="O57" s="116"/>
      <c r="P57" s="116"/>
      <c r="Q57" s="126"/>
    </row>
    <row r="58" spans="2:17" x14ac:dyDescent="0.3">
      <c r="B58" s="115"/>
      <c r="H58" s="111"/>
      <c r="I58" s="112"/>
    </row>
  </sheetData>
  <pageMargins left="0.7" right="0.7" top="0.75" bottom="0.75" header="0.3" footer="0.3"/>
  <pageSetup paperSize="9"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B646-B491-4290-B3EF-D3DB965F6F90}">
  <sheetPr>
    <tabColor theme="6"/>
  </sheetPr>
  <dimension ref="A4:Y71"/>
  <sheetViews>
    <sheetView zoomScale="85" zoomScaleNormal="85" workbookViewId="0">
      <selection activeCell="B10" sqref="B10"/>
    </sheetView>
  </sheetViews>
  <sheetFormatPr defaultColWidth="8.58203125" defaultRowHeight="14" x14ac:dyDescent="0.3"/>
  <cols>
    <col min="1" max="1" width="42.33203125" style="111" customWidth="1"/>
    <col min="2" max="2" width="12.58203125" style="111" customWidth="1"/>
    <col min="3" max="3" width="42.33203125" style="111" customWidth="1"/>
    <col min="4" max="4" width="20.58203125" style="111" customWidth="1"/>
    <col min="5" max="5" width="33.25" style="111" customWidth="1"/>
    <col min="6" max="6" width="18" style="111" customWidth="1"/>
    <col min="7" max="7" width="22.5" style="111" customWidth="1"/>
    <col min="8" max="8" width="27" style="112" customWidth="1"/>
    <col min="9" max="9" width="23.75" style="111" customWidth="1"/>
    <col min="10"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25" x14ac:dyDescent="0.3">
      <c r="A4" s="118" t="s">
        <v>68</v>
      </c>
    </row>
    <row r="5" spans="1:25" x14ac:dyDescent="0.3">
      <c r="A5" s="119" t="s">
        <v>303</v>
      </c>
      <c r="B5" s="111" t="s">
        <v>304</v>
      </c>
    </row>
    <row r="6" spans="1:25" x14ac:dyDescent="0.3">
      <c r="A6" s="111" t="s">
        <v>330</v>
      </c>
      <c r="B6" s="111" t="s">
        <v>331</v>
      </c>
    </row>
    <row r="7" spans="1:25" x14ac:dyDescent="0.3">
      <c r="A7" s="120" t="s">
        <v>73</v>
      </c>
      <c r="B7" s="111" t="s">
        <v>332</v>
      </c>
    </row>
    <row r="8" spans="1:25" x14ac:dyDescent="0.3">
      <c r="A8" s="111" t="s">
        <v>2</v>
      </c>
      <c r="B8" s="111" t="s">
        <v>333</v>
      </c>
    </row>
    <row r="9" spans="1:25" x14ac:dyDescent="0.3">
      <c r="A9" s="111" t="s">
        <v>76</v>
      </c>
      <c r="B9" s="111" t="s">
        <v>334</v>
      </c>
    </row>
    <row r="11" spans="1:25" ht="14.5" thickBot="1" x14ac:dyDescent="0.35"/>
    <row r="12" spans="1:25" ht="14.5" thickBot="1" x14ac:dyDescent="0.35">
      <c r="A12" s="114"/>
      <c r="B12" s="179" t="s">
        <v>546</v>
      </c>
      <c r="C12" s="180" t="s">
        <v>545</v>
      </c>
      <c r="D12" s="180" t="s">
        <v>539</v>
      </c>
      <c r="E12" s="180" t="s">
        <v>540</v>
      </c>
      <c r="F12" s="204" t="s">
        <v>541</v>
      </c>
      <c r="G12" s="180" t="s">
        <v>542</v>
      </c>
      <c r="H12" s="180" t="s">
        <v>543</v>
      </c>
      <c r="I12" s="181" t="s">
        <v>544</v>
      </c>
      <c r="Q12" s="113"/>
      <c r="R12" s="113"/>
      <c r="X12" s="111"/>
      <c r="Y12" s="111"/>
    </row>
    <row r="13" spans="1:25" x14ac:dyDescent="0.3">
      <c r="A13" s="114"/>
      <c r="B13" s="502">
        <v>1</v>
      </c>
      <c r="C13" s="503" t="s">
        <v>464</v>
      </c>
      <c r="D13" s="131">
        <v>2022</v>
      </c>
      <c r="E13" s="205">
        <v>0.68839099999999998</v>
      </c>
      <c r="F13" s="205">
        <v>6.8653079999999997</v>
      </c>
      <c r="G13" s="205">
        <v>7.6620000000000004E-3</v>
      </c>
      <c r="H13" s="205">
        <v>0</v>
      </c>
      <c r="I13" s="249">
        <v>7.5613609999999998</v>
      </c>
      <c r="Q13" s="113"/>
      <c r="R13" s="113"/>
      <c r="X13" s="111"/>
      <c r="Y13" s="111"/>
    </row>
    <row r="14" spans="1:25" x14ac:dyDescent="0.3">
      <c r="A14" s="114"/>
      <c r="B14" s="500"/>
      <c r="C14" s="501"/>
      <c r="D14" s="154">
        <v>2021</v>
      </c>
      <c r="E14" s="206">
        <v>0.58940700000000001</v>
      </c>
      <c r="F14" s="206">
        <v>6.6616400000000002</v>
      </c>
      <c r="G14" s="206">
        <v>8.7650000000000002E-3</v>
      </c>
      <c r="H14" s="206">
        <v>0</v>
      </c>
      <c r="I14" s="207">
        <v>7.2598120000000002</v>
      </c>
      <c r="J14" s="158"/>
      <c r="K14" s="158"/>
      <c r="L14" s="158"/>
      <c r="M14" s="158"/>
      <c r="N14" s="158"/>
      <c r="O14" s="158"/>
      <c r="P14" s="158"/>
      <c r="Q14" s="113"/>
      <c r="R14" s="113"/>
      <c r="X14" s="111"/>
      <c r="Y14" s="111"/>
    </row>
    <row r="15" spans="1:25" x14ac:dyDescent="0.3">
      <c r="A15" s="114"/>
      <c r="B15" s="217"/>
      <c r="C15" s="250" t="s">
        <v>18</v>
      </c>
      <c r="D15"/>
      <c r="E15" s="208"/>
      <c r="F15" s="208"/>
      <c r="G15" s="208"/>
      <c r="H15" s="208"/>
      <c r="I15" s="209"/>
      <c r="J15" s="123"/>
      <c r="K15" s="122"/>
      <c r="L15" s="122"/>
      <c r="M15" s="122"/>
      <c r="N15" s="122"/>
      <c r="O15" s="122"/>
      <c r="P15" s="122"/>
      <c r="Q15" s="113"/>
      <c r="R15" s="113"/>
      <c r="X15" s="111"/>
      <c r="Y15" s="111"/>
    </row>
    <row r="16" spans="1:25" x14ac:dyDescent="0.3">
      <c r="B16" s="496">
        <v>2</v>
      </c>
      <c r="C16" s="498" t="s">
        <v>166</v>
      </c>
      <c r="D16" s="145">
        <v>2022</v>
      </c>
      <c r="E16" s="210">
        <v>1.5219999999999999E-3</v>
      </c>
      <c r="F16" s="210">
        <v>4.7662800000000001</v>
      </c>
      <c r="G16" s="210">
        <v>2.6918999999999998E-2</v>
      </c>
      <c r="H16" s="210">
        <v>2.4775879999999999</v>
      </c>
      <c r="I16" s="211">
        <v>7.2723089999999999</v>
      </c>
      <c r="K16" s="116"/>
      <c r="L16" s="116"/>
      <c r="M16" s="125"/>
      <c r="N16" s="116"/>
      <c r="O16" s="116"/>
      <c r="P16" s="126"/>
      <c r="Q16" s="113"/>
      <c r="R16" s="113"/>
      <c r="X16" s="111"/>
      <c r="Y16" s="111"/>
    </row>
    <row r="17" spans="2:25" x14ac:dyDescent="0.3">
      <c r="B17" s="500"/>
      <c r="C17" s="501"/>
      <c r="D17" s="154">
        <v>2021</v>
      </c>
      <c r="E17" s="206">
        <v>1.5039999999999999E-3</v>
      </c>
      <c r="F17" s="206">
        <v>5.235074</v>
      </c>
      <c r="G17" s="206">
        <v>2.8920000000000001E-2</v>
      </c>
      <c r="H17" s="206">
        <v>1.84239</v>
      </c>
      <c r="I17" s="207">
        <v>7.107888</v>
      </c>
      <c r="K17" s="116"/>
      <c r="L17" s="116"/>
      <c r="M17" s="125"/>
      <c r="N17" s="116"/>
      <c r="O17" s="116"/>
      <c r="P17" s="125"/>
      <c r="Q17" s="113"/>
      <c r="R17" s="113"/>
      <c r="X17" s="111"/>
      <c r="Y17" s="111"/>
    </row>
    <row r="18" spans="2:25" x14ac:dyDescent="0.3">
      <c r="B18" s="217"/>
      <c r="C18" s="250" t="s">
        <v>18</v>
      </c>
      <c r="D18"/>
      <c r="E18" s="208"/>
      <c r="F18" s="208"/>
      <c r="G18" s="208"/>
      <c r="H18" s="208"/>
      <c r="I18" s="209"/>
      <c r="K18" s="116"/>
      <c r="L18" s="116"/>
      <c r="M18" s="125"/>
      <c r="N18" s="116"/>
      <c r="O18" s="116"/>
      <c r="P18" s="125"/>
      <c r="Q18" s="113"/>
      <c r="R18" s="113"/>
      <c r="X18" s="111"/>
      <c r="Y18" s="111"/>
    </row>
    <row r="19" spans="2:25" x14ac:dyDescent="0.3">
      <c r="B19" s="496">
        <v>3</v>
      </c>
      <c r="C19" s="498" t="s">
        <v>469</v>
      </c>
      <c r="D19" s="145">
        <v>2022</v>
      </c>
      <c r="E19" s="210">
        <v>0.51580000000000004</v>
      </c>
      <c r="F19" s="210">
        <v>5.6864309999999998</v>
      </c>
      <c r="G19" s="210">
        <v>2.7009999999999998E-3</v>
      </c>
      <c r="H19" s="210">
        <v>0</v>
      </c>
      <c r="I19" s="211">
        <v>6.2049320000000003</v>
      </c>
      <c r="K19" s="116"/>
      <c r="L19" s="116"/>
      <c r="M19" s="125"/>
      <c r="N19" s="116"/>
      <c r="O19" s="116"/>
      <c r="P19" s="126"/>
      <c r="Q19" s="113"/>
      <c r="R19" s="113"/>
      <c r="X19" s="111"/>
      <c r="Y19" s="111"/>
    </row>
    <row r="20" spans="2:25" x14ac:dyDescent="0.3">
      <c r="B20" s="500"/>
      <c r="C20" s="501"/>
      <c r="D20" s="154">
        <v>2021</v>
      </c>
      <c r="E20" s="206">
        <v>0.52414799999999995</v>
      </c>
      <c r="F20" s="206">
        <v>5.3390000000000004</v>
      </c>
      <c r="G20" s="206">
        <v>2.2179999999999999E-3</v>
      </c>
      <c r="H20" s="206">
        <v>0</v>
      </c>
      <c r="I20" s="207">
        <v>5.8653659999999999</v>
      </c>
      <c r="K20" s="116"/>
      <c r="L20" s="116"/>
      <c r="M20" s="125"/>
      <c r="N20" s="116"/>
      <c r="O20" s="116"/>
      <c r="P20" s="126"/>
      <c r="Q20" s="113"/>
      <c r="R20" s="113"/>
      <c r="X20" s="111"/>
      <c r="Y20" s="111"/>
    </row>
    <row r="21" spans="2:25" x14ac:dyDescent="0.3">
      <c r="B21" s="217"/>
      <c r="C21" s="250" t="s">
        <v>18</v>
      </c>
      <c r="D21"/>
      <c r="E21" s="208"/>
      <c r="F21" s="208"/>
      <c r="G21" s="208"/>
      <c r="H21" s="208"/>
      <c r="I21" s="209"/>
      <c r="K21" s="116"/>
      <c r="L21" s="116"/>
      <c r="M21" s="125"/>
      <c r="N21" s="116"/>
      <c r="O21" s="116"/>
      <c r="P21" s="126"/>
      <c r="Q21" s="113"/>
      <c r="R21" s="113"/>
      <c r="X21" s="111"/>
      <c r="Y21" s="111"/>
    </row>
    <row r="22" spans="2:25" x14ac:dyDescent="0.3">
      <c r="B22" s="496">
        <v>4</v>
      </c>
      <c r="C22" s="498" t="s">
        <v>202</v>
      </c>
      <c r="D22" s="145">
        <v>2022</v>
      </c>
      <c r="E22" s="210">
        <v>2.3449999999999999E-3</v>
      </c>
      <c r="F22" s="210">
        <v>5.9136379999999997</v>
      </c>
      <c r="G22" s="210">
        <v>1.325E-3</v>
      </c>
      <c r="H22" s="210">
        <v>0</v>
      </c>
      <c r="I22" s="211">
        <v>5.9173080000000002</v>
      </c>
      <c r="K22" s="116"/>
      <c r="L22" s="116"/>
      <c r="M22" s="125"/>
      <c r="N22" s="116"/>
      <c r="O22" s="116"/>
      <c r="P22" s="125"/>
      <c r="Q22" s="113"/>
      <c r="R22" s="113"/>
      <c r="X22" s="111"/>
      <c r="Y22" s="111"/>
    </row>
    <row r="23" spans="2:25" x14ac:dyDescent="0.3">
      <c r="B23" s="500"/>
      <c r="C23" s="501"/>
      <c r="D23" s="154">
        <v>2021</v>
      </c>
      <c r="E23" s="206">
        <v>2.382E-3</v>
      </c>
      <c r="F23" s="206">
        <v>0.85399999999999998</v>
      </c>
      <c r="G23" s="206">
        <v>2.7190000000000001E-3</v>
      </c>
      <c r="H23" s="206">
        <v>0</v>
      </c>
      <c r="I23" s="207">
        <v>0.859101</v>
      </c>
      <c r="K23" s="116"/>
      <c r="L23" s="116"/>
      <c r="M23" s="125"/>
      <c r="N23" s="116"/>
      <c r="O23" s="116"/>
      <c r="Q23" s="113"/>
      <c r="R23" s="113"/>
      <c r="X23" s="111"/>
      <c r="Y23" s="111"/>
    </row>
    <row r="24" spans="2:25" x14ac:dyDescent="0.3">
      <c r="B24" s="217"/>
      <c r="C24" s="250" t="s">
        <v>18</v>
      </c>
      <c r="D24"/>
      <c r="E24" s="208"/>
      <c r="F24" s="208"/>
      <c r="G24" s="208"/>
      <c r="H24" s="208"/>
      <c r="I24" s="209"/>
      <c r="K24" s="116"/>
      <c r="L24" s="116"/>
      <c r="M24" s="125"/>
      <c r="N24" s="116"/>
      <c r="O24" s="116"/>
      <c r="P24" s="125"/>
      <c r="Q24" s="113"/>
      <c r="R24" s="113"/>
      <c r="X24" s="111"/>
      <c r="Y24" s="111"/>
    </row>
    <row r="25" spans="2:25" x14ac:dyDescent="0.3">
      <c r="B25" s="496">
        <v>5</v>
      </c>
      <c r="C25" s="498" t="s">
        <v>216</v>
      </c>
      <c r="D25" s="145">
        <v>2022</v>
      </c>
      <c r="E25" s="210">
        <v>3.6738080000000002</v>
      </c>
      <c r="F25" s="210">
        <v>1.0994930000000001</v>
      </c>
      <c r="G25" s="210">
        <v>0.29407800000000001</v>
      </c>
      <c r="H25" s="210">
        <v>0</v>
      </c>
      <c r="I25" s="211">
        <v>5.0673789999999999</v>
      </c>
      <c r="K25" s="116"/>
      <c r="L25" s="116"/>
      <c r="M25" s="125"/>
      <c r="N25" s="116"/>
      <c r="O25" s="116"/>
      <c r="Q25" s="113"/>
      <c r="R25" s="113"/>
      <c r="X25" s="111"/>
      <c r="Y25" s="111"/>
    </row>
    <row r="26" spans="2:25" x14ac:dyDescent="0.3">
      <c r="B26" s="500"/>
      <c r="C26" s="501"/>
      <c r="D26" s="154">
        <v>2021</v>
      </c>
      <c r="E26" s="206">
        <v>3.759817</v>
      </c>
      <c r="F26" s="206">
        <v>1.0994930000000001</v>
      </c>
      <c r="G26" s="206">
        <v>0.30497000000000002</v>
      </c>
      <c r="H26" s="206">
        <v>0</v>
      </c>
      <c r="I26" s="207">
        <v>5.1642799999999998</v>
      </c>
      <c r="K26" s="116"/>
      <c r="L26" s="116"/>
      <c r="M26" s="125"/>
      <c r="N26" s="116"/>
      <c r="O26" s="116"/>
      <c r="P26" s="125"/>
      <c r="Q26" s="113"/>
      <c r="R26" s="113"/>
      <c r="X26" s="111"/>
      <c r="Y26" s="111"/>
    </row>
    <row r="27" spans="2:25" x14ac:dyDescent="0.3">
      <c r="B27" s="217"/>
      <c r="C27" s="250" t="s">
        <v>18</v>
      </c>
      <c r="D27"/>
      <c r="E27" s="208"/>
      <c r="F27" s="208"/>
      <c r="G27" s="208"/>
      <c r="H27" s="208"/>
      <c r="I27" s="209"/>
      <c r="K27" s="116"/>
      <c r="L27" s="116"/>
      <c r="M27" s="125"/>
      <c r="N27" s="116"/>
      <c r="O27" s="116"/>
      <c r="P27" s="126"/>
      <c r="Q27" s="113"/>
      <c r="R27" s="113"/>
      <c r="X27" s="111"/>
      <c r="Y27" s="111"/>
    </row>
    <row r="28" spans="2:25" x14ac:dyDescent="0.3">
      <c r="B28" s="496">
        <v>6</v>
      </c>
      <c r="C28" s="498" t="s">
        <v>148</v>
      </c>
      <c r="D28" s="145">
        <v>2022</v>
      </c>
      <c r="E28" s="210">
        <v>0.86779899999999999</v>
      </c>
      <c r="F28" s="210">
        <v>3.8518400000000002</v>
      </c>
      <c r="G28" s="210">
        <v>2.2469999999999999E-3</v>
      </c>
      <c r="H28" s="210">
        <v>0</v>
      </c>
      <c r="I28" s="211">
        <v>4.7218859999999996</v>
      </c>
      <c r="K28" s="116"/>
      <c r="L28" s="116"/>
      <c r="M28" s="125"/>
      <c r="N28" s="116"/>
      <c r="O28" s="116"/>
      <c r="P28" s="125"/>
      <c r="Q28" s="113"/>
      <c r="R28" s="113"/>
      <c r="X28" s="111"/>
      <c r="Y28" s="111"/>
    </row>
    <row r="29" spans="2:25" x14ac:dyDescent="0.3">
      <c r="B29" s="500"/>
      <c r="C29" s="501"/>
      <c r="D29" s="154">
        <v>2021</v>
      </c>
      <c r="E29" s="206">
        <v>0.82128299999999999</v>
      </c>
      <c r="F29" s="206">
        <v>3.5894210000000002</v>
      </c>
      <c r="G29" s="206">
        <v>2.251E-3</v>
      </c>
      <c r="H29" s="206">
        <v>0</v>
      </c>
      <c r="I29" s="207">
        <v>4.4129550000000002</v>
      </c>
      <c r="K29" s="116"/>
      <c r="L29" s="116"/>
      <c r="M29" s="125"/>
      <c r="N29" s="116"/>
      <c r="O29" s="116"/>
      <c r="P29" s="126"/>
      <c r="Q29" s="113"/>
      <c r="R29" s="113"/>
      <c r="X29" s="111"/>
      <c r="Y29" s="111"/>
    </row>
    <row r="30" spans="2:25" x14ac:dyDescent="0.3">
      <c r="B30" s="217"/>
      <c r="C30" s="250" t="s">
        <v>18</v>
      </c>
      <c r="D30"/>
      <c r="E30" s="208"/>
      <c r="F30" s="208"/>
      <c r="G30" s="208"/>
      <c r="H30" s="208"/>
      <c r="I30" s="209"/>
      <c r="K30" s="116"/>
      <c r="L30" s="116"/>
      <c r="M30" s="125"/>
      <c r="N30" s="116"/>
      <c r="O30" s="116"/>
      <c r="P30" s="126"/>
      <c r="Q30" s="113"/>
      <c r="R30" s="113"/>
      <c r="X30" s="111"/>
      <c r="Y30" s="111"/>
    </row>
    <row r="31" spans="2:25" x14ac:dyDescent="0.3">
      <c r="B31" s="496">
        <v>7</v>
      </c>
      <c r="C31" s="498" t="s">
        <v>470</v>
      </c>
      <c r="D31" s="145">
        <v>2022</v>
      </c>
      <c r="E31" s="210">
        <v>1.112303</v>
      </c>
      <c r="F31" s="210">
        <v>3.552718</v>
      </c>
      <c r="G31" s="210">
        <v>2.8738E-2</v>
      </c>
      <c r="H31" s="210">
        <v>0</v>
      </c>
      <c r="I31" s="211">
        <v>4.693759</v>
      </c>
      <c r="K31" s="116"/>
      <c r="L31" s="116"/>
      <c r="M31" s="125"/>
      <c r="N31" s="116"/>
      <c r="O31" s="116"/>
      <c r="P31" s="126"/>
      <c r="Q31" s="113"/>
      <c r="R31" s="113"/>
      <c r="X31" s="111"/>
      <c r="Y31" s="111"/>
    </row>
    <row r="32" spans="2:25" x14ac:dyDescent="0.3">
      <c r="B32" s="500"/>
      <c r="C32" s="501"/>
      <c r="D32" s="154">
        <v>2021</v>
      </c>
      <c r="E32" s="206">
        <v>1.103918</v>
      </c>
      <c r="F32" s="206">
        <v>3.175046</v>
      </c>
      <c r="G32" s="206">
        <v>2.6619E-2</v>
      </c>
      <c r="H32" s="206">
        <v>0</v>
      </c>
      <c r="I32" s="207">
        <v>4.3055830000000004</v>
      </c>
      <c r="K32" s="116"/>
      <c r="L32" s="116"/>
      <c r="M32" s="125"/>
      <c r="N32" s="116"/>
      <c r="O32" s="116"/>
      <c r="P32" s="126"/>
      <c r="Q32" s="113"/>
      <c r="R32" s="113"/>
      <c r="X32" s="111"/>
      <c r="Y32" s="111"/>
    </row>
    <row r="33" spans="2:25" x14ac:dyDescent="0.3">
      <c r="B33" s="217"/>
      <c r="C33" s="250" t="s">
        <v>18</v>
      </c>
      <c r="D33"/>
      <c r="E33" s="208"/>
      <c r="F33" s="208"/>
      <c r="G33" s="208"/>
      <c r="H33" s="208"/>
      <c r="I33" s="209"/>
      <c r="K33" s="116"/>
      <c r="L33" s="116"/>
      <c r="M33" s="125"/>
      <c r="N33" s="116"/>
      <c r="O33" s="116"/>
      <c r="P33" s="126"/>
      <c r="Q33" s="113"/>
      <c r="R33" s="113"/>
      <c r="X33" s="111"/>
      <c r="Y33" s="111"/>
    </row>
    <row r="34" spans="2:25" x14ac:dyDescent="0.3">
      <c r="B34" s="496">
        <v>8</v>
      </c>
      <c r="C34" s="498" t="s">
        <v>146</v>
      </c>
      <c r="D34" s="145">
        <v>2022</v>
      </c>
      <c r="E34" s="210">
        <v>8.3516000000000007E-2</v>
      </c>
      <c r="F34" s="210">
        <v>4.5230220000000001</v>
      </c>
      <c r="G34" s="210">
        <v>1.3802E-2</v>
      </c>
      <c r="H34" s="210">
        <v>0</v>
      </c>
      <c r="I34" s="211">
        <v>4.6203399999999997</v>
      </c>
      <c r="K34" s="116"/>
      <c r="L34" s="116"/>
      <c r="M34" s="125"/>
      <c r="N34" s="116"/>
      <c r="O34" s="116"/>
      <c r="P34" s="126"/>
      <c r="Q34" s="113"/>
      <c r="R34" s="113"/>
      <c r="X34" s="111"/>
      <c r="Y34" s="111"/>
    </row>
    <row r="35" spans="2:25" x14ac:dyDescent="0.3">
      <c r="B35" s="500"/>
      <c r="C35" s="501"/>
      <c r="D35" s="154">
        <v>2021</v>
      </c>
      <c r="E35" s="206">
        <v>8.9467000000000005E-2</v>
      </c>
      <c r="F35" s="206">
        <v>4.2887389999999996</v>
      </c>
      <c r="G35" s="206">
        <v>1.2593E-2</v>
      </c>
      <c r="H35" s="206">
        <v>0</v>
      </c>
      <c r="I35" s="207">
        <v>4.3907990000000003</v>
      </c>
      <c r="K35" s="116"/>
      <c r="L35" s="116"/>
      <c r="M35" s="125"/>
      <c r="N35" s="116"/>
      <c r="O35" s="116"/>
      <c r="P35" s="126"/>
      <c r="Q35" s="113"/>
      <c r="R35" s="113"/>
      <c r="X35" s="111"/>
      <c r="Y35" s="111"/>
    </row>
    <row r="36" spans="2:25" x14ac:dyDescent="0.3">
      <c r="B36" s="217"/>
      <c r="C36" s="250" t="s">
        <v>18</v>
      </c>
      <c r="D36"/>
      <c r="E36" s="208"/>
      <c r="F36" s="208"/>
      <c r="G36" s="208"/>
      <c r="H36" s="208"/>
      <c r="I36" s="209"/>
      <c r="K36" s="116"/>
      <c r="L36" s="116"/>
      <c r="M36" s="125"/>
      <c r="N36" s="116"/>
      <c r="O36" s="116"/>
      <c r="P36" s="126"/>
      <c r="Q36" s="113"/>
      <c r="R36" s="113"/>
      <c r="X36" s="111"/>
      <c r="Y36" s="111"/>
    </row>
    <row r="37" spans="2:25" x14ac:dyDescent="0.3">
      <c r="B37" s="496">
        <v>9</v>
      </c>
      <c r="C37" s="498" t="s">
        <v>152</v>
      </c>
      <c r="D37" s="145">
        <v>2022</v>
      </c>
      <c r="E37" s="210">
        <v>5.2159999999999998E-2</v>
      </c>
      <c r="F37" s="210">
        <v>4.3937489999999997</v>
      </c>
      <c r="G37" s="210">
        <v>2.5700000000000001E-4</v>
      </c>
      <c r="H37" s="210">
        <v>0</v>
      </c>
      <c r="I37" s="211">
        <v>4.4461659999999998</v>
      </c>
      <c r="K37" s="116"/>
      <c r="L37" s="116"/>
      <c r="M37" s="125"/>
      <c r="N37" s="116"/>
      <c r="O37" s="116"/>
      <c r="P37" s="126"/>
      <c r="Q37" s="113"/>
      <c r="R37" s="113"/>
      <c r="X37" s="111"/>
      <c r="Y37" s="111"/>
    </row>
    <row r="38" spans="2:25" x14ac:dyDescent="0.3">
      <c r="B38" s="500"/>
      <c r="C38" s="501"/>
      <c r="D38" s="154">
        <v>2021</v>
      </c>
      <c r="E38" s="206">
        <v>6.6948999999999995E-2</v>
      </c>
      <c r="F38" s="206">
        <v>4.3142870000000002</v>
      </c>
      <c r="G38" s="206">
        <v>2.5099999999999998E-4</v>
      </c>
      <c r="H38" s="206">
        <v>0</v>
      </c>
      <c r="I38" s="207">
        <v>4.3814869999999999</v>
      </c>
      <c r="K38" s="116"/>
      <c r="L38" s="116"/>
      <c r="M38" s="125"/>
      <c r="N38" s="116"/>
      <c r="O38" s="116"/>
      <c r="P38" s="126"/>
      <c r="Q38" s="113"/>
      <c r="R38" s="113"/>
      <c r="X38" s="111"/>
      <c r="Y38" s="111"/>
    </row>
    <row r="39" spans="2:25" x14ac:dyDescent="0.3">
      <c r="B39" s="217"/>
      <c r="C39" s="250" t="s">
        <v>18</v>
      </c>
      <c r="D39"/>
      <c r="E39" s="208"/>
      <c r="F39" s="208"/>
      <c r="G39" s="208"/>
      <c r="H39" s="208"/>
      <c r="I39" s="209"/>
      <c r="K39" s="116"/>
      <c r="L39" s="116"/>
      <c r="M39" s="125"/>
      <c r="N39" s="116"/>
      <c r="O39" s="116"/>
      <c r="P39" s="126"/>
      <c r="Q39" s="113"/>
      <c r="R39" s="113"/>
      <c r="X39" s="111"/>
      <c r="Y39" s="111"/>
    </row>
    <row r="40" spans="2:25" x14ac:dyDescent="0.3">
      <c r="B40" s="496">
        <v>10</v>
      </c>
      <c r="C40" s="498" t="s">
        <v>170</v>
      </c>
      <c r="D40" s="145">
        <v>2022</v>
      </c>
      <c r="E40" s="210">
        <v>1.5117999999999999E-2</v>
      </c>
      <c r="F40" s="210">
        <v>3.8639999999999999</v>
      </c>
      <c r="G40" s="210">
        <v>1.8175E-2</v>
      </c>
      <c r="H40" s="210">
        <v>0</v>
      </c>
      <c r="I40" s="211">
        <v>3.8972929999999999</v>
      </c>
      <c r="K40" s="116"/>
      <c r="L40" s="116"/>
      <c r="M40" s="125"/>
      <c r="N40" s="116"/>
      <c r="O40" s="116"/>
      <c r="P40" s="126"/>
      <c r="Q40" s="113"/>
      <c r="R40" s="113"/>
      <c r="X40" s="111"/>
      <c r="Y40" s="111"/>
    </row>
    <row r="41" spans="2:25" x14ac:dyDescent="0.3">
      <c r="B41" s="500"/>
      <c r="C41" s="501"/>
      <c r="D41" s="154">
        <v>2021</v>
      </c>
      <c r="E41" s="206">
        <v>1.3804E-2</v>
      </c>
      <c r="F41" s="206">
        <v>2.9674999999999998</v>
      </c>
      <c r="G41" s="206">
        <v>1.6258000000000002E-2</v>
      </c>
      <c r="H41" s="206">
        <v>0</v>
      </c>
      <c r="I41" s="207">
        <v>2.9975619999999998</v>
      </c>
      <c r="K41" s="116"/>
      <c r="L41" s="116"/>
      <c r="M41" s="125"/>
      <c r="N41" s="116"/>
      <c r="O41" s="116"/>
      <c r="P41" s="126"/>
      <c r="Q41" s="113"/>
      <c r="R41" s="113"/>
      <c r="X41" s="111"/>
      <c r="Y41" s="111"/>
    </row>
    <row r="42" spans="2:25" x14ac:dyDescent="0.3">
      <c r="B42" s="217"/>
      <c r="C42" s="250" t="s">
        <v>18</v>
      </c>
      <c r="D42"/>
      <c r="E42" s="208"/>
      <c r="F42" s="208"/>
      <c r="G42" s="208"/>
      <c r="H42" s="208"/>
      <c r="I42" s="209"/>
      <c r="K42" s="116"/>
      <c r="L42" s="116"/>
      <c r="M42" s="125"/>
      <c r="N42" s="116"/>
      <c r="O42" s="116"/>
      <c r="P42" s="125"/>
      <c r="Q42" s="113"/>
      <c r="R42" s="113"/>
      <c r="X42" s="111"/>
      <c r="Y42" s="111"/>
    </row>
    <row r="43" spans="2:25" x14ac:dyDescent="0.3">
      <c r="B43" s="496">
        <v>11</v>
      </c>
      <c r="C43" s="498" t="s">
        <v>154</v>
      </c>
      <c r="D43" s="145">
        <v>2022</v>
      </c>
      <c r="E43" s="210">
        <v>8.2772999999999999E-2</v>
      </c>
      <c r="F43" s="210">
        <v>3.6457570000000001</v>
      </c>
      <c r="G43" s="210">
        <v>1.529E-3</v>
      </c>
      <c r="H43" s="210">
        <v>0</v>
      </c>
      <c r="I43" s="211">
        <v>3.7300589999999998</v>
      </c>
      <c r="K43" s="116"/>
      <c r="L43" s="116"/>
      <c r="M43" s="116"/>
      <c r="N43" s="116"/>
      <c r="O43" s="116"/>
      <c r="P43" s="125"/>
      <c r="Q43" s="113"/>
      <c r="R43" s="113"/>
      <c r="X43" s="111"/>
      <c r="Y43" s="111"/>
    </row>
    <row r="44" spans="2:25" x14ac:dyDescent="0.3">
      <c r="B44" s="500"/>
      <c r="C44" s="501"/>
      <c r="D44" s="154">
        <v>2021</v>
      </c>
      <c r="E44" s="206">
        <v>7.7132000000000006E-2</v>
      </c>
      <c r="F44" s="206">
        <v>3.22838</v>
      </c>
      <c r="G44" s="206">
        <v>1.658E-3</v>
      </c>
      <c r="H44" s="206">
        <v>0</v>
      </c>
      <c r="I44" s="207">
        <v>3.3071700000000002</v>
      </c>
      <c r="K44" s="116"/>
      <c r="L44" s="116"/>
      <c r="M44" s="125"/>
      <c r="N44" s="116"/>
      <c r="O44" s="116"/>
      <c r="P44" s="126"/>
      <c r="Q44" s="113"/>
      <c r="R44" s="113"/>
      <c r="X44" s="111"/>
      <c r="Y44" s="111"/>
    </row>
    <row r="45" spans="2:25" x14ac:dyDescent="0.3">
      <c r="B45" s="217"/>
      <c r="C45" s="250" t="s">
        <v>18</v>
      </c>
      <c r="D45"/>
      <c r="E45" s="208"/>
      <c r="F45" s="208"/>
      <c r="G45" s="208"/>
      <c r="H45" s="208"/>
      <c r="I45" s="209"/>
      <c r="K45" s="116"/>
      <c r="L45" s="116"/>
      <c r="M45" s="125"/>
      <c r="N45" s="116"/>
      <c r="O45" s="116"/>
      <c r="P45" s="126"/>
      <c r="Q45" s="113"/>
      <c r="R45" s="113"/>
      <c r="X45" s="111"/>
      <c r="Y45" s="111"/>
    </row>
    <row r="46" spans="2:25" x14ac:dyDescent="0.3">
      <c r="B46" s="496">
        <v>12</v>
      </c>
      <c r="C46" s="498" t="s">
        <v>228</v>
      </c>
      <c r="D46" s="145">
        <v>2022</v>
      </c>
      <c r="E46" s="210">
        <v>3.2589839999999999</v>
      </c>
      <c r="F46" s="210">
        <v>0</v>
      </c>
      <c r="G46" s="210">
        <v>4.6364000000000002E-2</v>
      </c>
      <c r="H46" s="210">
        <v>0</v>
      </c>
      <c r="I46" s="211">
        <v>3.305348</v>
      </c>
      <c r="K46" s="116"/>
      <c r="L46" s="116"/>
      <c r="M46" s="125"/>
      <c r="N46" s="116"/>
      <c r="O46" s="116"/>
      <c r="P46" s="126"/>
      <c r="Q46" s="113"/>
      <c r="R46" s="113"/>
      <c r="X46" s="111"/>
      <c r="Y46" s="111"/>
    </row>
    <row r="47" spans="2:25" x14ac:dyDescent="0.3">
      <c r="B47" s="500"/>
      <c r="C47" s="501"/>
      <c r="D47" s="154">
        <v>2021</v>
      </c>
      <c r="E47" s="206">
        <v>3.0477590000000001</v>
      </c>
      <c r="F47" s="206">
        <v>0</v>
      </c>
      <c r="G47" s="206">
        <v>4.7197000000000003E-2</v>
      </c>
      <c r="H47" s="206">
        <v>0</v>
      </c>
      <c r="I47" s="207">
        <v>3.0949559999999998</v>
      </c>
      <c r="K47" s="116"/>
      <c r="L47" s="116"/>
      <c r="M47" s="125"/>
      <c r="N47" s="116"/>
      <c r="O47" s="116"/>
      <c r="P47" s="126"/>
      <c r="Q47" s="113"/>
      <c r="R47" s="113"/>
      <c r="X47" s="111"/>
      <c r="Y47" s="111"/>
    </row>
    <row r="48" spans="2:25" x14ac:dyDescent="0.3">
      <c r="B48" s="217"/>
      <c r="C48" s="250" t="s">
        <v>18</v>
      </c>
      <c r="D48"/>
      <c r="E48" s="208"/>
      <c r="F48" s="208"/>
      <c r="G48" s="208"/>
      <c r="H48" s="208"/>
      <c r="I48" s="209"/>
      <c r="K48" s="116"/>
      <c r="L48" s="116"/>
      <c r="M48" s="125"/>
      <c r="N48" s="116"/>
      <c r="O48" s="116"/>
      <c r="P48" s="126"/>
      <c r="Q48" s="113"/>
      <c r="R48" s="113"/>
      <c r="X48" s="111"/>
      <c r="Y48" s="111"/>
    </row>
    <row r="49" spans="2:25" x14ac:dyDescent="0.3">
      <c r="B49" s="496">
        <v>13</v>
      </c>
      <c r="C49" s="498" t="s">
        <v>466</v>
      </c>
      <c r="D49" s="145">
        <v>2022</v>
      </c>
      <c r="E49" s="210">
        <v>2.8774320000000002</v>
      </c>
      <c r="F49" s="210">
        <v>1.1795999999999999E-2</v>
      </c>
      <c r="G49" s="210">
        <v>0</v>
      </c>
      <c r="H49" s="210">
        <v>0</v>
      </c>
      <c r="I49" s="211">
        <v>2.8892280000000001</v>
      </c>
      <c r="K49" s="116"/>
      <c r="L49" s="116"/>
      <c r="M49" s="125"/>
      <c r="N49" s="116"/>
      <c r="O49" s="116"/>
      <c r="P49" s="126"/>
      <c r="Q49" s="113"/>
      <c r="R49" s="113"/>
      <c r="X49" s="111"/>
      <c r="Y49" s="111"/>
    </row>
    <row r="50" spans="2:25" x14ac:dyDescent="0.3">
      <c r="B50" s="500"/>
      <c r="C50" s="501"/>
      <c r="D50" s="154">
        <v>2021</v>
      </c>
      <c r="E50" s="206">
        <v>2.4001939999999999</v>
      </c>
      <c r="F50" s="206">
        <v>1.1710999999999999E-2</v>
      </c>
      <c r="G50" s="206">
        <v>0</v>
      </c>
      <c r="H50" s="206">
        <v>0</v>
      </c>
      <c r="I50" s="207">
        <v>2.411905</v>
      </c>
      <c r="K50" s="116"/>
      <c r="L50" s="116"/>
      <c r="M50" s="125"/>
      <c r="N50" s="116"/>
      <c r="O50" s="116"/>
      <c r="P50" s="126"/>
      <c r="Q50" s="113"/>
      <c r="R50" s="113"/>
      <c r="X50" s="111"/>
      <c r="Y50" s="111"/>
    </row>
    <row r="51" spans="2:25" x14ac:dyDescent="0.3">
      <c r="B51" s="217"/>
      <c r="C51" s="250" t="s">
        <v>18</v>
      </c>
      <c r="D51"/>
      <c r="E51" s="208"/>
      <c r="F51" s="208"/>
      <c r="G51" s="208"/>
      <c r="H51" s="208"/>
      <c r="I51" s="209"/>
      <c r="K51" s="116"/>
      <c r="L51" s="116"/>
      <c r="M51" s="125"/>
      <c r="N51" s="116"/>
      <c r="O51" s="116"/>
      <c r="P51" s="126"/>
      <c r="Q51" s="113"/>
      <c r="R51" s="113"/>
      <c r="X51" s="111"/>
      <c r="Y51" s="111"/>
    </row>
    <row r="52" spans="2:25" x14ac:dyDescent="0.3">
      <c r="B52" s="496">
        <v>14</v>
      </c>
      <c r="C52" s="498" t="s">
        <v>423</v>
      </c>
      <c r="D52" s="145">
        <v>2022</v>
      </c>
      <c r="E52" s="210">
        <v>2.2349320000000001</v>
      </c>
      <c r="F52" s="210">
        <v>0</v>
      </c>
      <c r="G52" s="210">
        <v>0.23769100000000001</v>
      </c>
      <c r="H52" s="210">
        <v>0</v>
      </c>
      <c r="I52" s="211">
        <v>2.472623</v>
      </c>
      <c r="K52" s="116"/>
      <c r="L52" s="116"/>
      <c r="M52" s="125"/>
      <c r="N52" s="116"/>
      <c r="O52" s="116"/>
      <c r="P52" s="125"/>
      <c r="Q52" s="113"/>
      <c r="R52" s="113"/>
      <c r="X52" s="111"/>
      <c r="Y52" s="111"/>
    </row>
    <row r="53" spans="2:25" x14ac:dyDescent="0.3">
      <c r="B53" s="500"/>
      <c r="C53" s="501"/>
      <c r="D53" s="154">
        <v>2021</v>
      </c>
      <c r="E53" s="206">
        <v>1.2556940000000001</v>
      </c>
      <c r="F53" s="206">
        <v>0</v>
      </c>
      <c r="G53" s="206">
        <v>0.25386700000000001</v>
      </c>
      <c r="H53" s="206">
        <v>0</v>
      </c>
      <c r="I53" s="207">
        <v>1.5095609999999999</v>
      </c>
      <c r="K53" s="116"/>
      <c r="L53" s="116"/>
      <c r="M53" s="125"/>
      <c r="N53" s="116"/>
      <c r="O53" s="116"/>
      <c r="P53" s="126"/>
      <c r="Q53" s="113"/>
      <c r="R53" s="113"/>
      <c r="X53" s="111"/>
      <c r="Y53" s="111"/>
    </row>
    <row r="54" spans="2:25" x14ac:dyDescent="0.3">
      <c r="B54" s="217"/>
      <c r="C54" s="250" t="s">
        <v>18</v>
      </c>
      <c r="D54"/>
      <c r="E54" s="208"/>
      <c r="F54" s="208"/>
      <c r="G54" s="208"/>
      <c r="H54" s="208"/>
      <c r="I54" s="209"/>
      <c r="K54" s="116"/>
      <c r="L54" s="116"/>
      <c r="M54" s="116"/>
      <c r="N54" s="116"/>
      <c r="O54" s="116"/>
      <c r="P54" s="125"/>
      <c r="Q54" s="113"/>
      <c r="R54" s="113"/>
      <c r="X54" s="111"/>
      <c r="Y54" s="111"/>
    </row>
    <row r="55" spans="2:25" x14ac:dyDescent="0.3">
      <c r="B55" s="496">
        <v>15</v>
      </c>
      <c r="C55" s="498" t="s">
        <v>196</v>
      </c>
      <c r="D55" s="145">
        <v>2022</v>
      </c>
      <c r="E55" s="212">
        <v>2.7043999999999999E-2</v>
      </c>
      <c r="F55" s="212">
        <v>1.8823909999999999</v>
      </c>
      <c r="G55" s="212">
        <v>9.3209999999999994E-3</v>
      </c>
      <c r="H55" s="212">
        <v>0</v>
      </c>
      <c r="I55" s="211">
        <v>1.9187559999999999</v>
      </c>
      <c r="K55" s="116"/>
      <c r="L55" s="116"/>
      <c r="M55" s="125"/>
      <c r="N55" s="116"/>
      <c r="O55" s="116"/>
      <c r="Q55" s="113"/>
      <c r="R55" s="113"/>
      <c r="X55" s="111"/>
      <c r="Y55" s="111"/>
    </row>
    <row r="56" spans="2:25" x14ac:dyDescent="0.3">
      <c r="B56" s="500"/>
      <c r="C56" s="501"/>
      <c r="D56" s="154">
        <v>2021</v>
      </c>
      <c r="E56" s="213">
        <v>2.5010000000000001E-2</v>
      </c>
      <c r="F56" s="213">
        <v>1.579976</v>
      </c>
      <c r="G56" s="213">
        <v>9.4129999999999995E-3</v>
      </c>
      <c r="H56" s="213">
        <v>0</v>
      </c>
      <c r="I56" s="207">
        <v>1.6143989999999999</v>
      </c>
      <c r="K56" s="116"/>
      <c r="L56" s="116"/>
      <c r="M56" s="125"/>
      <c r="N56" s="116"/>
      <c r="O56" s="116"/>
      <c r="P56" s="125"/>
      <c r="Q56" s="113"/>
      <c r="R56" s="113"/>
      <c r="X56" s="111"/>
      <c r="Y56" s="111"/>
    </row>
    <row r="57" spans="2:25" x14ac:dyDescent="0.3">
      <c r="B57" s="217"/>
      <c r="C57" s="250" t="s">
        <v>18</v>
      </c>
      <c r="D57"/>
      <c r="E57" s="214"/>
      <c r="F57" s="214"/>
      <c r="G57" s="214"/>
      <c r="H57" s="214"/>
      <c r="I57" s="209"/>
      <c r="K57" s="116"/>
      <c r="L57" s="116"/>
      <c r="M57" s="125"/>
      <c r="N57" s="116"/>
      <c r="O57" s="116"/>
      <c r="P57" s="126"/>
      <c r="Q57" s="113"/>
      <c r="R57" s="113"/>
      <c r="X57" s="111"/>
      <c r="Y57" s="111"/>
    </row>
    <row r="58" spans="2:25" x14ac:dyDescent="0.3">
      <c r="B58" s="496">
        <v>16</v>
      </c>
      <c r="C58" s="498" t="s">
        <v>168</v>
      </c>
      <c r="D58" s="145">
        <v>2022</v>
      </c>
      <c r="E58" s="210">
        <v>0.33711999999999998</v>
      </c>
      <c r="F58" s="210">
        <v>1.4746790000000001</v>
      </c>
      <c r="G58" s="210">
        <v>4.2560000000000002E-3</v>
      </c>
      <c r="H58" s="210">
        <v>0</v>
      </c>
      <c r="I58" s="211">
        <v>1.816055</v>
      </c>
      <c r="Q58" s="113"/>
      <c r="R58" s="113"/>
      <c r="X58" s="111"/>
      <c r="Y58" s="111"/>
    </row>
    <row r="59" spans="2:25" x14ac:dyDescent="0.3">
      <c r="B59" s="500"/>
      <c r="C59" s="501"/>
      <c r="D59" s="154">
        <v>2021</v>
      </c>
      <c r="E59" s="206">
        <v>0.333673</v>
      </c>
      <c r="F59" s="206">
        <v>1.368635</v>
      </c>
      <c r="G59" s="206">
        <v>4.3140000000000001E-3</v>
      </c>
      <c r="H59" s="206">
        <v>0</v>
      </c>
      <c r="I59" s="207">
        <v>1.7066220000000001</v>
      </c>
      <c r="Q59" s="113"/>
      <c r="R59" s="113"/>
      <c r="X59" s="111"/>
      <c r="Y59" s="111"/>
    </row>
    <row r="60" spans="2:25" x14ac:dyDescent="0.3">
      <c r="B60" s="217"/>
      <c r="C60" s="250" t="s">
        <v>18</v>
      </c>
      <c r="D60"/>
      <c r="E60" s="208"/>
      <c r="F60" s="208"/>
      <c r="G60" s="208"/>
      <c r="H60" s="208"/>
      <c r="I60" s="209"/>
      <c r="Q60" s="113"/>
      <c r="R60" s="113"/>
      <c r="X60" s="111"/>
      <c r="Y60" s="111"/>
    </row>
    <row r="61" spans="2:25" x14ac:dyDescent="0.3">
      <c r="B61" s="496">
        <v>17</v>
      </c>
      <c r="C61" s="498" t="s">
        <v>478</v>
      </c>
      <c r="D61" s="145">
        <v>2022</v>
      </c>
      <c r="E61" s="210">
        <v>0.34785100000000002</v>
      </c>
      <c r="F61" s="210">
        <v>0</v>
      </c>
      <c r="G61" s="210">
        <v>1.4396530000000001</v>
      </c>
      <c r="H61" s="210">
        <v>0</v>
      </c>
      <c r="I61" s="211">
        <v>1.787504</v>
      </c>
      <c r="Q61" s="113"/>
      <c r="R61" s="113"/>
      <c r="X61" s="111"/>
      <c r="Y61" s="111"/>
    </row>
    <row r="62" spans="2:25" x14ac:dyDescent="0.3">
      <c r="B62" s="500"/>
      <c r="C62" s="501"/>
      <c r="D62" s="154">
        <v>2021</v>
      </c>
      <c r="E62" s="206">
        <v>0.33917900000000001</v>
      </c>
      <c r="F62" s="206">
        <v>0</v>
      </c>
      <c r="G62" s="206">
        <v>1.3031809999999999</v>
      </c>
      <c r="H62" s="206">
        <v>0</v>
      </c>
      <c r="I62" s="207">
        <v>1.64236</v>
      </c>
      <c r="Q62" s="113"/>
      <c r="R62" s="113"/>
      <c r="X62" s="111"/>
      <c r="Y62" s="111"/>
    </row>
    <row r="63" spans="2:25" x14ac:dyDescent="0.3">
      <c r="B63" s="217"/>
      <c r="C63" s="250" t="s">
        <v>18</v>
      </c>
      <c r="D63"/>
      <c r="E63" s="208"/>
      <c r="F63" s="208"/>
      <c r="G63" s="208"/>
      <c r="H63" s="208"/>
      <c r="I63" s="209"/>
      <c r="Q63" s="113"/>
      <c r="R63" s="113"/>
      <c r="X63" s="111"/>
      <c r="Y63" s="111"/>
    </row>
    <row r="64" spans="2:25" x14ac:dyDescent="0.3">
      <c r="B64" s="496">
        <v>18</v>
      </c>
      <c r="C64" s="498" t="s">
        <v>236</v>
      </c>
      <c r="D64" s="145">
        <v>2022</v>
      </c>
      <c r="E64" s="210">
        <v>5.9560000000000004E-3</v>
      </c>
      <c r="F64" s="210">
        <v>7.2590000000000002E-2</v>
      </c>
      <c r="G64" s="210">
        <v>0.53696500000000003</v>
      </c>
      <c r="H64" s="210">
        <v>0.95479099999999995</v>
      </c>
      <c r="I64" s="211">
        <v>1.5703020000000001</v>
      </c>
      <c r="Q64" s="113"/>
      <c r="R64" s="113"/>
      <c r="X64" s="111"/>
      <c r="Y64" s="111"/>
    </row>
    <row r="65" spans="2:25" x14ac:dyDescent="0.3">
      <c r="B65" s="500"/>
      <c r="C65" s="501"/>
      <c r="D65" s="154">
        <v>2021</v>
      </c>
      <c r="E65" s="206">
        <v>5.79E-3</v>
      </c>
      <c r="F65" s="206">
        <v>5.9846000000000003E-2</v>
      </c>
      <c r="G65" s="206">
        <v>0.53704700000000005</v>
      </c>
      <c r="H65" s="206">
        <v>0.79144199999999998</v>
      </c>
      <c r="I65" s="207">
        <v>1.3941250000000001</v>
      </c>
      <c r="Q65" s="113"/>
      <c r="R65" s="113"/>
      <c r="X65" s="111"/>
      <c r="Y65" s="111"/>
    </row>
    <row r="66" spans="2:25" x14ac:dyDescent="0.3">
      <c r="B66" s="217"/>
      <c r="C66" s="250" t="s">
        <v>18</v>
      </c>
      <c r="D66"/>
      <c r="E66" s="208"/>
      <c r="F66" s="208"/>
      <c r="G66" s="208"/>
      <c r="H66" s="208"/>
      <c r="I66" s="209"/>
      <c r="Q66" s="113"/>
      <c r="R66" s="113"/>
      <c r="X66" s="111"/>
      <c r="Y66" s="111"/>
    </row>
    <row r="67" spans="2:25" x14ac:dyDescent="0.3">
      <c r="B67" s="496">
        <v>19</v>
      </c>
      <c r="C67" s="498" t="s">
        <v>226</v>
      </c>
      <c r="D67" s="145">
        <v>2022</v>
      </c>
      <c r="E67" s="210">
        <v>1.4884379999999999</v>
      </c>
      <c r="F67" s="210">
        <v>4.8069999999999996E-3</v>
      </c>
      <c r="G67" s="210">
        <v>4.3729999999999998E-2</v>
      </c>
      <c r="H67" s="210">
        <v>0</v>
      </c>
      <c r="I67" s="211">
        <v>1.536975</v>
      </c>
      <c r="Q67" s="113"/>
      <c r="R67" s="113"/>
      <c r="X67" s="111"/>
      <c r="Y67" s="111"/>
    </row>
    <row r="68" spans="2:25" x14ac:dyDescent="0.3">
      <c r="B68" s="500"/>
      <c r="C68" s="501"/>
      <c r="D68" s="154">
        <v>2021</v>
      </c>
      <c r="E68" s="206">
        <v>1.529903</v>
      </c>
      <c r="F68" s="206">
        <v>1.6999999999999999E-3</v>
      </c>
      <c r="G68" s="206">
        <v>4.3388000000000003E-2</v>
      </c>
      <c r="H68" s="206">
        <v>0</v>
      </c>
      <c r="I68" s="207">
        <v>1.574991</v>
      </c>
      <c r="Q68" s="113"/>
      <c r="R68" s="113"/>
      <c r="X68" s="111"/>
      <c r="Y68" s="111"/>
    </row>
    <row r="69" spans="2:25" x14ac:dyDescent="0.3">
      <c r="B69" s="217"/>
      <c r="C69" s="250" t="s">
        <v>18</v>
      </c>
      <c r="D69"/>
      <c r="E69" s="208"/>
      <c r="F69" s="208"/>
      <c r="G69" s="208"/>
      <c r="H69" s="208"/>
      <c r="I69" s="209"/>
      <c r="Q69" s="113"/>
      <c r="R69" s="113"/>
      <c r="X69" s="111"/>
      <c r="Y69" s="111"/>
    </row>
    <row r="70" spans="2:25" x14ac:dyDescent="0.3">
      <c r="B70" s="496">
        <v>20</v>
      </c>
      <c r="C70" s="498" t="s">
        <v>194</v>
      </c>
      <c r="D70" s="145">
        <v>2022</v>
      </c>
      <c r="E70" s="210">
        <v>0</v>
      </c>
      <c r="F70" s="210">
        <v>1.4975179999999999</v>
      </c>
      <c r="G70" s="210">
        <v>0</v>
      </c>
      <c r="H70" s="210">
        <v>0</v>
      </c>
      <c r="I70" s="211">
        <v>1.4975179999999999</v>
      </c>
      <c r="Q70" s="113"/>
      <c r="R70" s="113"/>
      <c r="X70" s="111"/>
      <c r="Y70" s="111"/>
    </row>
    <row r="71" spans="2:25" ht="14.5" thickBot="1" x14ac:dyDescent="0.35">
      <c r="B71" s="497"/>
      <c r="C71" s="499"/>
      <c r="D71" s="99">
        <v>2021</v>
      </c>
      <c r="E71" s="215">
        <v>0</v>
      </c>
      <c r="F71" s="215">
        <v>0.64901500000000001</v>
      </c>
      <c r="G71" s="215">
        <v>0</v>
      </c>
      <c r="H71" s="215">
        <v>0</v>
      </c>
      <c r="I71" s="216">
        <v>0.64901500000000001</v>
      </c>
      <c r="Q71" s="113"/>
      <c r="R71" s="113"/>
      <c r="X71" s="111"/>
      <c r="Y71" s="111"/>
    </row>
  </sheetData>
  <mergeCells count="40">
    <mergeCell ref="B13:B14"/>
    <mergeCell ref="C13:C14"/>
    <mergeCell ref="B22:B23"/>
    <mergeCell ref="C22:C23"/>
    <mergeCell ref="B25:B26"/>
    <mergeCell ref="C25:C26"/>
    <mergeCell ref="B16:B17"/>
    <mergeCell ref="C16:C17"/>
    <mergeCell ref="B19:B20"/>
    <mergeCell ref="C19:C20"/>
    <mergeCell ref="B34:B35"/>
    <mergeCell ref="C34:C35"/>
    <mergeCell ref="B37:B38"/>
    <mergeCell ref="C37:C38"/>
    <mergeCell ref="B28:B29"/>
    <mergeCell ref="C28:C29"/>
    <mergeCell ref="B31:B32"/>
    <mergeCell ref="C31:C32"/>
    <mergeCell ref="B46:B47"/>
    <mergeCell ref="C46:C47"/>
    <mergeCell ref="B49:B50"/>
    <mergeCell ref="C49:C50"/>
    <mergeCell ref="B40:B41"/>
    <mergeCell ref="C40:C41"/>
    <mergeCell ref="B43:B44"/>
    <mergeCell ref="C43:C44"/>
    <mergeCell ref="B58:B59"/>
    <mergeCell ref="C58:C59"/>
    <mergeCell ref="B61:B62"/>
    <mergeCell ref="C61:C62"/>
    <mergeCell ref="B52:B53"/>
    <mergeCell ref="C52:C53"/>
    <mergeCell ref="B55:B56"/>
    <mergeCell ref="C55:C56"/>
    <mergeCell ref="B70:B71"/>
    <mergeCell ref="C70:C71"/>
    <mergeCell ref="B64:B65"/>
    <mergeCell ref="C64:C65"/>
    <mergeCell ref="B67:B68"/>
    <mergeCell ref="C67:C68"/>
  </mergeCells>
  <pageMargins left="0.7" right="0.7" top="0.75" bottom="0.75" header="0.3" footer="0.3"/>
  <pageSetup paperSize="9"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C85B2-7788-4648-B6F7-A279B8739434}">
  <sheetPr>
    <tabColor theme="6"/>
  </sheetPr>
  <dimension ref="A4:Y59"/>
  <sheetViews>
    <sheetView zoomScale="85" zoomScaleNormal="85" workbookViewId="0">
      <selection activeCell="B10" sqref="B10"/>
    </sheetView>
  </sheetViews>
  <sheetFormatPr defaultColWidth="8.58203125" defaultRowHeight="14" x14ac:dyDescent="0.3"/>
  <cols>
    <col min="1" max="1" width="42.33203125" style="111" customWidth="1"/>
    <col min="2" max="2" width="12.58203125" style="111" customWidth="1"/>
    <col min="3" max="3" width="42.33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303</v>
      </c>
      <c r="B5" s="111" t="s">
        <v>304</v>
      </c>
    </row>
    <row r="6" spans="1:18" x14ac:dyDescent="0.3">
      <c r="A6" s="111" t="s">
        <v>335</v>
      </c>
      <c r="B6" s="111" t="s">
        <v>336</v>
      </c>
    </row>
    <row r="7" spans="1:18" x14ac:dyDescent="0.3">
      <c r="A7" s="120" t="s">
        <v>73</v>
      </c>
      <c r="B7" s="111" t="s">
        <v>337</v>
      </c>
    </row>
    <row r="8" spans="1:18" x14ac:dyDescent="0.3">
      <c r="A8" s="111" t="s">
        <v>2</v>
      </c>
      <c r="B8" s="111" t="s">
        <v>338</v>
      </c>
    </row>
    <row r="9" spans="1:18" x14ac:dyDescent="0.3">
      <c r="A9" s="111" t="s">
        <v>76</v>
      </c>
      <c r="B9" s="111" t="s">
        <v>339</v>
      </c>
    </row>
    <row r="11" spans="1:18" ht="14.5" thickBot="1" x14ac:dyDescent="0.35"/>
    <row r="12" spans="1:18" ht="14.25" customHeight="1" x14ac:dyDescent="0.3">
      <c r="B12" s="247" t="s">
        <v>547</v>
      </c>
      <c r="C12" s="248" t="s">
        <v>99</v>
      </c>
      <c r="D12" s="248" t="s">
        <v>552</v>
      </c>
      <c r="E12" s="248" t="s">
        <v>553</v>
      </c>
      <c r="F12" s="506" t="s">
        <v>548</v>
      </c>
      <c r="G12" s="504"/>
      <c r="H12" s="504" t="s">
        <v>551</v>
      </c>
      <c r="I12" s="505"/>
    </row>
    <row r="13" spans="1:18" ht="14.5" thickBot="1" x14ac:dyDescent="0.35">
      <c r="A13" s="114"/>
      <c r="B13" s="337"/>
      <c r="C13" s="338"/>
      <c r="D13" s="338"/>
      <c r="E13" s="338"/>
      <c r="F13" s="339" t="s">
        <v>549</v>
      </c>
      <c r="G13" s="219" t="s">
        <v>550</v>
      </c>
      <c r="H13" s="219" t="s">
        <v>549</v>
      </c>
      <c r="I13" s="220" t="s">
        <v>550</v>
      </c>
    </row>
    <row r="14" spans="1:18" x14ac:dyDescent="0.3">
      <c r="A14" s="114"/>
      <c r="B14" s="132">
        <v>1</v>
      </c>
      <c r="C14" s="131" t="s">
        <v>469</v>
      </c>
      <c r="D14" s="131">
        <v>2017</v>
      </c>
      <c r="E14" s="131">
        <v>2023</v>
      </c>
      <c r="F14" s="340">
        <v>7642209</v>
      </c>
      <c r="G14" s="221">
        <v>24520340</v>
      </c>
      <c r="H14" s="222">
        <v>4.2419377527148402E-2</v>
      </c>
      <c r="I14" s="223">
        <v>8.8482204363708197E-2</v>
      </c>
    </row>
    <row r="15" spans="1:18" x14ac:dyDescent="0.3">
      <c r="A15" s="114"/>
      <c r="B15" s="81">
        <v>2</v>
      </c>
      <c r="C15" t="s">
        <v>148</v>
      </c>
      <c r="D15">
        <v>2019</v>
      </c>
      <c r="E15">
        <v>2023</v>
      </c>
      <c r="F15" s="341">
        <v>7966993</v>
      </c>
      <c r="G15" s="189">
        <v>20105317</v>
      </c>
      <c r="H15" s="218">
        <v>0.113987140761577</v>
      </c>
      <c r="I15" s="224">
        <v>0.128923760973359</v>
      </c>
      <c r="J15" s="158"/>
      <c r="K15" s="158"/>
      <c r="L15" s="158"/>
      <c r="M15" s="158"/>
      <c r="N15" s="158"/>
      <c r="O15" s="158"/>
      <c r="P15" s="158"/>
      <c r="Q15" s="158"/>
      <c r="R15" s="158"/>
    </row>
    <row r="16" spans="1:18" x14ac:dyDescent="0.3">
      <c r="A16" s="114"/>
      <c r="B16" s="81">
        <v>3</v>
      </c>
      <c r="C16" t="s">
        <v>152</v>
      </c>
      <c r="D16">
        <v>2017</v>
      </c>
      <c r="E16">
        <v>2022</v>
      </c>
      <c r="F16" s="341">
        <v>7574220</v>
      </c>
      <c r="G16" s="189">
        <v>19903996</v>
      </c>
      <c r="H16" s="218">
        <v>0.108644544220837</v>
      </c>
      <c r="I16" s="224">
        <v>0.20095712955393899</v>
      </c>
      <c r="J16" s="122"/>
      <c r="K16" s="122"/>
      <c r="L16" s="123"/>
      <c r="M16" s="122"/>
      <c r="N16" s="122"/>
      <c r="O16" s="122"/>
      <c r="P16" s="122"/>
      <c r="Q16" s="122"/>
      <c r="R16" s="122"/>
    </row>
    <row r="17" spans="2:18" x14ac:dyDescent="0.3">
      <c r="B17" s="81">
        <v>4</v>
      </c>
      <c r="C17" t="s">
        <v>146</v>
      </c>
      <c r="D17">
        <v>2017</v>
      </c>
      <c r="E17">
        <v>2022</v>
      </c>
      <c r="F17" s="341">
        <v>16966680</v>
      </c>
      <c r="G17" s="189">
        <v>19013500</v>
      </c>
      <c r="H17" s="218">
        <v>0.28033303819137001</v>
      </c>
      <c r="I17" s="224">
        <v>0.28192062096647802</v>
      </c>
      <c r="M17" s="116"/>
      <c r="N17" s="116"/>
      <c r="O17" s="125"/>
      <c r="P17" s="116"/>
      <c r="Q17" s="116"/>
      <c r="R17" s="126"/>
    </row>
    <row r="18" spans="2:18" x14ac:dyDescent="0.3">
      <c r="B18" s="81">
        <v>5</v>
      </c>
      <c r="C18" t="s">
        <v>154</v>
      </c>
      <c r="D18">
        <v>2017</v>
      </c>
      <c r="E18">
        <v>2022</v>
      </c>
      <c r="F18" s="341">
        <v>5100000</v>
      </c>
      <c r="G18" s="189">
        <v>17976918</v>
      </c>
      <c r="H18" s="218"/>
      <c r="I18" s="224">
        <v>3.8988041680521598E-2</v>
      </c>
      <c r="M18" s="116"/>
      <c r="N18" s="116"/>
      <c r="O18" s="125"/>
      <c r="P18" s="116"/>
      <c r="Q18" s="116"/>
      <c r="R18" s="125"/>
    </row>
    <row r="19" spans="2:18" x14ac:dyDescent="0.3">
      <c r="B19" s="81">
        <v>6</v>
      </c>
      <c r="C19" t="s">
        <v>194</v>
      </c>
      <c r="D19">
        <v>2018</v>
      </c>
      <c r="E19">
        <v>2023</v>
      </c>
      <c r="F19" s="341">
        <v>778815</v>
      </c>
      <c r="G19" s="189">
        <v>15217918</v>
      </c>
      <c r="H19" s="218"/>
      <c r="I19" s="224"/>
      <c r="M19" s="116"/>
      <c r="N19" s="116"/>
      <c r="O19" s="125"/>
      <c r="P19" s="116"/>
      <c r="Q19" s="116"/>
      <c r="R19" s="125"/>
    </row>
    <row r="20" spans="2:18" x14ac:dyDescent="0.3">
      <c r="B20" s="81">
        <v>7</v>
      </c>
      <c r="C20" t="s">
        <v>464</v>
      </c>
      <c r="D20">
        <v>2019</v>
      </c>
      <c r="E20">
        <v>2023</v>
      </c>
      <c r="F20" s="341">
        <v>9086206</v>
      </c>
      <c r="G20" s="189">
        <v>15044409</v>
      </c>
      <c r="H20" s="218"/>
      <c r="I20" s="224"/>
      <c r="M20" s="116"/>
      <c r="N20" s="116"/>
      <c r="O20" s="125"/>
      <c r="P20" s="116"/>
      <c r="Q20" s="116"/>
      <c r="R20" s="126"/>
    </row>
    <row r="21" spans="2:18" x14ac:dyDescent="0.3">
      <c r="B21" s="81">
        <v>8</v>
      </c>
      <c r="C21" t="s">
        <v>470</v>
      </c>
      <c r="D21">
        <v>2019</v>
      </c>
      <c r="E21">
        <v>2022</v>
      </c>
      <c r="F21" s="341">
        <v>5852814</v>
      </c>
      <c r="G21" s="189">
        <v>11652946</v>
      </c>
      <c r="H21" s="218">
        <v>5.4817975662681401E-2</v>
      </c>
      <c r="I21" s="224">
        <v>0.102726361564107</v>
      </c>
      <c r="M21" s="116"/>
      <c r="N21" s="116"/>
      <c r="O21" s="125"/>
      <c r="P21" s="116"/>
      <c r="Q21" s="116"/>
      <c r="R21" s="126"/>
    </row>
    <row r="22" spans="2:18" x14ac:dyDescent="0.3">
      <c r="B22" s="81">
        <v>9</v>
      </c>
      <c r="C22" t="s">
        <v>202</v>
      </c>
      <c r="D22">
        <v>2018</v>
      </c>
      <c r="E22">
        <v>2023</v>
      </c>
      <c r="F22" s="341">
        <v>300000</v>
      </c>
      <c r="G22" s="189">
        <v>11109965</v>
      </c>
      <c r="H22" s="218"/>
      <c r="I22" s="224"/>
      <c r="M22" s="116"/>
      <c r="N22" s="116"/>
      <c r="O22" s="125"/>
      <c r="P22" s="116"/>
      <c r="Q22" s="116"/>
      <c r="R22" s="126"/>
    </row>
    <row r="23" spans="2:18" x14ac:dyDescent="0.3">
      <c r="B23" s="81">
        <v>10</v>
      </c>
      <c r="C23" t="s">
        <v>162</v>
      </c>
      <c r="D23">
        <v>2017</v>
      </c>
      <c r="E23">
        <v>2022</v>
      </c>
      <c r="F23" s="341">
        <v>2694624</v>
      </c>
      <c r="G23" s="189">
        <v>8619235</v>
      </c>
      <c r="H23" s="218">
        <v>0.25195136954163699</v>
      </c>
      <c r="I23" s="224">
        <v>0.18886305792918701</v>
      </c>
      <c r="M23" s="116"/>
      <c r="N23" s="116"/>
      <c r="O23" s="125"/>
      <c r="P23" s="116"/>
      <c r="Q23" s="116"/>
      <c r="R23" s="125"/>
    </row>
    <row r="24" spans="2:18" x14ac:dyDescent="0.3">
      <c r="B24" s="81">
        <v>11</v>
      </c>
      <c r="C24" t="s">
        <v>170</v>
      </c>
      <c r="D24">
        <v>2017</v>
      </c>
      <c r="E24">
        <v>2023</v>
      </c>
      <c r="F24" s="341">
        <v>2634329</v>
      </c>
      <c r="G24" s="189">
        <v>8277685</v>
      </c>
      <c r="H24" s="218">
        <v>9.1089718043130097E-2</v>
      </c>
      <c r="I24" s="224">
        <v>0.24504116022062</v>
      </c>
      <c r="M24" s="116"/>
      <c r="N24" s="116"/>
      <c r="O24" s="125"/>
      <c r="P24" s="116"/>
      <c r="Q24" s="116"/>
    </row>
    <row r="25" spans="2:18" x14ac:dyDescent="0.3">
      <c r="B25" s="81">
        <v>12</v>
      </c>
      <c r="C25" t="s">
        <v>168</v>
      </c>
      <c r="D25">
        <v>2017</v>
      </c>
      <c r="E25">
        <v>2023</v>
      </c>
      <c r="F25" s="341">
        <v>6046611</v>
      </c>
      <c r="G25" s="189">
        <v>7765834</v>
      </c>
      <c r="H25" s="218">
        <v>0.25188835351039701</v>
      </c>
      <c r="I25" s="224">
        <v>0.28969728345172502</v>
      </c>
      <c r="M25" s="116"/>
      <c r="N25" s="116"/>
      <c r="O25" s="125"/>
      <c r="P25" s="116"/>
      <c r="Q25" s="116"/>
      <c r="R25" s="125"/>
    </row>
    <row r="26" spans="2:18" x14ac:dyDescent="0.3">
      <c r="B26" s="81">
        <v>13</v>
      </c>
      <c r="C26" t="s">
        <v>166</v>
      </c>
      <c r="D26" t="s">
        <v>454</v>
      </c>
      <c r="E26">
        <v>2023</v>
      </c>
      <c r="F26" s="341"/>
      <c r="G26" s="189">
        <v>7144747</v>
      </c>
      <c r="H26" s="218"/>
      <c r="I26" s="224"/>
      <c r="M26" s="116"/>
      <c r="N26" s="116"/>
      <c r="O26" s="125"/>
      <c r="P26" s="116"/>
      <c r="Q26" s="116"/>
    </row>
    <row r="27" spans="2:18" x14ac:dyDescent="0.3">
      <c r="B27" s="81">
        <v>14</v>
      </c>
      <c r="C27" t="s">
        <v>413</v>
      </c>
      <c r="D27" t="s">
        <v>454</v>
      </c>
      <c r="E27">
        <v>2022</v>
      </c>
      <c r="F27" s="341"/>
      <c r="G27" s="189">
        <v>6262955</v>
      </c>
      <c r="H27" s="218"/>
      <c r="I27" s="224"/>
      <c r="M27" s="116"/>
      <c r="N27" s="116"/>
      <c r="O27" s="125"/>
      <c r="P27" s="116"/>
      <c r="Q27" s="116"/>
      <c r="R27" s="125"/>
    </row>
    <row r="28" spans="2:18" ht="14.5" thickBot="1" x14ac:dyDescent="0.35">
      <c r="B28" s="104">
        <v>15</v>
      </c>
      <c r="C28" s="99" t="s">
        <v>198</v>
      </c>
      <c r="D28" s="99">
        <v>2019</v>
      </c>
      <c r="E28" s="99">
        <v>2023</v>
      </c>
      <c r="F28" s="342">
        <v>3096618</v>
      </c>
      <c r="G28" s="193">
        <v>5438217</v>
      </c>
      <c r="H28" s="225">
        <v>8.2938081579577799E-2</v>
      </c>
      <c r="I28" s="226">
        <v>0.13364499562683901</v>
      </c>
      <c r="M28" s="116"/>
      <c r="N28" s="116"/>
      <c r="O28" s="125"/>
      <c r="P28" s="116"/>
      <c r="Q28" s="116"/>
      <c r="R28" s="126"/>
    </row>
    <row r="29" spans="2:18" x14ac:dyDescent="0.3">
      <c r="C29" s="115"/>
      <c r="D29" s="115"/>
      <c r="E29" s="124"/>
      <c r="H29" s="125"/>
      <c r="I29" s="117"/>
      <c r="M29" s="116"/>
      <c r="N29" s="116"/>
      <c r="O29" s="125"/>
      <c r="P29" s="116"/>
      <c r="Q29" s="116"/>
      <c r="R29" s="125"/>
    </row>
    <row r="30" spans="2:18" x14ac:dyDescent="0.3">
      <c r="C30" s="115"/>
      <c r="D30" s="115"/>
      <c r="E30" s="124"/>
      <c r="H30" s="125"/>
      <c r="I30" s="117"/>
      <c r="M30" s="116"/>
      <c r="N30" s="116"/>
      <c r="O30" s="125"/>
      <c r="P30" s="116"/>
      <c r="Q30" s="116"/>
      <c r="R30" s="126"/>
    </row>
    <row r="31" spans="2:18" x14ac:dyDescent="0.3">
      <c r="C31" s="115"/>
      <c r="D31" s="115"/>
      <c r="E31" s="124"/>
      <c r="H31" s="125"/>
      <c r="I31" s="117"/>
      <c r="M31" s="116"/>
      <c r="N31" s="116"/>
      <c r="O31" s="125"/>
      <c r="P31" s="116"/>
      <c r="Q31" s="116"/>
      <c r="R31" s="126"/>
    </row>
    <row r="32" spans="2:18"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6"/>
    </row>
    <row r="43" spans="3:18" x14ac:dyDescent="0.3">
      <c r="C43" s="115"/>
      <c r="D43" s="115"/>
      <c r="E43" s="124"/>
      <c r="H43" s="125"/>
      <c r="I43" s="117"/>
      <c r="M43" s="116"/>
      <c r="N43" s="116"/>
      <c r="O43" s="125"/>
      <c r="P43" s="116"/>
      <c r="Q43" s="116"/>
      <c r="R43" s="125"/>
    </row>
    <row r="44" spans="3:18" x14ac:dyDescent="0.3">
      <c r="C44" s="115"/>
      <c r="D44" s="115"/>
      <c r="E44" s="124"/>
      <c r="H44" s="125"/>
      <c r="I44" s="117"/>
      <c r="M44" s="116"/>
      <c r="N44" s="116"/>
      <c r="O44" s="116"/>
      <c r="P44" s="116"/>
      <c r="Q44" s="116"/>
      <c r="R44" s="125"/>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5"/>
      <c r="I49" s="117"/>
      <c r="M49" s="116"/>
      <c r="N49" s="116"/>
      <c r="O49" s="125"/>
      <c r="P49" s="116"/>
      <c r="Q49" s="116"/>
      <c r="R49" s="126"/>
    </row>
    <row r="50" spans="2:18" x14ac:dyDescent="0.3">
      <c r="C50" s="115"/>
      <c r="D50" s="115"/>
      <c r="E50" s="124"/>
      <c r="H50" s="127"/>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6"/>
    </row>
    <row r="53" spans="2:18" x14ac:dyDescent="0.3">
      <c r="C53" s="115"/>
      <c r="D53" s="115"/>
      <c r="E53" s="124"/>
      <c r="H53" s="125"/>
      <c r="I53" s="117"/>
      <c r="M53" s="116"/>
      <c r="N53" s="116"/>
      <c r="O53" s="125"/>
      <c r="P53" s="116"/>
      <c r="Q53" s="116"/>
      <c r="R53" s="125"/>
    </row>
    <row r="54" spans="2:18" x14ac:dyDescent="0.3">
      <c r="C54" s="115"/>
      <c r="D54" s="115"/>
      <c r="E54" s="124"/>
      <c r="H54" s="125"/>
      <c r="I54" s="117"/>
      <c r="M54" s="116"/>
      <c r="N54" s="116"/>
      <c r="O54" s="125"/>
      <c r="P54" s="116"/>
      <c r="Q54" s="116"/>
      <c r="R54" s="126"/>
    </row>
    <row r="55" spans="2:18" x14ac:dyDescent="0.3">
      <c r="C55" s="115"/>
      <c r="D55" s="115"/>
      <c r="E55" s="124"/>
      <c r="H55" s="125"/>
      <c r="I55" s="117"/>
      <c r="M55" s="116"/>
      <c r="N55" s="116"/>
      <c r="O55" s="116"/>
      <c r="P55" s="116"/>
      <c r="Q55" s="116"/>
      <c r="R55" s="125"/>
    </row>
    <row r="56" spans="2:18" x14ac:dyDescent="0.3">
      <c r="C56" s="115"/>
      <c r="D56" s="115"/>
      <c r="E56" s="124"/>
      <c r="H56" s="125"/>
      <c r="I56" s="117"/>
      <c r="M56" s="116"/>
      <c r="N56" s="116"/>
      <c r="O56" s="125"/>
      <c r="P56" s="116"/>
      <c r="Q56" s="116"/>
    </row>
    <row r="57" spans="2:18" x14ac:dyDescent="0.3">
      <c r="D57" s="115"/>
      <c r="E57" s="124"/>
      <c r="H57" s="125"/>
      <c r="I57" s="117"/>
      <c r="M57" s="116"/>
      <c r="N57" s="116"/>
      <c r="O57" s="125"/>
      <c r="P57" s="116"/>
      <c r="Q57" s="116"/>
      <c r="R57" s="125"/>
    </row>
    <row r="58" spans="2:18" x14ac:dyDescent="0.3">
      <c r="D58" s="115"/>
      <c r="E58" s="124"/>
      <c r="H58" s="125"/>
      <c r="I58" s="117"/>
      <c r="M58" s="116"/>
      <c r="N58" s="116"/>
      <c r="O58" s="125"/>
      <c r="P58" s="116"/>
      <c r="Q58" s="116"/>
      <c r="R58" s="126"/>
    </row>
    <row r="59" spans="2:18" x14ac:dyDescent="0.3">
      <c r="B59" s="115"/>
      <c r="H59" s="111"/>
      <c r="I59" s="112"/>
    </row>
  </sheetData>
  <mergeCells count="2">
    <mergeCell ref="H12:I12"/>
    <mergeCell ref="F12:G12"/>
  </mergeCells>
  <pageMargins left="0.7" right="0.7" top="0.75" bottom="0.75" header="0.3" footer="0.3"/>
  <pageSetup paperSize="9" orientation="portrait"/>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DBBD1-94D8-455F-A461-0894957CA08F}">
  <sheetPr>
    <tabColor theme="6"/>
  </sheetPr>
  <dimension ref="A4:Y58"/>
  <sheetViews>
    <sheetView zoomScale="85" zoomScaleNormal="85" workbookViewId="0">
      <selection activeCell="B10" sqref="B10"/>
    </sheetView>
  </sheetViews>
  <sheetFormatPr defaultColWidth="8.58203125" defaultRowHeight="14" x14ac:dyDescent="0.3"/>
  <cols>
    <col min="1" max="1" width="42.33203125" style="111" customWidth="1"/>
    <col min="2" max="2" width="13.5" style="111" customWidth="1"/>
    <col min="3" max="3" width="42.33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25" x14ac:dyDescent="0.3">
      <c r="A4" s="118" t="s">
        <v>68</v>
      </c>
    </row>
    <row r="5" spans="1:25" x14ac:dyDescent="0.3">
      <c r="A5" s="119" t="s">
        <v>303</v>
      </c>
      <c r="B5" s="111" t="s">
        <v>304</v>
      </c>
    </row>
    <row r="6" spans="1:25" x14ac:dyDescent="0.3">
      <c r="A6" s="111" t="s">
        <v>340</v>
      </c>
      <c r="B6" s="111" t="s">
        <v>341</v>
      </c>
    </row>
    <row r="7" spans="1:25" x14ac:dyDescent="0.3">
      <c r="A7" s="120" t="s">
        <v>73</v>
      </c>
      <c r="B7" s="111" t="s">
        <v>342</v>
      </c>
    </row>
    <row r="8" spans="1:25" x14ac:dyDescent="0.3">
      <c r="A8" s="111" t="s">
        <v>2</v>
      </c>
      <c r="B8" s="111" t="s">
        <v>323</v>
      </c>
    </row>
    <row r="9" spans="1:25" x14ac:dyDescent="0.3">
      <c r="A9" s="111" t="s">
        <v>76</v>
      </c>
      <c r="B9" s="111" t="s">
        <v>343</v>
      </c>
    </row>
    <row r="11" spans="1:25" ht="14.5" thickBot="1" x14ac:dyDescent="0.35"/>
    <row r="12" spans="1:25" ht="14.5" thickBot="1" x14ac:dyDescent="0.35">
      <c r="A12" s="114" t="s">
        <v>557</v>
      </c>
      <c r="B12" s="251" t="s">
        <v>477</v>
      </c>
      <c r="C12" s="241">
        <v>2018</v>
      </c>
      <c r="D12" s="241">
        <v>2019</v>
      </c>
      <c r="E12" s="241">
        <v>2020</v>
      </c>
      <c r="F12" s="241">
        <v>2021</v>
      </c>
      <c r="G12" s="242">
        <v>2022</v>
      </c>
      <c r="H12" s="121"/>
      <c r="R12" s="113"/>
      <c r="Y12" s="111"/>
    </row>
    <row r="13" spans="1:25" x14ac:dyDescent="0.3">
      <c r="A13" s="114"/>
      <c r="B13" s="134" t="s">
        <v>479</v>
      </c>
      <c r="C13" s="237">
        <v>4198.6899578100038</v>
      </c>
      <c r="D13" s="237">
        <v>4950.0886158580024</v>
      </c>
      <c r="E13" s="237">
        <v>4938.890018741994</v>
      </c>
      <c r="F13" s="237">
        <v>5315.5716609999963</v>
      </c>
      <c r="G13" s="238">
        <v>8581.2618570530012</v>
      </c>
      <c r="H13" s="111"/>
      <c r="R13" s="113"/>
      <c r="Y13" s="111"/>
    </row>
    <row r="14" spans="1:25" x14ac:dyDescent="0.3">
      <c r="A14" s="114"/>
      <c r="B14" s="134" t="s">
        <v>423</v>
      </c>
      <c r="C14" s="237">
        <v>1014.6894137389997</v>
      </c>
      <c r="D14" s="237">
        <v>1243.3367916649997</v>
      </c>
      <c r="E14" s="237">
        <v>1445.7162687899993</v>
      </c>
      <c r="F14" s="237">
        <v>1502.3456967930001</v>
      </c>
      <c r="G14" s="238">
        <v>2481.5891413559975</v>
      </c>
      <c r="H14" s="158"/>
      <c r="I14" s="158"/>
      <c r="J14" s="158"/>
      <c r="K14" s="158"/>
      <c r="L14" s="158"/>
      <c r="M14" s="158"/>
      <c r="N14" s="158"/>
      <c r="O14" s="158"/>
      <c r="P14" s="158"/>
      <c r="Q14" s="158"/>
      <c r="R14" s="113"/>
      <c r="Y14" s="111"/>
    </row>
    <row r="15" spans="1:25" x14ac:dyDescent="0.3">
      <c r="A15" s="114"/>
      <c r="B15" s="134" t="s">
        <v>481</v>
      </c>
      <c r="C15" s="237">
        <v>1426.2624830579998</v>
      </c>
      <c r="D15" s="237">
        <v>945.0736192789999</v>
      </c>
      <c r="E15" s="237">
        <v>923.77587722900057</v>
      </c>
      <c r="F15" s="237">
        <v>858.03641256700041</v>
      </c>
      <c r="G15" s="238">
        <v>1040.0772629170003</v>
      </c>
      <c r="H15" s="122"/>
      <c r="I15" s="122"/>
      <c r="J15" s="122"/>
      <c r="K15" s="123"/>
      <c r="L15" s="122"/>
      <c r="M15" s="122"/>
      <c r="N15" s="122"/>
      <c r="O15" s="122"/>
      <c r="P15" s="122"/>
      <c r="Q15" s="122"/>
      <c r="R15" s="113"/>
      <c r="Y15" s="111"/>
    </row>
    <row r="16" spans="1:25" x14ac:dyDescent="0.3">
      <c r="B16" s="134" t="s">
        <v>482</v>
      </c>
      <c r="C16" s="237">
        <v>696.9748653840004</v>
      </c>
      <c r="D16" s="237">
        <v>878.52398288799975</v>
      </c>
      <c r="E16" s="237">
        <v>662.10934171799965</v>
      </c>
      <c r="F16" s="237">
        <v>468.22709099999992</v>
      </c>
      <c r="G16" s="238">
        <v>540.32625435600028</v>
      </c>
      <c r="H16" s="117"/>
      <c r="L16" s="116"/>
      <c r="M16" s="116"/>
      <c r="N16" s="125"/>
      <c r="O16" s="116"/>
      <c r="P16" s="116"/>
      <c r="Q16" s="126"/>
      <c r="R16" s="113"/>
      <c r="Y16" s="111"/>
    </row>
    <row r="17" spans="2:25" x14ac:dyDescent="0.3">
      <c r="B17" s="134" t="s">
        <v>421</v>
      </c>
      <c r="C17" s="237">
        <v>264.98763014800005</v>
      </c>
      <c r="D17" s="237">
        <v>208.59348884600007</v>
      </c>
      <c r="E17" s="237">
        <v>276.83314435800008</v>
      </c>
      <c r="F17" s="237">
        <v>312.58401400000008</v>
      </c>
      <c r="G17" s="238">
        <v>439.97388649199996</v>
      </c>
      <c r="H17" s="117"/>
      <c r="L17" s="116"/>
      <c r="M17" s="116"/>
      <c r="N17" s="125"/>
      <c r="O17" s="116"/>
      <c r="P17" s="116"/>
      <c r="Q17" s="125"/>
      <c r="R17" s="113"/>
      <c r="Y17" s="111"/>
    </row>
    <row r="18" spans="2:25" ht="14.5" thickBot="1" x14ac:dyDescent="0.35">
      <c r="B18" s="192" t="s">
        <v>556</v>
      </c>
      <c r="C18" s="239">
        <v>2132.0281499290149</v>
      </c>
      <c r="D18" s="239">
        <v>1984.8743743859814</v>
      </c>
      <c r="E18" s="239">
        <v>1737.8969312270219</v>
      </c>
      <c r="F18" s="239">
        <v>1878.6267028330058</v>
      </c>
      <c r="G18" s="240">
        <v>2698.9226876860175</v>
      </c>
      <c r="H18" s="117"/>
      <c r="L18" s="116"/>
      <c r="M18" s="116"/>
      <c r="N18" s="125"/>
      <c r="O18" s="116"/>
      <c r="P18" s="116"/>
      <c r="Q18" s="125"/>
      <c r="R18" s="113"/>
      <c r="Y18" s="111"/>
    </row>
    <row r="19" spans="2:25" x14ac:dyDescent="0.3">
      <c r="C19" s="115"/>
      <c r="D19" s="115"/>
      <c r="E19" s="124"/>
      <c r="H19" s="125"/>
      <c r="I19" s="117"/>
      <c r="M19" s="116"/>
      <c r="N19" s="116"/>
      <c r="O19" s="125"/>
      <c r="P19" s="116"/>
      <c r="Q19" s="116"/>
      <c r="R19" s="126"/>
    </row>
    <row r="20" spans="2:25" x14ac:dyDescent="0.3">
      <c r="C20" s="115"/>
      <c r="D20" s="115"/>
      <c r="E20" s="124"/>
      <c r="H20" s="125"/>
      <c r="I20" s="117"/>
      <c r="M20" s="116"/>
      <c r="N20" s="116"/>
      <c r="O20" s="125"/>
      <c r="P20" s="116"/>
      <c r="Q20" s="116"/>
      <c r="R20" s="126"/>
    </row>
    <row r="21" spans="2:25" x14ac:dyDescent="0.3">
      <c r="C21" s="115"/>
      <c r="D21" s="115"/>
      <c r="E21" s="124"/>
      <c r="H21" s="125"/>
      <c r="I21" s="117"/>
      <c r="M21" s="116"/>
      <c r="N21" s="116"/>
      <c r="O21" s="125"/>
      <c r="P21" s="116"/>
      <c r="Q21" s="116"/>
      <c r="R21" s="126"/>
    </row>
    <row r="22" spans="2:25" x14ac:dyDescent="0.3">
      <c r="C22" s="115"/>
      <c r="D22" s="115"/>
      <c r="E22" s="124"/>
      <c r="H22" s="125"/>
      <c r="I22" s="117"/>
      <c r="M22" s="116"/>
      <c r="N22" s="116"/>
      <c r="O22" s="125"/>
      <c r="P22" s="116"/>
      <c r="Q22" s="116"/>
      <c r="R22" s="125"/>
    </row>
    <row r="23" spans="2:25" x14ac:dyDescent="0.3">
      <c r="C23" s="115"/>
      <c r="D23" s="115"/>
      <c r="E23" s="124"/>
      <c r="H23" s="125"/>
      <c r="I23" s="117"/>
      <c r="M23" s="116"/>
      <c r="N23" s="116"/>
      <c r="O23" s="125"/>
      <c r="P23" s="116"/>
      <c r="Q23" s="116"/>
    </row>
    <row r="24" spans="2:25" x14ac:dyDescent="0.3">
      <c r="C24" s="115"/>
      <c r="D24" s="115"/>
      <c r="E24" s="124"/>
      <c r="H24" s="125"/>
      <c r="I24" s="117"/>
      <c r="M24" s="116"/>
      <c r="N24" s="116"/>
      <c r="O24" s="125"/>
      <c r="P24" s="116"/>
      <c r="Q24" s="116"/>
      <c r="R24" s="125"/>
    </row>
    <row r="25" spans="2:25" x14ac:dyDescent="0.3">
      <c r="C25" s="115"/>
      <c r="D25" s="115"/>
      <c r="E25" s="124"/>
      <c r="H25" s="127"/>
      <c r="I25" s="117"/>
      <c r="M25" s="116"/>
      <c r="N25" s="116"/>
      <c r="O25" s="125"/>
      <c r="P25" s="116"/>
      <c r="Q25" s="116"/>
    </row>
    <row r="26" spans="2:25" x14ac:dyDescent="0.3">
      <c r="C26" s="115"/>
      <c r="D26" s="115"/>
      <c r="E26" s="124"/>
      <c r="H26" s="125"/>
      <c r="I26" s="117"/>
      <c r="M26" s="116"/>
      <c r="N26" s="116"/>
      <c r="O26" s="125"/>
      <c r="P26" s="116"/>
      <c r="Q26" s="116"/>
      <c r="R26" s="125"/>
    </row>
    <row r="27" spans="2:25" x14ac:dyDescent="0.3">
      <c r="C27" s="115"/>
      <c r="D27" s="115"/>
      <c r="E27" s="124"/>
      <c r="H27" s="125"/>
      <c r="I27" s="117"/>
      <c r="M27" s="116"/>
      <c r="N27" s="116"/>
      <c r="O27" s="125"/>
      <c r="P27" s="116"/>
      <c r="Q27" s="116"/>
      <c r="R27" s="126"/>
    </row>
    <row r="28" spans="2:25" x14ac:dyDescent="0.3">
      <c r="C28" s="115"/>
      <c r="D28" s="115"/>
      <c r="E28" s="124"/>
      <c r="H28" s="125"/>
      <c r="I28" s="117"/>
      <c r="M28" s="116"/>
      <c r="N28" s="116"/>
      <c r="O28" s="125"/>
      <c r="P28" s="116"/>
      <c r="Q28" s="116"/>
      <c r="R28" s="125"/>
    </row>
    <row r="29" spans="2:25" x14ac:dyDescent="0.3">
      <c r="C29" s="115"/>
      <c r="D29" s="115"/>
      <c r="E29" s="124"/>
      <c r="H29" s="125"/>
      <c r="I29" s="117"/>
      <c r="M29" s="116"/>
      <c r="N29" s="116"/>
      <c r="O29" s="125"/>
      <c r="P29" s="116"/>
      <c r="Q29" s="116"/>
      <c r="R29" s="126"/>
    </row>
    <row r="30" spans="2:25" x14ac:dyDescent="0.3">
      <c r="C30" s="115"/>
      <c r="D30" s="115"/>
      <c r="E30" s="124"/>
      <c r="H30" s="125"/>
      <c r="I30" s="117"/>
      <c r="M30" s="116"/>
      <c r="N30" s="116"/>
      <c r="O30" s="125"/>
      <c r="P30" s="116"/>
      <c r="Q30" s="116"/>
      <c r="R30" s="126"/>
    </row>
    <row r="31" spans="2:25" x14ac:dyDescent="0.3">
      <c r="C31" s="115"/>
      <c r="D31" s="115"/>
      <c r="E31" s="124"/>
      <c r="H31" s="125"/>
      <c r="I31" s="117"/>
      <c r="M31" s="116"/>
      <c r="N31" s="116"/>
      <c r="O31" s="125"/>
      <c r="P31" s="116"/>
      <c r="Q31" s="116"/>
      <c r="R31" s="126"/>
    </row>
    <row r="32" spans="2:25"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5"/>
    </row>
    <row r="43" spans="3:18" x14ac:dyDescent="0.3">
      <c r="C43" s="115"/>
      <c r="D43" s="115"/>
      <c r="E43" s="124"/>
      <c r="H43" s="125"/>
      <c r="I43" s="117"/>
      <c r="M43" s="116"/>
      <c r="N43" s="116"/>
      <c r="O43" s="116"/>
      <c r="P43" s="116"/>
      <c r="Q43" s="116"/>
      <c r="R43" s="125"/>
    </row>
    <row r="44" spans="3:18" x14ac:dyDescent="0.3">
      <c r="C44" s="115"/>
      <c r="D44" s="115"/>
      <c r="E44" s="124"/>
      <c r="H44" s="125"/>
      <c r="I44" s="117"/>
      <c r="M44" s="116"/>
      <c r="N44" s="116"/>
      <c r="O44" s="125"/>
      <c r="P44" s="116"/>
      <c r="Q44" s="116"/>
      <c r="R44" s="126"/>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7"/>
      <c r="I49" s="117"/>
      <c r="M49" s="116"/>
      <c r="N49" s="116"/>
      <c r="O49" s="125"/>
      <c r="P49" s="116"/>
      <c r="Q49" s="116"/>
      <c r="R49" s="126"/>
    </row>
    <row r="50" spans="2:18" x14ac:dyDescent="0.3">
      <c r="C50" s="115"/>
      <c r="D50" s="115"/>
      <c r="E50" s="124"/>
      <c r="H50" s="125"/>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5"/>
    </row>
    <row r="53" spans="2:18" x14ac:dyDescent="0.3">
      <c r="C53" s="115"/>
      <c r="D53" s="115"/>
      <c r="E53" s="124"/>
      <c r="H53" s="125"/>
      <c r="I53" s="117"/>
      <c r="M53" s="116"/>
      <c r="N53" s="116"/>
      <c r="O53" s="125"/>
      <c r="P53" s="116"/>
      <c r="Q53" s="116"/>
      <c r="R53" s="126"/>
    </row>
    <row r="54" spans="2:18" x14ac:dyDescent="0.3">
      <c r="C54" s="115"/>
      <c r="D54" s="115"/>
      <c r="E54" s="124"/>
      <c r="H54" s="125"/>
      <c r="I54" s="117"/>
      <c r="M54" s="116"/>
      <c r="N54" s="116"/>
      <c r="O54" s="116"/>
      <c r="P54" s="116"/>
      <c r="Q54" s="116"/>
      <c r="R54" s="125"/>
    </row>
    <row r="55" spans="2:18" x14ac:dyDescent="0.3">
      <c r="C55" s="115"/>
      <c r="D55" s="115"/>
      <c r="E55" s="124"/>
      <c r="H55" s="125"/>
      <c r="I55" s="117"/>
      <c r="M55" s="116"/>
      <c r="N55" s="116"/>
      <c r="O55" s="125"/>
      <c r="P55" s="116"/>
      <c r="Q55" s="116"/>
    </row>
    <row r="56" spans="2:18" x14ac:dyDescent="0.3">
      <c r="D56" s="115"/>
      <c r="E56" s="124"/>
      <c r="H56" s="125"/>
      <c r="I56" s="117"/>
      <c r="M56" s="116"/>
      <c r="N56" s="116"/>
      <c r="O56" s="125"/>
      <c r="P56" s="116"/>
      <c r="Q56" s="116"/>
      <c r="R56" s="125"/>
    </row>
    <row r="57" spans="2:18" x14ac:dyDescent="0.3">
      <c r="D57" s="115"/>
      <c r="E57" s="124"/>
      <c r="H57" s="125"/>
      <c r="I57" s="117"/>
      <c r="M57" s="116"/>
      <c r="N57" s="116"/>
      <c r="O57" s="125"/>
      <c r="P57" s="116"/>
      <c r="Q57" s="116"/>
      <c r="R57" s="126"/>
    </row>
    <row r="58" spans="2:18" x14ac:dyDescent="0.3">
      <c r="B58" s="115"/>
      <c r="H58" s="111"/>
      <c r="I58" s="11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J23"/>
  <sheetViews>
    <sheetView zoomScaleNormal="100" workbookViewId="0">
      <selection activeCell="B14" activeCellId="1" sqref="H14 B14"/>
    </sheetView>
  </sheetViews>
  <sheetFormatPr defaultColWidth="9.08203125" defaultRowHeight="14" x14ac:dyDescent="0.3"/>
  <cols>
    <col min="1" max="1" width="21.08203125" customWidth="1"/>
    <col min="2" max="2" width="61.75" style="1" customWidth="1"/>
    <col min="3" max="3" width="17.33203125" customWidth="1"/>
    <col min="4" max="4" width="17.5" customWidth="1"/>
    <col min="5" max="5" width="19.5" customWidth="1"/>
    <col min="6" max="6" width="16.83203125" customWidth="1"/>
    <col min="7" max="7" width="29.33203125" customWidth="1"/>
    <col min="8" max="8" width="7.08203125" customWidth="1"/>
    <col min="9" max="9" width="11.58203125" customWidth="1"/>
    <col min="10" max="10" width="24.33203125" customWidth="1"/>
  </cols>
  <sheetData>
    <row r="1" spans="1:10" ht="18.649999999999999" customHeight="1" thickBot="1" x14ac:dyDescent="0.45">
      <c r="A1" s="488" t="s">
        <v>21</v>
      </c>
      <c r="B1" s="489"/>
      <c r="C1" s="21" t="s">
        <v>22</v>
      </c>
      <c r="D1" s="22" t="s">
        <v>23</v>
      </c>
      <c r="E1" s="22" t="s">
        <v>24</v>
      </c>
      <c r="F1" s="22" t="s">
        <v>25</v>
      </c>
      <c r="G1" s="22" t="s">
        <v>26</v>
      </c>
      <c r="I1" s="480" t="s">
        <v>27</v>
      </c>
      <c r="J1" s="43" t="s">
        <v>28</v>
      </c>
    </row>
    <row r="2" spans="1:10" ht="15" customHeight="1" thickBot="1" x14ac:dyDescent="0.35">
      <c r="A2" s="44" t="s">
        <v>29</v>
      </c>
      <c r="B2" s="26" t="s">
        <v>30</v>
      </c>
      <c r="C2" s="24" t="s">
        <v>31</v>
      </c>
      <c r="D2" s="24" t="s">
        <v>31</v>
      </c>
      <c r="E2" s="24" t="s">
        <v>31</v>
      </c>
      <c r="F2" s="24" t="s">
        <v>31</v>
      </c>
      <c r="G2" s="24"/>
      <c r="I2" s="481"/>
      <c r="J2" s="43" t="s">
        <v>32</v>
      </c>
    </row>
    <row r="3" spans="1:10" ht="27" x14ac:dyDescent="0.3">
      <c r="A3" s="487" t="s">
        <v>33</v>
      </c>
      <c r="B3" s="6" t="s">
        <v>34</v>
      </c>
      <c r="C3" s="23" t="s">
        <v>28</v>
      </c>
      <c r="D3" s="23" t="s">
        <v>28</v>
      </c>
      <c r="E3" s="23" t="s">
        <v>28</v>
      </c>
      <c r="F3" s="23" t="s">
        <v>35</v>
      </c>
      <c r="G3" s="45" t="s">
        <v>36</v>
      </c>
      <c r="H3" s="46"/>
      <c r="I3" s="481"/>
      <c r="J3" s="43" t="s">
        <v>37</v>
      </c>
    </row>
    <row r="4" spans="1:10" ht="14.5" customHeight="1" x14ac:dyDescent="0.3">
      <c r="A4" s="485"/>
      <c r="B4" s="7" t="s">
        <v>38</v>
      </c>
      <c r="C4" s="8" t="s">
        <v>28</v>
      </c>
      <c r="D4" s="8" t="s">
        <v>28</v>
      </c>
      <c r="E4" s="8" t="s">
        <v>28</v>
      </c>
      <c r="F4" s="8" t="s">
        <v>35</v>
      </c>
      <c r="G4" s="47"/>
      <c r="I4" s="481"/>
      <c r="J4" s="43" t="s">
        <v>35</v>
      </c>
    </row>
    <row r="5" spans="1:10" ht="14.5" customHeight="1" x14ac:dyDescent="0.3">
      <c r="A5" s="485"/>
      <c r="B5" s="9" t="s">
        <v>39</v>
      </c>
      <c r="C5" s="8" t="s">
        <v>28</v>
      </c>
      <c r="D5" s="8" t="s">
        <v>28</v>
      </c>
      <c r="E5" s="8" t="s">
        <v>28</v>
      </c>
      <c r="F5" s="8" t="s">
        <v>35</v>
      </c>
      <c r="G5" s="48"/>
      <c r="I5" s="481"/>
      <c r="J5" s="43" t="s">
        <v>40</v>
      </c>
    </row>
    <row r="6" spans="1:10" ht="15" customHeight="1" thickBot="1" x14ac:dyDescent="0.35">
      <c r="A6" s="486"/>
      <c r="B6" s="10" t="s">
        <v>41</v>
      </c>
      <c r="C6" s="11" t="s">
        <v>28</v>
      </c>
      <c r="D6" s="11" t="s">
        <v>28</v>
      </c>
      <c r="E6" s="11" t="s">
        <v>28</v>
      </c>
      <c r="F6" s="11" t="s">
        <v>35</v>
      </c>
      <c r="G6" s="49"/>
      <c r="I6" s="481"/>
      <c r="J6" s="43" t="s">
        <v>42</v>
      </c>
    </row>
    <row r="7" spans="1:10" ht="15" customHeight="1" x14ac:dyDescent="0.3">
      <c r="A7" s="482" t="s">
        <v>43</v>
      </c>
      <c r="B7" s="50" t="s">
        <v>44</v>
      </c>
      <c r="C7" s="51" t="s">
        <v>28</v>
      </c>
      <c r="D7" s="51" t="s">
        <v>28</v>
      </c>
      <c r="E7" s="51" t="s">
        <v>28</v>
      </c>
      <c r="F7" s="51" t="s">
        <v>35</v>
      </c>
      <c r="G7" s="52"/>
      <c r="I7" s="481"/>
      <c r="J7" s="43" t="s">
        <v>45</v>
      </c>
    </row>
    <row r="8" spans="1:10" ht="15" customHeight="1" thickBot="1" x14ac:dyDescent="0.35">
      <c r="A8" s="484"/>
      <c r="B8" s="53" t="s">
        <v>46</v>
      </c>
      <c r="C8" s="47" t="s">
        <v>28</v>
      </c>
      <c r="D8" s="47" t="s">
        <v>28</v>
      </c>
      <c r="E8" s="47" t="s">
        <v>28</v>
      </c>
      <c r="F8" s="54" t="s">
        <v>35</v>
      </c>
      <c r="G8" s="55"/>
      <c r="I8" s="481"/>
      <c r="J8" s="43" t="s">
        <v>28</v>
      </c>
    </row>
    <row r="9" spans="1:10" ht="30.75" customHeight="1" x14ac:dyDescent="0.3">
      <c r="A9" s="487" t="s">
        <v>47</v>
      </c>
      <c r="B9" s="27" t="s">
        <v>48</v>
      </c>
      <c r="C9" s="12" t="s">
        <v>28</v>
      </c>
      <c r="D9" s="12" t="s">
        <v>28</v>
      </c>
      <c r="E9" s="12" t="s">
        <v>28</v>
      </c>
      <c r="F9" s="13" t="s">
        <v>35</v>
      </c>
      <c r="G9" s="56" t="s">
        <v>49</v>
      </c>
      <c r="I9" s="481"/>
      <c r="J9" s="43" t="s">
        <v>50</v>
      </c>
    </row>
    <row r="10" spans="1:10" ht="15.75" customHeight="1" thickBot="1" x14ac:dyDescent="0.35">
      <c r="A10" s="486"/>
      <c r="B10" s="72" t="s">
        <v>51</v>
      </c>
      <c r="C10" s="14" t="s">
        <v>28</v>
      </c>
      <c r="D10" s="14" t="s">
        <v>28</v>
      </c>
      <c r="E10" s="14" t="s">
        <v>28</v>
      </c>
      <c r="F10" s="15" t="s">
        <v>35</v>
      </c>
      <c r="G10" s="57"/>
      <c r="I10" s="481"/>
      <c r="J10" s="43" t="s">
        <v>52</v>
      </c>
    </row>
    <row r="11" spans="1:10" ht="14.5" customHeight="1" x14ac:dyDescent="0.3">
      <c r="A11" s="482" t="s">
        <v>53</v>
      </c>
      <c r="B11" s="50" t="s">
        <v>54</v>
      </c>
      <c r="C11" s="51" t="s">
        <v>28</v>
      </c>
      <c r="D11" s="51" t="s">
        <v>28</v>
      </c>
      <c r="E11" s="51" t="s">
        <v>28</v>
      </c>
      <c r="F11" s="51" t="s">
        <v>28</v>
      </c>
      <c r="G11" s="52"/>
      <c r="I11" s="481"/>
      <c r="J11" s="43" t="s">
        <v>28</v>
      </c>
    </row>
    <row r="12" spans="1:10" ht="14.5" customHeight="1" x14ac:dyDescent="0.3">
      <c r="A12" s="483"/>
      <c r="B12" s="58" t="s">
        <v>55</v>
      </c>
      <c r="C12" s="47" t="s">
        <v>28</v>
      </c>
      <c r="D12" s="47" t="s">
        <v>28</v>
      </c>
      <c r="E12" s="47" t="s">
        <v>28</v>
      </c>
      <c r="F12" s="54" t="s">
        <v>28</v>
      </c>
      <c r="G12" s="59"/>
      <c r="I12" s="481"/>
      <c r="J12" s="43" t="s">
        <v>32</v>
      </c>
    </row>
    <row r="13" spans="1:10" ht="15" customHeight="1" thickBot="1" x14ac:dyDescent="0.35">
      <c r="A13" s="484"/>
      <c r="B13" s="53" t="s">
        <v>56</v>
      </c>
      <c r="C13" s="47" t="s">
        <v>28</v>
      </c>
      <c r="D13" s="47" t="s">
        <v>28</v>
      </c>
      <c r="E13" s="47" t="s">
        <v>28</v>
      </c>
      <c r="F13" s="54" t="s">
        <v>28</v>
      </c>
      <c r="G13" s="55"/>
      <c r="I13" s="481"/>
      <c r="J13" s="43" t="s">
        <v>57</v>
      </c>
    </row>
    <row r="14" spans="1:10" ht="29.25" customHeight="1" x14ac:dyDescent="0.3">
      <c r="A14" s="485" t="s">
        <v>58</v>
      </c>
      <c r="B14" s="28" t="s">
        <v>59</v>
      </c>
      <c r="C14" s="16" t="s">
        <v>28</v>
      </c>
      <c r="D14" s="16" t="s">
        <v>28</v>
      </c>
      <c r="E14" s="16" t="s">
        <v>28</v>
      </c>
      <c r="F14" s="19" t="s">
        <v>28</v>
      </c>
      <c r="G14" s="60"/>
      <c r="I14" s="481"/>
      <c r="J14" s="43" t="s">
        <v>60</v>
      </c>
    </row>
    <row r="15" spans="1:10" ht="27.75" customHeight="1" thickBot="1" x14ac:dyDescent="0.35">
      <c r="A15" s="486"/>
      <c r="B15" s="29" t="s">
        <v>61</v>
      </c>
      <c r="C15" s="17" t="s">
        <v>28</v>
      </c>
      <c r="D15" s="17" t="s">
        <v>28</v>
      </c>
      <c r="E15" s="17" t="s">
        <v>28</v>
      </c>
      <c r="F15" s="20" t="s">
        <v>28</v>
      </c>
      <c r="G15" s="61"/>
      <c r="I15" s="481"/>
      <c r="J15" s="43" t="s">
        <v>37</v>
      </c>
    </row>
    <row r="16" spans="1:10" ht="14.5" thickBot="1" x14ac:dyDescent="0.35">
      <c r="A16" s="44" t="s">
        <v>62</v>
      </c>
      <c r="B16" s="128" t="s">
        <v>63</v>
      </c>
      <c r="C16" s="62" t="s">
        <v>28</v>
      </c>
      <c r="D16" s="62" t="s">
        <v>28</v>
      </c>
      <c r="E16" s="62" t="s">
        <v>28</v>
      </c>
      <c r="F16" s="63" t="s">
        <v>28</v>
      </c>
      <c r="G16" s="64"/>
      <c r="I16" s="481"/>
      <c r="J16" s="43" t="s">
        <v>40</v>
      </c>
    </row>
    <row r="17" spans="1:10" ht="14.5" thickBot="1" x14ac:dyDescent="0.35">
      <c r="A17" s="65"/>
      <c r="B17" s="30" t="s">
        <v>64</v>
      </c>
      <c r="C17" s="25"/>
      <c r="D17" s="25"/>
      <c r="E17" s="25"/>
      <c r="F17" s="18"/>
      <c r="G17" s="66"/>
      <c r="J17" s="67"/>
    </row>
    <row r="18" spans="1:10" x14ac:dyDescent="0.3">
      <c r="C18" s="68">
        <f>COUNTIF(C3:C16,"unchecked")</f>
        <v>14</v>
      </c>
      <c r="D18" s="68">
        <f>COUNTIF(D3:D16,"unchecked")</f>
        <v>14</v>
      </c>
      <c r="E18" s="68">
        <f>COUNTIF(E3:E16,"unchecked")</f>
        <v>14</v>
      </c>
    </row>
    <row r="19" spans="1:10" ht="30.75" customHeight="1" x14ac:dyDescent="0.3">
      <c r="A19" t="s">
        <v>65</v>
      </c>
    </row>
    <row r="20" spans="1:10" ht="14.5" x14ac:dyDescent="0.35">
      <c r="A20" s="69" t="s">
        <v>66</v>
      </c>
      <c r="C20" s="31" t="s">
        <v>67</v>
      </c>
    </row>
    <row r="23" spans="1:10" ht="30" customHeight="1" x14ac:dyDescent="0.3"/>
  </sheetData>
  <dataConsolidate link="1"/>
  <mergeCells count="7">
    <mergeCell ref="I1:I16"/>
    <mergeCell ref="A11:A13"/>
    <mergeCell ref="A14:A15"/>
    <mergeCell ref="A3:A6"/>
    <mergeCell ref="A1:B1"/>
    <mergeCell ref="A9:A10"/>
    <mergeCell ref="A7:A8"/>
  </mergeCells>
  <dataValidations count="6">
    <dataValidation type="whole" operator="greaterThan" allowBlank="1" showInputMessage="1" showErrorMessage="1" sqref="C20" xr:uid="{550064B7-3D6E-4A61-9939-067EC7592B53}">
      <formula1>6</formula1>
    </dataValidation>
    <dataValidation type="whole" errorStyle="information" operator="greaterThan" allowBlank="1" showInputMessage="1" showErrorMessage="1" errorTitle="Reminder" error="You may be close to completing your check now. Please remember to add the date of check completion." sqref="C18:E18" xr:uid="{746EED34-B043-4BFA-9EAE-F4515EF1FF6B}">
      <formula1>6</formula1>
    </dataValidation>
    <dataValidation type="list" allowBlank="1" showInputMessage="1" showErrorMessage="1" sqref="C6:E7 F11 C11:E13" xr:uid="{F95CD6F8-C059-480F-8812-08AE0B45F61E}">
      <formula1>$J$1:$J$3</formula1>
    </dataValidation>
    <dataValidation type="list" allowBlank="1" showInputMessage="1" showErrorMessage="1" sqref="C16:E16" xr:uid="{D0A3CDD0-1606-4410-A0FE-43BB10466CCD}">
      <formula1>$J$1:$J$6</formula1>
    </dataValidation>
    <dataValidation type="list" allowBlank="1" showInputMessage="1" showErrorMessage="1" sqref="C8:E10 C14:E15" xr:uid="{13042E66-357E-4CFD-BF9A-6E40618304E7}">
      <formula1>$J$1:$J$5</formula1>
    </dataValidation>
    <dataValidation type="list" allowBlank="1" showInputMessage="1" showErrorMessage="1" sqref="C3:E5" xr:uid="{B14E56DF-1454-46F6-A88A-EF6FE678501C}">
      <formula1>$J$1:$J$7</formula1>
    </dataValidation>
  </dataValidations>
  <hyperlinks>
    <hyperlink ref="C20" r:id="rId1" xr:uid="{2D325B37-A6AA-448B-A17B-72CF92EEB7AA}"/>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7A3D-EBDC-4368-990E-C52240A48FEE}">
  <sheetPr>
    <tabColor theme="6"/>
  </sheetPr>
  <dimension ref="A4:Y59"/>
  <sheetViews>
    <sheetView zoomScale="85" zoomScaleNormal="85" workbookViewId="0">
      <selection activeCell="B10" sqref="B10"/>
    </sheetView>
  </sheetViews>
  <sheetFormatPr defaultColWidth="8.58203125" defaultRowHeight="14" x14ac:dyDescent="0.3"/>
  <cols>
    <col min="1" max="1" width="42.33203125" style="111" customWidth="1"/>
    <col min="2" max="2" width="12.58203125" style="111" customWidth="1"/>
    <col min="3" max="3" width="42.33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25" x14ac:dyDescent="0.3">
      <c r="A4" s="118" t="s">
        <v>68</v>
      </c>
    </row>
    <row r="5" spans="1:25" x14ac:dyDescent="0.3">
      <c r="A5" s="119" t="s">
        <v>303</v>
      </c>
      <c r="B5" s="111" t="s">
        <v>304</v>
      </c>
    </row>
    <row r="6" spans="1:25" x14ac:dyDescent="0.3">
      <c r="A6" s="111" t="s">
        <v>344</v>
      </c>
      <c r="B6" s="111" t="s">
        <v>345</v>
      </c>
    </row>
    <row r="7" spans="1:25" x14ac:dyDescent="0.3">
      <c r="A7" s="120" t="s">
        <v>73</v>
      </c>
      <c r="B7" s="111" t="s">
        <v>346</v>
      </c>
    </row>
    <row r="8" spans="1:25" x14ac:dyDescent="0.3">
      <c r="A8" s="111" t="s">
        <v>2</v>
      </c>
      <c r="B8" s="111" t="s">
        <v>347</v>
      </c>
    </row>
    <row r="9" spans="1:25" x14ac:dyDescent="0.3">
      <c r="A9" s="111" t="s">
        <v>76</v>
      </c>
      <c r="B9" s="111" t="s">
        <v>348</v>
      </c>
    </row>
    <row r="12" spans="1:25" ht="14.5" thickBot="1" x14ac:dyDescent="0.35">
      <c r="A12" s="114" t="s">
        <v>568</v>
      </c>
    </row>
    <row r="13" spans="1:25" ht="14.5" thickBot="1" x14ac:dyDescent="0.35">
      <c r="A13" s="114"/>
      <c r="B13" s="252" t="s">
        <v>530</v>
      </c>
      <c r="C13" s="253">
        <v>2018</v>
      </c>
      <c r="D13" s="253">
        <v>2019</v>
      </c>
      <c r="E13" s="344">
        <v>2020</v>
      </c>
      <c r="F13" s="253">
        <v>2021</v>
      </c>
      <c r="G13" s="254">
        <v>2022</v>
      </c>
      <c r="H13" s="113"/>
      <c r="I13" s="113"/>
      <c r="J13" s="113"/>
      <c r="K13" s="113"/>
      <c r="L13" s="113"/>
      <c r="M13" s="113"/>
      <c r="N13" s="113"/>
      <c r="S13" s="111"/>
      <c r="T13" s="111"/>
      <c r="U13" s="111"/>
      <c r="V13" s="111"/>
      <c r="W13" s="111"/>
      <c r="X13" s="111"/>
      <c r="Y13" s="111"/>
    </row>
    <row r="14" spans="1:25" x14ac:dyDescent="0.3">
      <c r="A14" s="114"/>
      <c r="B14" s="167" t="s">
        <v>168</v>
      </c>
      <c r="C14" s="111">
        <v>117.2</v>
      </c>
      <c r="D14" s="111">
        <v>113.7</v>
      </c>
      <c r="E14" s="121">
        <v>123.1</v>
      </c>
      <c r="F14" s="111">
        <v>93.9</v>
      </c>
      <c r="G14" s="268">
        <v>94.5</v>
      </c>
      <c r="H14" s="113"/>
      <c r="I14" s="113"/>
      <c r="J14" s="113"/>
      <c r="K14" s="113"/>
      <c r="L14" s="113"/>
      <c r="M14" s="113"/>
      <c r="N14" s="113"/>
      <c r="S14" s="111"/>
      <c r="T14" s="111"/>
      <c r="U14" s="111"/>
      <c r="V14" s="111"/>
      <c r="W14" s="111"/>
      <c r="X14" s="111"/>
      <c r="Y14" s="111"/>
    </row>
    <row r="15" spans="1:25" ht="14.5" x14ac:dyDescent="0.35">
      <c r="A15" s="114"/>
      <c r="B15" s="167" t="s">
        <v>146</v>
      </c>
      <c r="C15" s="111">
        <v>106.8</v>
      </c>
      <c r="D15" s="111">
        <v>142.69999999999999</v>
      </c>
      <c r="E15" s="269">
        <v>79.400000000000006</v>
      </c>
      <c r="F15" s="269">
        <v>71</v>
      </c>
      <c r="G15" s="270">
        <v>68.599999999999994</v>
      </c>
      <c r="H15" s="113"/>
      <c r="I15" s="113"/>
      <c r="J15" s="113"/>
      <c r="K15" s="113"/>
      <c r="L15" s="113"/>
      <c r="M15" s="113"/>
      <c r="N15" s="113"/>
      <c r="S15" s="111"/>
      <c r="T15" s="111"/>
      <c r="U15" s="111"/>
      <c r="V15" s="111"/>
      <c r="W15" s="111"/>
      <c r="X15" s="111"/>
      <c r="Y15" s="111"/>
    </row>
    <row r="16" spans="1:25" x14ac:dyDescent="0.3">
      <c r="A16" s="114"/>
      <c r="B16" s="169" t="s">
        <v>170</v>
      </c>
      <c r="C16" s="170">
        <v>264.2</v>
      </c>
      <c r="D16" s="170">
        <v>266.89999999999998</v>
      </c>
      <c r="E16" s="170">
        <v>245</v>
      </c>
      <c r="F16" s="170">
        <v>170.1</v>
      </c>
      <c r="G16" s="271">
        <v>157.9</v>
      </c>
      <c r="H16" s="113"/>
      <c r="I16" s="113"/>
      <c r="J16" s="113"/>
      <c r="K16" s="113"/>
      <c r="L16" s="113"/>
      <c r="M16" s="113"/>
      <c r="N16" s="113"/>
      <c r="S16" s="111"/>
      <c r="T16" s="111"/>
      <c r="U16" s="111"/>
      <c r="V16" s="111"/>
      <c r="W16" s="111"/>
      <c r="X16" s="111"/>
      <c r="Y16" s="111"/>
    </row>
    <row r="17" spans="2:25" x14ac:dyDescent="0.3">
      <c r="B17" s="167" t="s">
        <v>472</v>
      </c>
      <c r="C17" s="115">
        <v>40.4</v>
      </c>
      <c r="D17" s="115">
        <v>51.3</v>
      </c>
      <c r="E17" s="124">
        <v>61.4</v>
      </c>
      <c r="F17" s="111">
        <v>48.2</v>
      </c>
      <c r="G17" s="168">
        <v>71.7</v>
      </c>
      <c r="H17" s="113"/>
      <c r="I17" s="113"/>
      <c r="J17" s="113"/>
      <c r="K17" s="113"/>
      <c r="L17" s="113"/>
      <c r="M17" s="113"/>
      <c r="N17" s="113"/>
      <c r="S17" s="111"/>
      <c r="T17" s="111"/>
      <c r="U17" s="111"/>
      <c r="V17" s="111"/>
      <c r="W17" s="111"/>
      <c r="X17" s="111"/>
      <c r="Y17" s="111"/>
    </row>
    <row r="18" spans="2:25" ht="14.5" thickBot="1" x14ac:dyDescent="0.35">
      <c r="B18" s="173" t="s">
        <v>152</v>
      </c>
      <c r="C18" s="272">
        <v>21.9</v>
      </c>
      <c r="D18" s="272">
        <v>14.6</v>
      </c>
      <c r="E18" s="273">
        <v>15.4</v>
      </c>
      <c r="F18" s="174">
        <v>35.700000000000003</v>
      </c>
      <c r="G18" s="175">
        <v>91.3</v>
      </c>
      <c r="H18" s="113"/>
      <c r="I18" s="113"/>
      <c r="J18" s="113"/>
      <c r="K18" s="113"/>
      <c r="L18" s="113"/>
      <c r="M18" s="113"/>
      <c r="N18" s="113"/>
      <c r="S18" s="111"/>
      <c r="T18" s="111"/>
      <c r="U18" s="111"/>
      <c r="V18" s="111"/>
      <c r="W18" s="111"/>
      <c r="X18" s="111"/>
      <c r="Y18" s="111"/>
    </row>
    <row r="19" spans="2:25" x14ac:dyDescent="0.3">
      <c r="C19" s="115"/>
      <c r="D19" s="115"/>
      <c r="E19" s="124"/>
      <c r="H19" s="125"/>
      <c r="I19" s="117"/>
      <c r="M19" s="116"/>
      <c r="N19" s="116"/>
      <c r="O19" s="125"/>
      <c r="P19" s="116"/>
      <c r="Q19" s="116"/>
      <c r="R19" s="125"/>
    </row>
    <row r="20" spans="2:25" x14ac:dyDescent="0.3">
      <c r="C20" s="115"/>
      <c r="D20" s="115"/>
      <c r="E20" s="124"/>
      <c r="H20" s="125"/>
      <c r="I20" s="117"/>
      <c r="M20" s="116"/>
      <c r="N20" s="116"/>
      <c r="O20" s="125"/>
      <c r="P20" s="116"/>
      <c r="Q20" s="116"/>
      <c r="R20" s="126"/>
    </row>
    <row r="21" spans="2:25" x14ac:dyDescent="0.3">
      <c r="C21" s="115"/>
      <c r="D21" s="115"/>
      <c r="E21" s="124"/>
      <c r="H21" s="125"/>
      <c r="I21" s="117"/>
      <c r="M21" s="116"/>
      <c r="N21" s="116"/>
      <c r="O21" s="125"/>
      <c r="P21" s="116"/>
      <c r="Q21" s="116"/>
      <c r="R21" s="126"/>
    </row>
    <row r="22" spans="2:25" x14ac:dyDescent="0.3">
      <c r="C22" s="115"/>
      <c r="D22" s="115"/>
      <c r="E22" s="124"/>
      <c r="H22" s="125"/>
      <c r="I22" s="117"/>
      <c r="M22" s="116"/>
      <c r="N22" s="116"/>
      <c r="O22" s="125"/>
      <c r="P22" s="116"/>
      <c r="Q22" s="116"/>
      <c r="R22" s="126"/>
    </row>
    <row r="23" spans="2:25" x14ac:dyDescent="0.3">
      <c r="C23" s="115"/>
      <c r="D23" s="115"/>
      <c r="E23" s="124"/>
      <c r="H23" s="125"/>
      <c r="I23" s="117"/>
      <c r="M23" s="116"/>
      <c r="N23" s="116"/>
      <c r="O23" s="125"/>
      <c r="P23" s="116"/>
      <c r="Q23" s="116"/>
      <c r="R23" s="125"/>
    </row>
    <row r="24" spans="2:25" x14ac:dyDescent="0.3">
      <c r="C24" s="115"/>
      <c r="D24" s="115"/>
      <c r="E24" s="124"/>
      <c r="H24" s="125"/>
      <c r="I24" s="117"/>
      <c r="M24" s="116"/>
      <c r="N24" s="116"/>
      <c r="O24" s="125"/>
      <c r="P24" s="116"/>
      <c r="Q24" s="116"/>
    </row>
    <row r="25" spans="2:25" x14ac:dyDescent="0.3">
      <c r="C25" s="115"/>
      <c r="D25" s="115"/>
      <c r="E25" s="124"/>
      <c r="H25" s="125"/>
      <c r="I25" s="117"/>
      <c r="M25" s="116"/>
      <c r="N25" s="116"/>
      <c r="O25" s="125"/>
      <c r="P25" s="116"/>
      <c r="Q25" s="116"/>
      <c r="R25" s="125"/>
    </row>
    <row r="26" spans="2:25" x14ac:dyDescent="0.3">
      <c r="C26" s="115"/>
      <c r="D26" s="115"/>
      <c r="E26" s="124"/>
      <c r="H26" s="127"/>
      <c r="I26" s="117"/>
      <c r="M26" s="116"/>
      <c r="N26" s="116"/>
      <c r="O26" s="125"/>
      <c r="P26" s="116"/>
      <c r="Q26" s="116"/>
    </row>
    <row r="27" spans="2:25" x14ac:dyDescent="0.3">
      <c r="C27" s="115"/>
      <c r="D27" s="115"/>
      <c r="E27" s="124"/>
      <c r="H27" s="125"/>
      <c r="I27" s="117"/>
      <c r="M27" s="116"/>
      <c r="N27" s="116"/>
      <c r="O27" s="125"/>
      <c r="P27" s="116"/>
      <c r="Q27" s="116"/>
      <c r="R27" s="125"/>
    </row>
    <row r="28" spans="2:25" x14ac:dyDescent="0.3">
      <c r="C28" s="115"/>
      <c r="D28" s="115"/>
      <c r="E28" s="124"/>
      <c r="H28" s="125"/>
      <c r="I28" s="117"/>
      <c r="M28" s="116"/>
      <c r="N28" s="116"/>
      <c r="O28" s="125"/>
      <c r="P28" s="116"/>
      <c r="Q28" s="116"/>
      <c r="R28" s="126"/>
    </row>
    <row r="29" spans="2:25" x14ac:dyDescent="0.3">
      <c r="C29" s="115"/>
      <c r="D29" s="115"/>
      <c r="E29" s="124"/>
      <c r="H29" s="125"/>
      <c r="I29" s="117"/>
      <c r="M29" s="116"/>
      <c r="N29" s="116"/>
      <c r="O29" s="125"/>
      <c r="P29" s="116"/>
      <c r="Q29" s="116"/>
      <c r="R29" s="125"/>
    </row>
    <row r="30" spans="2:25" x14ac:dyDescent="0.3">
      <c r="C30" s="115"/>
      <c r="D30" s="115"/>
      <c r="E30" s="124"/>
      <c r="H30" s="125"/>
      <c r="I30" s="117"/>
      <c r="M30" s="116"/>
      <c r="N30" s="116"/>
      <c r="O30" s="125"/>
      <c r="P30" s="116"/>
      <c r="Q30" s="116"/>
      <c r="R30" s="126"/>
    </row>
    <row r="31" spans="2:25" x14ac:dyDescent="0.3">
      <c r="C31" s="115"/>
      <c r="D31" s="115"/>
      <c r="E31" s="124"/>
      <c r="H31" s="125"/>
      <c r="I31" s="117"/>
      <c r="M31" s="116"/>
      <c r="N31" s="116"/>
      <c r="O31" s="125"/>
      <c r="P31" s="116"/>
      <c r="Q31" s="116"/>
      <c r="R31" s="126"/>
    </row>
    <row r="32" spans="2:25"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6"/>
    </row>
    <row r="43" spans="3:18" x14ac:dyDescent="0.3">
      <c r="C43" s="115"/>
      <c r="D43" s="115"/>
      <c r="E43" s="124"/>
      <c r="H43" s="125"/>
      <c r="I43" s="117"/>
      <c r="M43" s="116"/>
      <c r="N43" s="116"/>
      <c r="O43" s="125"/>
      <c r="P43" s="116"/>
      <c r="Q43" s="116"/>
      <c r="R43" s="125"/>
    </row>
    <row r="44" spans="3:18" x14ac:dyDescent="0.3">
      <c r="C44" s="115"/>
      <c r="D44" s="115"/>
      <c r="E44" s="124"/>
      <c r="H44" s="125"/>
      <c r="I44" s="117"/>
      <c r="M44" s="116"/>
      <c r="N44" s="116"/>
      <c r="O44" s="116"/>
      <c r="P44" s="116"/>
      <c r="Q44" s="116"/>
      <c r="R44" s="125"/>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5"/>
      <c r="I49" s="117"/>
      <c r="M49" s="116"/>
      <c r="N49" s="116"/>
      <c r="O49" s="125"/>
      <c r="P49" s="116"/>
      <c r="Q49" s="116"/>
      <c r="R49" s="126"/>
    </row>
    <row r="50" spans="2:18" x14ac:dyDescent="0.3">
      <c r="C50" s="115"/>
      <c r="D50" s="115"/>
      <c r="E50" s="124"/>
      <c r="H50" s="127"/>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6"/>
    </row>
    <row r="53" spans="2:18" x14ac:dyDescent="0.3">
      <c r="C53" s="115"/>
      <c r="D53" s="115"/>
      <c r="E53" s="124"/>
      <c r="H53" s="125"/>
      <c r="I53" s="117"/>
      <c r="M53" s="116"/>
      <c r="N53" s="116"/>
      <c r="O53" s="125"/>
      <c r="P53" s="116"/>
      <c r="Q53" s="116"/>
      <c r="R53" s="125"/>
    </row>
    <row r="54" spans="2:18" x14ac:dyDescent="0.3">
      <c r="C54" s="115"/>
      <c r="D54" s="115"/>
      <c r="E54" s="124"/>
      <c r="H54" s="125"/>
      <c r="I54" s="117"/>
      <c r="M54" s="116"/>
      <c r="N54" s="116"/>
      <c r="O54" s="125"/>
      <c r="P54" s="116"/>
      <c r="Q54" s="116"/>
      <c r="R54" s="126"/>
    </row>
    <row r="55" spans="2:18" x14ac:dyDescent="0.3">
      <c r="C55" s="115"/>
      <c r="D55" s="115"/>
      <c r="E55" s="124"/>
      <c r="H55" s="125"/>
      <c r="I55" s="117"/>
      <c r="M55" s="116"/>
      <c r="N55" s="116"/>
      <c r="O55" s="116"/>
      <c r="P55" s="116"/>
      <c r="Q55" s="116"/>
      <c r="R55" s="125"/>
    </row>
    <row r="56" spans="2:18" x14ac:dyDescent="0.3">
      <c r="C56" s="115"/>
      <c r="D56" s="115"/>
      <c r="E56" s="124"/>
      <c r="H56" s="125"/>
      <c r="I56" s="117"/>
      <c r="M56" s="116"/>
      <c r="N56" s="116"/>
      <c r="O56" s="125"/>
      <c r="P56" s="116"/>
      <c r="Q56" s="116"/>
    </row>
    <row r="57" spans="2:18" x14ac:dyDescent="0.3">
      <c r="D57" s="115"/>
      <c r="E57" s="124"/>
      <c r="H57" s="125"/>
      <c r="I57" s="117"/>
      <c r="M57" s="116"/>
      <c r="N57" s="116"/>
      <c r="O57" s="125"/>
      <c r="P57" s="116"/>
      <c r="Q57" s="116"/>
      <c r="R57" s="125"/>
    </row>
    <row r="58" spans="2:18" x14ac:dyDescent="0.3">
      <c r="D58" s="115"/>
      <c r="E58" s="124"/>
      <c r="H58" s="125"/>
      <c r="I58" s="117"/>
      <c r="M58" s="116"/>
      <c r="N58" s="116"/>
      <c r="O58" s="125"/>
      <c r="P58" s="116"/>
      <c r="Q58" s="116"/>
      <c r="R58" s="126"/>
    </row>
    <row r="59" spans="2:18" x14ac:dyDescent="0.3">
      <c r="B59" s="115"/>
      <c r="H59" s="111"/>
      <c r="I59" s="112"/>
    </row>
  </sheetData>
  <pageMargins left="0.7" right="0.7" top="0.75" bottom="0.75" header="0.3" footer="0.3"/>
  <pageSetup paperSize="9" orientation="portrait"/>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41E4-36E3-45A7-AAF2-A4DA95150F9A}">
  <sheetPr>
    <tabColor theme="6"/>
  </sheetPr>
  <dimension ref="A4:Y51"/>
  <sheetViews>
    <sheetView zoomScale="85" zoomScaleNormal="85" workbookViewId="0">
      <selection activeCell="B10" sqref="B10"/>
    </sheetView>
  </sheetViews>
  <sheetFormatPr defaultColWidth="8.58203125" defaultRowHeight="14" x14ac:dyDescent="0.3"/>
  <cols>
    <col min="1" max="1" width="42.33203125" style="111" customWidth="1"/>
    <col min="2" max="2" width="28.75" style="111" customWidth="1"/>
    <col min="3" max="3" width="35.58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349</v>
      </c>
      <c r="B5" s="111" t="s">
        <v>350</v>
      </c>
    </row>
    <row r="6" spans="1:18" x14ac:dyDescent="0.3">
      <c r="A6" s="111" t="s">
        <v>351</v>
      </c>
      <c r="B6" s="111" t="s">
        <v>352</v>
      </c>
    </row>
    <row r="7" spans="1:18" x14ac:dyDescent="0.3">
      <c r="A7" s="120" t="s">
        <v>73</v>
      </c>
      <c r="B7" s="111" t="s">
        <v>353</v>
      </c>
    </row>
    <row r="8" spans="1:18" x14ac:dyDescent="0.3">
      <c r="A8" s="111" t="s">
        <v>2</v>
      </c>
      <c r="B8" s="111" t="s">
        <v>354</v>
      </c>
    </row>
    <row r="9" spans="1:18" x14ac:dyDescent="0.3">
      <c r="A9" s="111" t="s">
        <v>76</v>
      </c>
      <c r="B9" s="111" t="s">
        <v>355</v>
      </c>
    </row>
    <row r="12" spans="1:18" x14ac:dyDescent="0.3">
      <c r="B12" s="350" t="s">
        <v>637</v>
      </c>
      <c r="C12" s="351" t="s">
        <v>628</v>
      </c>
      <c r="D12" s="352" t="s">
        <v>629</v>
      </c>
      <c r="H12" s="111"/>
      <c r="I12" s="117"/>
      <c r="M12" s="116"/>
      <c r="N12" s="116"/>
      <c r="O12" s="125"/>
      <c r="P12" s="116"/>
      <c r="Q12" s="116"/>
      <c r="R12" s="126"/>
    </row>
    <row r="13" spans="1:18" x14ac:dyDescent="0.3">
      <c r="B13" s="331" t="s">
        <v>630</v>
      </c>
      <c r="C13" s="136">
        <v>22.812387624136658</v>
      </c>
      <c r="D13" s="321">
        <v>0.46766330468972384</v>
      </c>
      <c r="H13" s="111"/>
      <c r="I13" s="117"/>
      <c r="M13" s="116"/>
      <c r="N13" s="116"/>
      <c r="O13" s="125"/>
      <c r="P13" s="116"/>
      <c r="Q13" s="116"/>
      <c r="R13" s="126"/>
    </row>
    <row r="14" spans="1:18" x14ac:dyDescent="0.3">
      <c r="B14" s="331" t="s">
        <v>631</v>
      </c>
      <c r="C14" s="136">
        <v>6.4508966040103486</v>
      </c>
      <c r="D14" s="320">
        <v>0.16699704260904022</v>
      </c>
      <c r="H14" s="111"/>
      <c r="I14" s="117"/>
      <c r="M14" s="116"/>
      <c r="N14" s="116"/>
      <c r="O14" s="125"/>
      <c r="P14" s="116"/>
      <c r="Q14" s="116"/>
      <c r="R14" s="126"/>
    </row>
    <row r="15" spans="1:18" x14ac:dyDescent="0.3">
      <c r="B15" s="331" t="s">
        <v>632</v>
      </c>
      <c r="C15" s="136">
        <v>2.4472270176209019</v>
      </c>
      <c r="D15" s="321">
        <v>0.27506517846603279</v>
      </c>
      <c r="H15" s="111"/>
      <c r="I15" s="117"/>
      <c r="M15" s="116"/>
      <c r="N15" s="116"/>
      <c r="O15" s="125"/>
      <c r="P15" s="116"/>
      <c r="Q15" s="116"/>
      <c r="R15" s="125"/>
    </row>
    <row r="16" spans="1:18" x14ac:dyDescent="0.3">
      <c r="B16" s="331" t="s">
        <v>633</v>
      </c>
      <c r="C16" s="136">
        <v>2.3354114850850984</v>
      </c>
      <c r="D16" s="320">
        <v>4.3922413561499965E-2</v>
      </c>
      <c r="H16" s="111"/>
      <c r="I16" s="117"/>
      <c r="M16" s="116"/>
      <c r="N16" s="116"/>
      <c r="O16" s="125"/>
      <c r="P16" s="116"/>
      <c r="Q16" s="116"/>
    </row>
    <row r="17" spans="2:18" x14ac:dyDescent="0.3">
      <c r="B17" s="331" t="s">
        <v>634</v>
      </c>
      <c r="C17" s="136">
        <v>1.2681692467047645</v>
      </c>
      <c r="D17" s="321">
        <v>0.13340787366362736</v>
      </c>
      <c r="H17" s="111"/>
      <c r="I17" s="117"/>
      <c r="M17" s="116"/>
      <c r="N17" s="116"/>
      <c r="O17" s="125"/>
      <c r="P17" s="116"/>
      <c r="Q17" s="116"/>
      <c r="R17" s="125"/>
    </row>
    <row r="18" spans="2:18" x14ac:dyDescent="0.3">
      <c r="B18" s="331" t="s">
        <v>635</v>
      </c>
      <c r="C18" s="136">
        <v>1.1878289012361996</v>
      </c>
      <c r="D18" s="321">
        <v>-0.40171746388161672</v>
      </c>
      <c r="H18" s="111"/>
      <c r="I18" s="117"/>
      <c r="M18" s="116"/>
      <c r="N18" s="116"/>
      <c r="O18" s="125"/>
      <c r="P18" s="116"/>
      <c r="Q18" s="116"/>
    </row>
    <row r="19" spans="2:18" x14ac:dyDescent="0.3">
      <c r="B19" s="332" t="s">
        <v>636</v>
      </c>
      <c r="C19" s="151">
        <v>0.83171843825304992</v>
      </c>
      <c r="D19" s="328">
        <v>-0.35536225974367552</v>
      </c>
      <c r="H19" s="111"/>
      <c r="I19" s="117"/>
      <c r="M19" s="116"/>
      <c r="N19" s="116"/>
      <c r="O19" s="125"/>
      <c r="P19" s="116"/>
      <c r="Q19" s="116"/>
      <c r="R19" s="125"/>
    </row>
    <row r="20" spans="2:18" x14ac:dyDescent="0.3">
      <c r="H20" s="111"/>
      <c r="I20" s="117"/>
      <c r="M20" s="116"/>
      <c r="N20" s="116"/>
      <c r="O20" s="125"/>
      <c r="P20" s="116"/>
      <c r="Q20" s="116"/>
      <c r="R20" s="126"/>
    </row>
    <row r="21" spans="2:18" x14ac:dyDescent="0.3">
      <c r="H21" s="111"/>
      <c r="I21" s="117"/>
      <c r="M21" s="116"/>
      <c r="N21" s="116"/>
      <c r="O21" s="125"/>
      <c r="P21" s="116"/>
      <c r="Q21" s="116"/>
      <c r="R21" s="125"/>
    </row>
    <row r="22" spans="2:18" x14ac:dyDescent="0.3">
      <c r="B22" s="355" t="s">
        <v>647</v>
      </c>
      <c r="C22" s="356" t="s">
        <v>628</v>
      </c>
      <c r="H22" s="111"/>
      <c r="I22" s="117"/>
      <c r="M22" s="116"/>
      <c r="N22" s="116"/>
      <c r="O22" s="125"/>
      <c r="P22" s="116"/>
      <c r="Q22" s="116"/>
      <c r="R22" s="126"/>
    </row>
    <row r="23" spans="2:18" x14ac:dyDescent="0.3">
      <c r="B23" s="353" t="s">
        <v>643</v>
      </c>
      <c r="C23" s="359">
        <v>3.0454013231655206</v>
      </c>
      <c r="H23" s="111"/>
      <c r="I23" s="117"/>
      <c r="M23" s="116"/>
      <c r="N23" s="116"/>
      <c r="O23" s="125"/>
      <c r="P23" s="116"/>
      <c r="Q23" s="116"/>
      <c r="R23" s="126"/>
    </row>
    <row r="24" spans="2:18" x14ac:dyDescent="0.3">
      <c r="B24" s="353" t="s">
        <v>644</v>
      </c>
      <c r="C24" s="359">
        <v>0.34038476349217944</v>
      </c>
      <c r="H24" s="111"/>
      <c r="I24" s="117"/>
      <c r="M24" s="116"/>
      <c r="N24" s="116"/>
      <c r="O24" s="125"/>
      <c r="P24" s="116"/>
      <c r="Q24" s="116"/>
      <c r="R24" s="126"/>
    </row>
    <row r="25" spans="2:18" x14ac:dyDescent="0.3">
      <c r="B25" s="353" t="s">
        <v>645</v>
      </c>
      <c r="C25" s="359">
        <v>0.11277465716602619</v>
      </c>
      <c r="D25" s="115"/>
      <c r="E25" s="124"/>
      <c r="H25" s="125"/>
      <c r="I25" s="117"/>
      <c r="M25" s="116"/>
      <c r="N25" s="116"/>
      <c r="O25" s="125"/>
      <c r="P25" s="116"/>
      <c r="Q25" s="116"/>
      <c r="R25" s="126"/>
    </row>
    <row r="26" spans="2:18" x14ac:dyDescent="0.3">
      <c r="B26" s="354" t="s">
        <v>646</v>
      </c>
      <c r="C26" s="358">
        <v>33.835078573223292</v>
      </c>
      <c r="D26" s="115"/>
      <c r="E26" s="124"/>
      <c r="H26" s="125"/>
      <c r="I26" s="117"/>
      <c r="M26" s="116"/>
      <c r="N26" s="116"/>
      <c r="O26" s="125"/>
      <c r="P26" s="116"/>
      <c r="Q26" s="116"/>
      <c r="R26" s="126"/>
    </row>
    <row r="27" spans="2:18" x14ac:dyDescent="0.3">
      <c r="C27" s="115"/>
      <c r="D27" s="115"/>
      <c r="E27" s="124"/>
      <c r="H27" s="125"/>
      <c r="I27" s="117"/>
      <c r="M27" s="116"/>
      <c r="N27" s="116"/>
      <c r="O27" s="125"/>
      <c r="P27" s="116"/>
      <c r="Q27" s="116"/>
      <c r="R27" s="126"/>
    </row>
    <row r="28" spans="2:18" x14ac:dyDescent="0.3">
      <c r="C28" s="115"/>
      <c r="D28" s="115"/>
      <c r="E28" s="124"/>
      <c r="H28" s="125"/>
      <c r="I28" s="117"/>
      <c r="M28" s="116"/>
      <c r="N28" s="116"/>
      <c r="O28" s="125"/>
      <c r="P28" s="116"/>
      <c r="Q28" s="116"/>
      <c r="R28" s="126"/>
    </row>
    <row r="29" spans="2:18" x14ac:dyDescent="0.3">
      <c r="C29" s="115"/>
      <c r="D29" s="115"/>
      <c r="E29" s="124"/>
      <c r="H29" s="125"/>
      <c r="I29" s="117"/>
      <c r="M29" s="116"/>
      <c r="N29" s="116"/>
      <c r="O29" s="125"/>
      <c r="P29" s="116"/>
      <c r="Q29" s="116"/>
      <c r="R29" s="126"/>
    </row>
    <row r="30" spans="2:18" x14ac:dyDescent="0.3">
      <c r="C30" s="115"/>
      <c r="D30" s="115"/>
      <c r="E30" s="124"/>
      <c r="H30" s="125"/>
      <c r="I30" s="117"/>
      <c r="M30" s="116"/>
      <c r="N30" s="116"/>
      <c r="O30" s="125"/>
      <c r="P30" s="116"/>
      <c r="Q30" s="116"/>
      <c r="R30" s="126"/>
    </row>
    <row r="31" spans="2:18" x14ac:dyDescent="0.3">
      <c r="C31" s="115"/>
      <c r="D31" s="115"/>
      <c r="E31" s="124"/>
      <c r="H31" s="125"/>
      <c r="I31" s="117"/>
      <c r="M31" s="116"/>
      <c r="N31" s="116"/>
      <c r="O31" s="125"/>
      <c r="P31" s="116"/>
      <c r="Q31" s="116"/>
      <c r="R31" s="126"/>
    </row>
    <row r="32" spans="2:18"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5"/>
    </row>
    <row r="36" spans="3:18" x14ac:dyDescent="0.3">
      <c r="C36" s="115"/>
      <c r="D36" s="115"/>
      <c r="E36" s="124"/>
      <c r="H36" s="125"/>
      <c r="I36" s="117"/>
      <c r="M36" s="116"/>
      <c r="N36" s="116"/>
      <c r="O36" s="116"/>
      <c r="P36" s="116"/>
      <c r="Q36" s="116"/>
      <c r="R36" s="125"/>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7"/>
      <c r="I42" s="117"/>
      <c r="M42" s="116"/>
      <c r="N42" s="116"/>
      <c r="O42" s="125"/>
      <c r="P42" s="116"/>
      <c r="Q42" s="116"/>
      <c r="R42" s="126"/>
    </row>
    <row r="43" spans="3:18" x14ac:dyDescent="0.3">
      <c r="C43" s="115"/>
      <c r="D43" s="115"/>
      <c r="E43" s="124"/>
      <c r="H43" s="125"/>
      <c r="I43" s="117"/>
      <c r="M43" s="116"/>
      <c r="N43" s="116"/>
      <c r="O43" s="125"/>
      <c r="P43" s="116"/>
      <c r="Q43" s="116"/>
      <c r="R43" s="126"/>
    </row>
    <row r="44" spans="3:18" x14ac:dyDescent="0.3">
      <c r="C44" s="115"/>
      <c r="D44" s="115"/>
      <c r="E44" s="124"/>
      <c r="H44" s="125"/>
      <c r="I44" s="117"/>
      <c r="M44" s="116"/>
      <c r="N44" s="116"/>
      <c r="O44" s="125"/>
      <c r="P44" s="116"/>
      <c r="Q44" s="116"/>
      <c r="R44" s="126"/>
    </row>
    <row r="45" spans="3:18" x14ac:dyDescent="0.3">
      <c r="C45" s="115"/>
      <c r="D45" s="115"/>
      <c r="E45" s="124"/>
      <c r="H45" s="125"/>
      <c r="I45" s="117"/>
      <c r="M45" s="116"/>
      <c r="N45" s="116"/>
      <c r="O45" s="125"/>
      <c r="P45" s="116"/>
      <c r="Q45" s="116"/>
      <c r="R45" s="125"/>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16"/>
      <c r="P47" s="116"/>
      <c r="Q47" s="116"/>
      <c r="R47" s="125"/>
    </row>
    <row r="48" spans="3:18" x14ac:dyDescent="0.3">
      <c r="C48" s="115"/>
      <c r="D48" s="115"/>
      <c r="E48" s="124"/>
      <c r="H48" s="125"/>
      <c r="I48" s="117"/>
      <c r="M48" s="116"/>
      <c r="N48" s="116"/>
      <c r="O48" s="125"/>
      <c r="P48" s="116"/>
      <c r="Q48" s="116"/>
    </row>
    <row r="49" spans="2:18" x14ac:dyDescent="0.3">
      <c r="D49" s="115"/>
      <c r="E49" s="124"/>
      <c r="H49" s="125"/>
      <c r="I49" s="117"/>
      <c r="M49" s="116"/>
      <c r="N49" s="116"/>
      <c r="O49" s="125"/>
      <c r="P49" s="116"/>
      <c r="Q49" s="116"/>
      <c r="R49" s="125"/>
    </row>
    <row r="50" spans="2:18" x14ac:dyDescent="0.3">
      <c r="D50" s="115"/>
      <c r="E50" s="124"/>
      <c r="H50" s="125"/>
      <c r="I50" s="117"/>
      <c r="M50" s="116"/>
      <c r="N50" s="116"/>
      <c r="O50" s="125"/>
      <c r="P50" s="116"/>
      <c r="Q50" s="116"/>
      <c r="R50" s="126"/>
    </row>
    <row r="51" spans="2:18" x14ac:dyDescent="0.3">
      <c r="B51" s="115"/>
      <c r="H51" s="111"/>
      <c r="I51" s="112"/>
    </row>
  </sheetData>
  <pageMargins left="0.7" right="0.7" top="0.75" bottom="0.75" header="0.3" footer="0.3"/>
  <pageSetup paperSize="9"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49094-C3D2-4EE8-BC37-8BEF57767635}">
  <sheetPr>
    <tabColor theme="6"/>
  </sheetPr>
  <dimension ref="A4:Y58"/>
  <sheetViews>
    <sheetView zoomScale="85" zoomScaleNormal="85" workbookViewId="0">
      <selection activeCell="B10" sqref="B10"/>
    </sheetView>
  </sheetViews>
  <sheetFormatPr defaultColWidth="8.58203125" defaultRowHeight="14" x14ac:dyDescent="0.3"/>
  <cols>
    <col min="1" max="1" width="42.33203125" style="111" customWidth="1"/>
    <col min="2" max="2" width="29" style="111" customWidth="1"/>
    <col min="3" max="3" width="42.33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349</v>
      </c>
      <c r="B5" s="111" t="s">
        <v>350</v>
      </c>
    </row>
    <row r="6" spans="1:18" x14ac:dyDescent="0.3">
      <c r="A6" s="111" t="s">
        <v>356</v>
      </c>
      <c r="B6" s="111" t="s">
        <v>357</v>
      </c>
    </row>
    <row r="7" spans="1:18" x14ac:dyDescent="0.3">
      <c r="A7" s="120" t="s">
        <v>73</v>
      </c>
      <c r="B7" s="111" t="s">
        <v>358</v>
      </c>
    </row>
    <row r="8" spans="1:18" x14ac:dyDescent="0.3">
      <c r="A8" s="111" t="s">
        <v>2</v>
      </c>
      <c r="B8" s="111" t="s">
        <v>359</v>
      </c>
    </row>
    <row r="9" spans="1:18" x14ac:dyDescent="0.3">
      <c r="A9" s="111" t="s">
        <v>76</v>
      </c>
      <c r="B9" s="111" t="s">
        <v>360</v>
      </c>
    </row>
    <row r="11" spans="1:18" ht="14.5" thickBot="1" x14ac:dyDescent="0.35"/>
    <row r="12" spans="1:18" ht="14.5" thickBot="1" x14ac:dyDescent="0.35">
      <c r="A12" s="114"/>
      <c r="B12"/>
      <c r="C12" s="490" t="s">
        <v>589</v>
      </c>
      <c r="D12" s="491"/>
      <c r="E12" s="491"/>
      <c r="F12" s="491"/>
      <c r="G12" s="491"/>
      <c r="H12" s="492"/>
      <c r="I12" s="121"/>
    </row>
    <row r="13" spans="1:18" ht="14.5" thickBot="1" x14ac:dyDescent="0.35">
      <c r="A13" s="114"/>
      <c r="B13" s="87"/>
      <c r="C13" s="227">
        <v>2017</v>
      </c>
      <c r="D13" s="227">
        <v>2018</v>
      </c>
      <c r="E13" s="227">
        <v>2019</v>
      </c>
      <c r="F13" s="227">
        <v>2020</v>
      </c>
      <c r="G13" s="227">
        <v>2021</v>
      </c>
      <c r="H13" s="228">
        <v>2022</v>
      </c>
    </row>
    <row r="14" spans="1:18" ht="14.5" x14ac:dyDescent="0.35">
      <c r="A14" s="114"/>
      <c r="B14" s="274" t="s">
        <v>591</v>
      </c>
      <c r="C14" s="374">
        <v>2.8690839069312982E-2</v>
      </c>
      <c r="D14" s="374">
        <v>3.0085256509579366E-2</v>
      </c>
      <c r="E14" s="374">
        <v>1.7364441675104116E-2</v>
      </c>
      <c r="F14" s="374">
        <v>2.7901654602969523E-2</v>
      </c>
      <c r="G14" s="374">
        <v>1.2417174778046847E-2</v>
      </c>
      <c r="H14" s="278">
        <v>1.2117022644333163E-2</v>
      </c>
      <c r="I14" s="158"/>
      <c r="J14" s="158"/>
      <c r="K14" s="158"/>
      <c r="L14" s="158"/>
      <c r="M14" s="158"/>
      <c r="N14" s="158"/>
      <c r="O14" s="158"/>
      <c r="P14" s="158"/>
      <c r="Q14" s="158"/>
      <c r="R14" s="158"/>
    </row>
    <row r="15" spans="1:18" ht="15" thickBot="1" x14ac:dyDescent="0.4">
      <c r="A15" s="114"/>
      <c r="B15" s="274" t="s">
        <v>592</v>
      </c>
      <c r="C15" s="374">
        <v>1.4227195091578123E-2</v>
      </c>
      <c r="D15" s="374">
        <v>1.4657101438216361E-2</v>
      </c>
      <c r="E15" s="374">
        <v>1.7824777547374274E-2</v>
      </c>
      <c r="F15" s="374">
        <v>1.2915777799547265E-2</v>
      </c>
      <c r="G15" s="374">
        <v>1.4149516592446182E-2</v>
      </c>
      <c r="H15" s="278">
        <v>9.3549135100305467E-3</v>
      </c>
      <c r="I15" s="122"/>
      <c r="J15" s="122"/>
      <c r="K15" s="122"/>
      <c r="L15" s="123"/>
      <c r="M15" s="122"/>
      <c r="N15" s="122"/>
      <c r="O15" s="122"/>
      <c r="P15" s="122"/>
      <c r="Q15" s="122"/>
      <c r="R15" s="122"/>
    </row>
    <row r="16" spans="1:18" ht="14.5" thickBot="1" x14ac:dyDescent="0.35">
      <c r="B16" s="87" t="s">
        <v>476</v>
      </c>
      <c r="C16" s="279">
        <v>4.2918034160891107E-2</v>
      </c>
      <c r="D16" s="279">
        <v>4.4742357947795727E-2</v>
      </c>
      <c r="E16" s="279">
        <v>3.5189219222478391E-2</v>
      </c>
      <c r="F16" s="279">
        <v>4.0817432402516785E-2</v>
      </c>
      <c r="G16" s="279">
        <v>2.6566691370493029E-2</v>
      </c>
      <c r="H16" s="280">
        <v>2.147193615436371E-2</v>
      </c>
      <c r="I16" s="117"/>
      <c r="M16" s="116"/>
      <c r="N16" s="116"/>
      <c r="O16" s="125"/>
      <c r="P16" s="116"/>
      <c r="Q16" s="116"/>
      <c r="R16" s="126"/>
    </row>
    <row r="17" spans="2:18" x14ac:dyDescent="0.3">
      <c r="C17" s="115"/>
      <c r="D17" s="115"/>
      <c r="E17" s="124"/>
      <c r="H17" s="125"/>
      <c r="I17" s="117"/>
      <c r="M17" s="116"/>
      <c r="N17" s="116"/>
      <c r="O17" s="125"/>
      <c r="P17" s="116"/>
      <c r="Q17" s="116"/>
      <c r="R17" s="125"/>
    </row>
    <row r="18" spans="2:18" ht="14.5" thickBot="1" x14ac:dyDescent="0.35">
      <c r="C18" s="115"/>
      <c r="D18" s="115"/>
      <c r="E18" s="124"/>
      <c r="H18" s="127"/>
      <c r="I18" s="117"/>
      <c r="M18" s="116"/>
      <c r="N18" s="116"/>
      <c r="O18" s="125"/>
      <c r="P18" s="116"/>
      <c r="Q18" s="116"/>
      <c r="R18" s="125"/>
    </row>
    <row r="19" spans="2:18" ht="14.5" thickBot="1" x14ac:dyDescent="0.35">
      <c r="B19"/>
      <c r="C19" s="490" t="s">
        <v>590</v>
      </c>
      <c r="D19" s="491"/>
      <c r="E19" s="491"/>
      <c r="F19" s="491"/>
      <c r="G19" s="491"/>
      <c r="H19" s="492"/>
      <c r="I19" s="117"/>
      <c r="M19" s="116"/>
      <c r="N19" s="116"/>
      <c r="O19" s="125"/>
      <c r="P19" s="116"/>
      <c r="Q19" s="116"/>
      <c r="R19" s="126"/>
    </row>
    <row r="20" spans="2:18" ht="14.5" thickBot="1" x14ac:dyDescent="0.35">
      <c r="B20" s="87"/>
      <c r="C20" s="227">
        <v>2017</v>
      </c>
      <c r="D20" s="227">
        <v>2018</v>
      </c>
      <c r="E20" s="227">
        <v>2019</v>
      </c>
      <c r="F20" s="227">
        <v>2020</v>
      </c>
      <c r="G20" s="227">
        <v>2021</v>
      </c>
      <c r="H20" s="228">
        <v>2022</v>
      </c>
      <c r="I20" s="117"/>
      <c r="M20" s="116"/>
      <c r="N20" s="116"/>
      <c r="O20" s="125"/>
      <c r="P20" s="116"/>
      <c r="Q20" s="116"/>
      <c r="R20" s="126"/>
    </row>
    <row r="21" spans="2:18" ht="14.5" x14ac:dyDescent="0.35">
      <c r="B21" s="274" t="s">
        <v>587</v>
      </c>
      <c r="C21" s="375">
        <v>548.41026696000029</v>
      </c>
      <c r="D21" s="375">
        <v>694.85121660399966</v>
      </c>
      <c r="E21" s="375">
        <v>331.29506834400019</v>
      </c>
      <c r="F21" s="375">
        <v>702.65487266299999</v>
      </c>
      <c r="G21" s="375">
        <v>250.94005299999964</v>
      </c>
      <c r="H21" s="275">
        <v>376.37146092699993</v>
      </c>
      <c r="I21" s="117"/>
      <c r="M21" s="116"/>
      <c r="N21" s="116"/>
      <c r="O21" s="125"/>
      <c r="P21" s="116"/>
      <c r="Q21" s="116"/>
      <c r="R21" s="126"/>
    </row>
    <row r="22" spans="2:18" ht="14.5" x14ac:dyDescent="0.35">
      <c r="B22" s="274" t="s">
        <v>586</v>
      </c>
      <c r="C22" s="375">
        <v>462.92386277983201</v>
      </c>
      <c r="D22" s="375">
        <v>458.62837022597671</v>
      </c>
      <c r="E22" s="375">
        <v>572.84821857544671</v>
      </c>
      <c r="F22" s="375">
        <v>485.40996287506891</v>
      </c>
      <c r="G22" s="375">
        <v>524.37829940999995</v>
      </c>
      <c r="H22" s="275">
        <v>462.93733611938143</v>
      </c>
      <c r="I22" s="117"/>
      <c r="M22" s="116"/>
      <c r="N22" s="116"/>
      <c r="O22" s="125"/>
      <c r="P22" s="116"/>
      <c r="Q22" s="116"/>
      <c r="R22" s="125"/>
    </row>
    <row r="23" spans="2:18" ht="15" thickBot="1" x14ac:dyDescent="0.4">
      <c r="B23" s="274" t="s">
        <v>585</v>
      </c>
      <c r="C23" s="375">
        <v>14.579553175774986</v>
      </c>
      <c r="D23" s="375">
        <v>16.696961323529884</v>
      </c>
      <c r="E23" s="375">
        <v>29.253712932117971</v>
      </c>
      <c r="F23" s="375">
        <v>62.13960476029726</v>
      </c>
      <c r="G23" s="375">
        <v>31.284821600000011</v>
      </c>
      <c r="H23" s="275">
        <v>20.452062855481625</v>
      </c>
      <c r="I23" s="117"/>
      <c r="M23" s="116"/>
      <c r="N23" s="116"/>
      <c r="O23" s="125"/>
      <c r="P23" s="116"/>
      <c r="Q23" s="116"/>
    </row>
    <row r="24" spans="2:18" ht="14.5" thickBot="1" x14ac:dyDescent="0.35">
      <c r="B24" s="87" t="s">
        <v>476</v>
      </c>
      <c r="C24" s="276">
        <v>1025.9136829156073</v>
      </c>
      <c r="D24" s="276">
        <v>1170.1765481535062</v>
      </c>
      <c r="E24" s="276">
        <v>933.39699985156483</v>
      </c>
      <c r="F24" s="276">
        <v>1250.2044402983663</v>
      </c>
      <c r="G24" s="276">
        <v>806.60317400999952</v>
      </c>
      <c r="H24" s="277">
        <v>859.760859901863</v>
      </c>
      <c r="I24" s="117"/>
      <c r="M24" s="116"/>
      <c r="N24" s="116"/>
      <c r="O24" s="125"/>
      <c r="P24" s="116"/>
      <c r="Q24" s="116"/>
      <c r="R24" s="125"/>
    </row>
    <row r="25" spans="2:18" x14ac:dyDescent="0.3">
      <c r="C25" s="115"/>
      <c r="D25" s="115"/>
      <c r="E25" s="124"/>
      <c r="H25" s="127"/>
      <c r="I25" s="117"/>
      <c r="M25" s="116"/>
      <c r="N25" s="116"/>
      <c r="O25" s="125"/>
      <c r="P25" s="116"/>
      <c r="Q25" s="116"/>
    </row>
    <row r="26" spans="2:18" x14ac:dyDescent="0.3">
      <c r="C26" s="115"/>
      <c r="D26" s="115"/>
      <c r="E26" s="124"/>
      <c r="H26" s="125"/>
      <c r="I26" s="117"/>
      <c r="M26" s="116"/>
      <c r="N26" s="116"/>
      <c r="O26" s="125"/>
      <c r="P26" s="116"/>
      <c r="Q26" s="116"/>
      <c r="R26" s="125"/>
    </row>
    <row r="27" spans="2:18" x14ac:dyDescent="0.3">
      <c r="C27" s="115"/>
      <c r="D27" s="115"/>
      <c r="E27" s="124"/>
      <c r="H27" s="125"/>
      <c r="I27" s="117"/>
      <c r="M27" s="116"/>
      <c r="N27" s="116"/>
      <c r="O27" s="125"/>
      <c r="P27" s="116"/>
      <c r="Q27" s="116"/>
      <c r="R27" s="126"/>
    </row>
    <row r="28" spans="2:18" x14ac:dyDescent="0.3">
      <c r="C28" s="115"/>
      <c r="D28" s="115"/>
      <c r="E28" s="124"/>
      <c r="H28" s="125"/>
      <c r="I28" s="117"/>
      <c r="M28" s="116"/>
      <c r="N28" s="116"/>
      <c r="O28" s="125"/>
      <c r="P28" s="116"/>
      <c r="Q28" s="116"/>
      <c r="R28" s="125"/>
    </row>
    <row r="29" spans="2:18" x14ac:dyDescent="0.3">
      <c r="C29" s="115"/>
      <c r="D29" s="115"/>
      <c r="E29" s="124"/>
      <c r="H29" s="125"/>
      <c r="I29" s="117"/>
      <c r="M29" s="116"/>
      <c r="N29" s="116"/>
      <c r="O29" s="125"/>
      <c r="P29" s="116"/>
      <c r="Q29" s="116"/>
      <c r="R29" s="126"/>
    </row>
    <row r="30" spans="2:18" x14ac:dyDescent="0.3">
      <c r="C30" s="115"/>
      <c r="D30" s="115"/>
      <c r="E30" s="124"/>
      <c r="H30" s="125"/>
      <c r="I30" s="117"/>
      <c r="M30" s="116"/>
      <c r="N30" s="116"/>
      <c r="O30" s="125"/>
      <c r="P30" s="116"/>
      <c r="Q30" s="116"/>
      <c r="R30" s="126"/>
    </row>
    <row r="31" spans="2:18" x14ac:dyDescent="0.3">
      <c r="C31" s="115"/>
      <c r="D31" s="115"/>
      <c r="E31" s="124"/>
      <c r="H31" s="125"/>
      <c r="I31" s="117"/>
      <c r="M31" s="116"/>
      <c r="N31" s="116"/>
      <c r="O31" s="125"/>
      <c r="P31" s="116"/>
      <c r="Q31" s="116"/>
      <c r="R31" s="126"/>
    </row>
    <row r="32" spans="2:18"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5"/>
    </row>
    <row r="43" spans="3:18" x14ac:dyDescent="0.3">
      <c r="C43" s="115"/>
      <c r="D43" s="115"/>
      <c r="E43" s="124"/>
      <c r="H43" s="125"/>
      <c r="I43" s="117"/>
      <c r="M43" s="116"/>
      <c r="N43" s="116"/>
      <c r="O43" s="116"/>
      <c r="P43" s="116"/>
      <c r="Q43" s="116"/>
      <c r="R43" s="125"/>
    </row>
    <row r="44" spans="3:18" x14ac:dyDescent="0.3">
      <c r="C44" s="115"/>
      <c r="D44" s="115"/>
      <c r="E44" s="124"/>
      <c r="H44" s="125"/>
      <c r="I44" s="117"/>
      <c r="M44" s="116"/>
      <c r="N44" s="116"/>
      <c r="O44" s="125"/>
      <c r="P44" s="116"/>
      <c r="Q44" s="116"/>
      <c r="R44" s="126"/>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7"/>
      <c r="I49" s="117"/>
      <c r="M49" s="116"/>
      <c r="N49" s="116"/>
      <c r="O49" s="125"/>
      <c r="P49" s="116"/>
      <c r="Q49" s="116"/>
      <c r="R49" s="126"/>
    </row>
    <row r="50" spans="2:18" x14ac:dyDescent="0.3">
      <c r="C50" s="115"/>
      <c r="D50" s="115"/>
      <c r="E50" s="124"/>
      <c r="H50" s="125"/>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5"/>
    </row>
    <row r="53" spans="2:18" x14ac:dyDescent="0.3">
      <c r="C53" s="115"/>
      <c r="D53" s="115"/>
      <c r="E53" s="124"/>
      <c r="H53" s="125"/>
      <c r="I53" s="117"/>
      <c r="M53" s="116"/>
      <c r="N53" s="116"/>
      <c r="O53" s="125"/>
      <c r="P53" s="116"/>
      <c r="Q53" s="116"/>
      <c r="R53" s="126"/>
    </row>
    <row r="54" spans="2:18" x14ac:dyDescent="0.3">
      <c r="C54" s="115"/>
      <c r="D54" s="115"/>
      <c r="E54" s="124"/>
      <c r="H54" s="125"/>
      <c r="I54" s="117"/>
      <c r="M54" s="116"/>
      <c r="N54" s="116"/>
      <c r="O54" s="116"/>
      <c r="P54" s="116"/>
      <c r="Q54" s="116"/>
      <c r="R54" s="125"/>
    </row>
    <row r="55" spans="2:18" x14ac:dyDescent="0.3">
      <c r="C55" s="115"/>
      <c r="D55" s="115"/>
      <c r="E55" s="124"/>
      <c r="H55" s="125"/>
      <c r="I55" s="117"/>
      <c r="M55" s="116"/>
      <c r="N55" s="116"/>
      <c r="O55" s="125"/>
      <c r="P55" s="116"/>
      <c r="Q55" s="116"/>
    </row>
    <row r="56" spans="2:18" x14ac:dyDescent="0.3">
      <c r="D56" s="115"/>
      <c r="E56" s="124"/>
      <c r="H56" s="125"/>
      <c r="I56" s="117"/>
      <c r="M56" s="116"/>
      <c r="N56" s="116"/>
      <c r="O56" s="125"/>
      <c r="P56" s="116"/>
      <c r="Q56" s="116"/>
      <c r="R56" s="125"/>
    </row>
    <row r="57" spans="2:18" x14ac:dyDescent="0.3">
      <c r="D57" s="115"/>
      <c r="E57" s="124"/>
      <c r="H57" s="125"/>
      <c r="I57" s="117"/>
      <c r="M57" s="116"/>
      <c r="N57" s="116"/>
      <c r="O57" s="125"/>
      <c r="P57" s="116"/>
      <c r="Q57" s="116"/>
      <c r="R57" s="126"/>
    </row>
    <row r="58" spans="2:18" x14ac:dyDescent="0.3">
      <c r="B58" s="115"/>
      <c r="H58" s="111"/>
      <c r="I58" s="112"/>
    </row>
  </sheetData>
  <mergeCells count="2">
    <mergeCell ref="C19:H19"/>
    <mergeCell ref="C12:H12"/>
  </mergeCells>
  <pageMargins left="0.7" right="0.7" top="0.75" bottom="0.75" header="0.3" footer="0.3"/>
  <pageSetup paperSize="9" orientation="portrait"/>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0BE01-9095-4F42-87DE-956156D0B4C6}">
  <sheetPr>
    <tabColor theme="6"/>
  </sheetPr>
  <dimension ref="A4:Y75"/>
  <sheetViews>
    <sheetView zoomScale="85" zoomScaleNormal="85" workbookViewId="0">
      <selection activeCell="B10" sqref="B10"/>
    </sheetView>
  </sheetViews>
  <sheetFormatPr defaultColWidth="8.58203125" defaultRowHeight="14" x14ac:dyDescent="0.3"/>
  <cols>
    <col min="1" max="1" width="42.33203125" style="111" customWidth="1"/>
    <col min="2" max="2" width="12.58203125" style="111" customWidth="1"/>
    <col min="3" max="3" width="42.33203125" style="111" customWidth="1"/>
    <col min="4" max="4" width="32.83203125" style="111" customWidth="1"/>
    <col min="5" max="5" width="20.58203125" style="111" customWidth="1"/>
    <col min="6" max="6" width="16.83203125" style="111" customWidth="1"/>
    <col min="7" max="7" width="22.5" style="111" customWidth="1"/>
    <col min="8" max="8" width="18.58203125" style="112" customWidth="1"/>
    <col min="9" max="14" width="20.58203125" style="111" customWidth="1"/>
    <col min="15" max="15" width="8.58203125"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349</v>
      </c>
      <c r="B5" s="111" t="s">
        <v>350</v>
      </c>
    </row>
    <row r="6" spans="1:18" x14ac:dyDescent="0.3">
      <c r="A6" s="111" t="s">
        <v>361</v>
      </c>
      <c r="B6" s="111" t="s">
        <v>362</v>
      </c>
    </row>
    <row r="7" spans="1:18" x14ac:dyDescent="0.3">
      <c r="A7" s="120" t="s">
        <v>73</v>
      </c>
      <c r="B7" s="111" t="s">
        <v>363</v>
      </c>
    </row>
    <row r="8" spans="1:18" x14ac:dyDescent="0.3">
      <c r="A8" s="111" t="s">
        <v>2</v>
      </c>
      <c r="B8" s="111" t="s">
        <v>364</v>
      </c>
    </row>
    <row r="9" spans="1:18" x14ac:dyDescent="0.3">
      <c r="A9" s="111" t="s">
        <v>76</v>
      </c>
      <c r="B9" s="111" t="s">
        <v>365</v>
      </c>
    </row>
    <row r="11" spans="1:18" ht="14.5" thickBot="1" x14ac:dyDescent="0.35"/>
    <row r="12" spans="1:18" x14ac:dyDescent="0.3">
      <c r="A12" s="114"/>
      <c r="B12" s="360" t="s">
        <v>648</v>
      </c>
      <c r="C12" s="361" t="s">
        <v>649</v>
      </c>
      <c r="D12" s="361" t="s">
        <v>650</v>
      </c>
      <c r="E12" s="362" t="s">
        <v>648</v>
      </c>
      <c r="I12" s="121"/>
    </row>
    <row r="13" spans="1:18" x14ac:dyDescent="0.3">
      <c r="A13" s="114"/>
      <c r="B13" s="507">
        <v>2070.5245081006556</v>
      </c>
      <c r="C13" s="510" t="s">
        <v>481</v>
      </c>
      <c r="D13" s="363" t="s">
        <v>651</v>
      </c>
      <c r="E13" s="369">
        <v>784.97937629413354</v>
      </c>
      <c r="G13" s="121"/>
    </row>
    <row r="14" spans="1:18" x14ac:dyDescent="0.3">
      <c r="A14" s="114"/>
      <c r="B14" s="508"/>
      <c r="C14" s="511"/>
      <c r="D14" s="364" t="s">
        <v>652</v>
      </c>
      <c r="E14" s="371">
        <v>312.10711558621847</v>
      </c>
      <c r="F14" s="158"/>
      <c r="G14" s="158"/>
      <c r="H14" s="158"/>
      <c r="I14" s="158"/>
      <c r="J14" s="158"/>
      <c r="K14" s="158"/>
      <c r="L14" s="158"/>
      <c r="M14" s="158"/>
      <c r="N14" s="158"/>
      <c r="O14" s="158"/>
      <c r="P14" s="158"/>
      <c r="Q14" s="158"/>
      <c r="R14" s="158"/>
    </row>
    <row r="15" spans="1:18" x14ac:dyDescent="0.3">
      <c r="A15" s="114"/>
      <c r="B15" s="508"/>
      <c r="C15" s="511"/>
      <c r="D15" s="364" t="s">
        <v>632</v>
      </c>
      <c r="E15" s="371">
        <v>452.82499999999987</v>
      </c>
      <c r="F15" s="122"/>
      <c r="G15" s="122"/>
      <c r="H15" s="122"/>
      <c r="I15" s="122"/>
      <c r="J15" s="122"/>
      <c r="K15" s="122"/>
      <c r="L15" s="123"/>
      <c r="M15" s="122"/>
      <c r="N15" s="122"/>
      <c r="O15" s="122"/>
      <c r="P15" s="122"/>
      <c r="Q15" s="122"/>
      <c r="R15" s="122"/>
    </row>
    <row r="16" spans="1:18" x14ac:dyDescent="0.3">
      <c r="B16" s="508"/>
      <c r="C16" s="511"/>
      <c r="D16" s="364" t="s">
        <v>653</v>
      </c>
      <c r="E16" s="371">
        <v>23.270268939444318</v>
      </c>
      <c r="H16" s="125"/>
      <c r="I16" s="117"/>
      <c r="M16" s="116"/>
      <c r="N16" s="116"/>
      <c r="O16" s="125"/>
      <c r="P16" s="116"/>
      <c r="Q16" s="116"/>
      <c r="R16" s="126"/>
    </row>
    <row r="17" spans="2:18" x14ac:dyDescent="0.3">
      <c r="B17" s="508"/>
      <c r="C17" s="511"/>
      <c r="D17" s="364" t="s">
        <v>654</v>
      </c>
      <c r="E17" s="371">
        <v>340.02249765714862</v>
      </c>
      <c r="H17" s="125"/>
      <c r="I17" s="117"/>
      <c r="M17" s="116"/>
      <c r="N17" s="116"/>
      <c r="O17" s="125"/>
      <c r="P17" s="116"/>
      <c r="Q17" s="116"/>
      <c r="R17" s="125"/>
    </row>
    <row r="18" spans="2:18" x14ac:dyDescent="0.3">
      <c r="B18" s="509"/>
      <c r="C18" s="512"/>
      <c r="D18" s="365" t="s">
        <v>655</v>
      </c>
      <c r="E18" s="376">
        <v>157.32024962371065</v>
      </c>
      <c r="H18" s="125"/>
      <c r="I18" s="117"/>
      <c r="M18" s="116"/>
      <c r="N18" s="116"/>
      <c r="O18" s="125"/>
      <c r="P18" s="116"/>
      <c r="Q18" s="116"/>
      <c r="R18" s="125"/>
    </row>
    <row r="19" spans="2:18" x14ac:dyDescent="0.3">
      <c r="B19" s="507">
        <v>737.89947632081953</v>
      </c>
      <c r="C19" s="513" t="s">
        <v>656</v>
      </c>
      <c r="D19" s="363" t="s">
        <v>651</v>
      </c>
      <c r="E19" s="369">
        <v>402.69661088591721</v>
      </c>
      <c r="H19" s="125"/>
      <c r="I19" s="117"/>
      <c r="M19" s="116"/>
      <c r="N19" s="116"/>
      <c r="O19" s="125"/>
      <c r="P19" s="116"/>
      <c r="Q19" s="116"/>
      <c r="R19" s="126"/>
    </row>
    <row r="20" spans="2:18" x14ac:dyDescent="0.3">
      <c r="B20" s="508"/>
      <c r="C20" s="514"/>
      <c r="D20" s="364" t="s">
        <v>652</v>
      </c>
      <c r="E20" s="371">
        <v>137.115145695547</v>
      </c>
      <c r="H20" s="125"/>
      <c r="I20" s="117"/>
      <c r="M20" s="116"/>
      <c r="N20" s="116"/>
      <c r="O20" s="125"/>
      <c r="P20" s="116"/>
      <c r="Q20" s="116"/>
      <c r="R20" s="126"/>
    </row>
    <row r="21" spans="2:18" x14ac:dyDescent="0.3">
      <c r="B21" s="508"/>
      <c r="C21" s="514"/>
      <c r="D21" s="364" t="s">
        <v>632</v>
      </c>
      <c r="E21" s="371">
        <v>6.8444883431230661</v>
      </c>
      <c r="H21" s="125"/>
      <c r="I21" s="117"/>
      <c r="M21" s="116"/>
      <c r="N21" s="116"/>
      <c r="O21" s="125"/>
      <c r="P21" s="116"/>
      <c r="Q21" s="116"/>
      <c r="R21" s="126"/>
    </row>
    <row r="22" spans="2:18" x14ac:dyDescent="0.3">
      <c r="B22" s="508"/>
      <c r="C22" s="514"/>
      <c r="D22" s="364" t="s">
        <v>653</v>
      </c>
      <c r="E22" s="371">
        <v>20.479525691229043</v>
      </c>
      <c r="H22" s="125"/>
      <c r="I22" s="117"/>
      <c r="M22" s="116"/>
      <c r="N22" s="116"/>
      <c r="O22" s="125"/>
      <c r="P22" s="116"/>
      <c r="Q22" s="116"/>
      <c r="R22" s="125"/>
    </row>
    <row r="23" spans="2:18" x14ac:dyDescent="0.3">
      <c r="B23" s="508"/>
      <c r="C23" s="514"/>
      <c r="D23" s="364" t="s">
        <v>654</v>
      </c>
      <c r="E23" s="371">
        <v>32.150553413697516</v>
      </c>
      <c r="H23" s="125"/>
      <c r="I23" s="117"/>
      <c r="M23" s="116"/>
      <c r="N23" s="116"/>
      <c r="O23" s="125"/>
      <c r="P23" s="116"/>
      <c r="Q23" s="116"/>
    </row>
    <row r="24" spans="2:18" x14ac:dyDescent="0.3">
      <c r="B24" s="509"/>
      <c r="C24" s="515"/>
      <c r="D24" s="365" t="s">
        <v>655</v>
      </c>
      <c r="E24" s="376">
        <v>138.61315229130577</v>
      </c>
      <c r="H24" s="125"/>
      <c r="I24" s="117"/>
      <c r="M24" s="116"/>
      <c r="N24" s="116"/>
      <c r="O24" s="125"/>
      <c r="P24" s="116"/>
      <c r="Q24" s="116"/>
      <c r="R24" s="125"/>
    </row>
    <row r="25" spans="2:18" x14ac:dyDescent="0.3">
      <c r="B25" s="508">
        <v>168.8445936616553</v>
      </c>
      <c r="C25" s="514" t="s">
        <v>556</v>
      </c>
      <c r="D25" s="364" t="s">
        <v>651</v>
      </c>
      <c r="E25" s="371">
        <v>152.66169403856529</v>
      </c>
      <c r="H25" s="127"/>
      <c r="I25" s="117"/>
      <c r="M25" s="116"/>
      <c r="N25" s="116"/>
      <c r="O25" s="125"/>
      <c r="P25" s="116"/>
      <c r="Q25" s="116"/>
    </row>
    <row r="26" spans="2:18" x14ac:dyDescent="0.3">
      <c r="B26" s="508"/>
      <c r="C26" s="514"/>
      <c r="D26" s="364" t="s">
        <v>652</v>
      </c>
      <c r="E26" s="371">
        <v>0</v>
      </c>
      <c r="H26" s="125"/>
      <c r="I26" s="117"/>
      <c r="M26" s="116"/>
      <c r="N26" s="116"/>
      <c r="O26" s="125"/>
      <c r="P26" s="116"/>
      <c r="Q26" s="116"/>
      <c r="R26" s="125"/>
    </row>
    <row r="27" spans="2:18" x14ac:dyDescent="0.3">
      <c r="B27" s="508"/>
      <c r="C27" s="514"/>
      <c r="D27" s="364" t="s">
        <v>632</v>
      </c>
      <c r="E27" s="371">
        <v>14.894710623088278</v>
      </c>
      <c r="H27" s="125"/>
      <c r="I27" s="117"/>
      <c r="M27" s="116"/>
      <c r="N27" s="116"/>
      <c r="O27" s="125"/>
      <c r="P27" s="116"/>
      <c r="Q27" s="116"/>
      <c r="R27" s="126"/>
    </row>
    <row r="28" spans="2:18" x14ac:dyDescent="0.3">
      <c r="B28" s="508"/>
      <c r="C28" s="514"/>
      <c r="D28" s="364" t="s">
        <v>653</v>
      </c>
      <c r="E28" s="371">
        <v>0.34292800000000001</v>
      </c>
      <c r="H28" s="125"/>
      <c r="I28" s="117"/>
      <c r="M28" s="116"/>
      <c r="N28" s="116"/>
      <c r="O28" s="125"/>
      <c r="P28" s="116"/>
      <c r="Q28" s="116"/>
      <c r="R28" s="125"/>
    </row>
    <row r="29" spans="2:18" x14ac:dyDescent="0.3">
      <c r="B29" s="508"/>
      <c r="C29" s="514"/>
      <c r="D29" s="364" t="s">
        <v>654</v>
      </c>
      <c r="E29" s="371">
        <v>0</v>
      </c>
      <c r="H29" s="125"/>
      <c r="I29" s="117"/>
      <c r="M29" s="116"/>
      <c r="N29" s="116"/>
      <c r="O29" s="125"/>
      <c r="P29" s="116"/>
      <c r="Q29" s="116"/>
      <c r="R29" s="126"/>
    </row>
    <row r="30" spans="2:18" ht="14.5" thickBot="1" x14ac:dyDescent="0.35">
      <c r="B30" s="516"/>
      <c r="C30" s="517"/>
      <c r="D30" s="366" t="s">
        <v>655</v>
      </c>
      <c r="E30" s="373">
        <v>0.94526100000000002</v>
      </c>
      <c r="H30" s="125"/>
      <c r="I30" s="117"/>
      <c r="M30" s="116"/>
      <c r="N30" s="116"/>
      <c r="O30" s="125"/>
      <c r="P30" s="116"/>
      <c r="Q30" s="116"/>
      <c r="R30" s="126"/>
    </row>
    <row r="31" spans="2:18" x14ac:dyDescent="0.3">
      <c r="B31" s="119"/>
      <c r="C31" s="119"/>
      <c r="D31" s="119"/>
      <c r="E31" s="119"/>
      <c r="H31" s="125"/>
      <c r="I31" s="117"/>
      <c r="M31" s="116"/>
      <c r="N31" s="116"/>
      <c r="O31" s="125"/>
      <c r="P31" s="116"/>
      <c r="Q31" s="116"/>
      <c r="R31" s="126"/>
    </row>
    <row r="32" spans="2:18" ht="14.5" thickBot="1" x14ac:dyDescent="0.35">
      <c r="B32" s="119"/>
      <c r="C32" s="119"/>
      <c r="D32" s="119"/>
      <c r="E32" s="119"/>
      <c r="H32" s="125"/>
      <c r="I32" s="117"/>
      <c r="M32" s="116"/>
      <c r="N32" s="116"/>
      <c r="O32" s="125"/>
      <c r="P32" s="116"/>
      <c r="Q32" s="116"/>
      <c r="R32" s="126"/>
    </row>
    <row r="33" spans="2:18" x14ac:dyDescent="0.3">
      <c r="B33" s="119"/>
      <c r="C33" s="119"/>
      <c r="D33" s="360" t="s">
        <v>657</v>
      </c>
      <c r="E33" s="362" t="s">
        <v>648</v>
      </c>
      <c r="H33" s="125"/>
      <c r="I33" s="117"/>
      <c r="M33" s="116"/>
      <c r="N33" s="116"/>
      <c r="O33" s="125"/>
      <c r="P33" s="116"/>
      <c r="Q33" s="116"/>
      <c r="R33" s="126"/>
    </row>
    <row r="34" spans="2:18" x14ac:dyDescent="0.3">
      <c r="B34" s="119"/>
      <c r="C34" s="119"/>
      <c r="D34" s="368" t="s">
        <v>651</v>
      </c>
      <c r="E34" s="369">
        <v>1340.3376812186159</v>
      </c>
      <c r="H34" s="125"/>
      <c r="I34" s="117"/>
      <c r="M34" s="116"/>
      <c r="N34" s="116"/>
      <c r="O34" s="125"/>
      <c r="P34" s="116"/>
      <c r="Q34" s="116"/>
      <c r="R34" s="126"/>
    </row>
    <row r="35" spans="2:18" x14ac:dyDescent="0.3">
      <c r="B35" s="119"/>
      <c r="C35" s="119"/>
      <c r="D35" s="370" t="s">
        <v>652</v>
      </c>
      <c r="E35" s="371">
        <v>449.22226128176544</v>
      </c>
      <c r="H35" s="125"/>
      <c r="I35" s="117"/>
      <c r="M35" s="116"/>
      <c r="N35" s="116"/>
      <c r="O35" s="125"/>
      <c r="P35" s="116"/>
      <c r="Q35" s="116"/>
      <c r="R35" s="126"/>
    </row>
    <row r="36" spans="2:18" x14ac:dyDescent="0.3">
      <c r="B36" s="119"/>
      <c r="C36" s="119"/>
      <c r="D36" s="370" t="s">
        <v>632</v>
      </c>
      <c r="E36" s="371">
        <v>474.56419896621122</v>
      </c>
      <c r="H36" s="125"/>
      <c r="I36" s="117"/>
      <c r="M36" s="116"/>
      <c r="N36" s="116"/>
      <c r="O36" s="125"/>
      <c r="P36" s="116"/>
      <c r="Q36" s="116"/>
      <c r="R36" s="126"/>
    </row>
    <row r="37" spans="2:18" x14ac:dyDescent="0.3">
      <c r="B37" s="119"/>
      <c r="C37" s="119"/>
      <c r="D37" s="370" t="s">
        <v>653</v>
      </c>
      <c r="E37" s="371">
        <v>44.092722630673364</v>
      </c>
      <c r="H37" s="125"/>
      <c r="I37" s="117"/>
      <c r="M37" s="116"/>
      <c r="N37" s="116"/>
      <c r="O37" s="125"/>
      <c r="P37" s="116"/>
      <c r="Q37" s="116"/>
      <c r="R37" s="126"/>
    </row>
    <row r="38" spans="2:18" x14ac:dyDescent="0.3">
      <c r="B38" s="119"/>
      <c r="C38" s="119"/>
      <c r="D38" s="370" t="s">
        <v>654</v>
      </c>
      <c r="E38" s="371">
        <v>372.17305107084616</v>
      </c>
      <c r="H38" s="125"/>
      <c r="I38" s="117"/>
      <c r="M38" s="116"/>
      <c r="N38" s="116"/>
      <c r="O38" s="125"/>
      <c r="P38" s="116"/>
      <c r="Q38" s="116"/>
      <c r="R38" s="126"/>
    </row>
    <row r="39" spans="2:18" ht="14.5" thickBot="1" x14ac:dyDescent="0.35">
      <c r="B39" s="119"/>
      <c r="C39" s="119"/>
      <c r="D39" s="372" t="s">
        <v>655</v>
      </c>
      <c r="E39" s="373">
        <v>296.87866291501643</v>
      </c>
      <c r="H39" s="125"/>
      <c r="I39" s="117"/>
      <c r="M39" s="116"/>
      <c r="N39" s="116"/>
      <c r="O39" s="125"/>
      <c r="P39" s="116"/>
      <c r="Q39" s="116"/>
      <c r="R39" s="126"/>
    </row>
    <row r="40" spans="2:18" x14ac:dyDescent="0.3">
      <c r="B40" s="119"/>
      <c r="C40" s="119"/>
      <c r="D40" s="119"/>
      <c r="E40" s="119"/>
      <c r="H40" s="125"/>
      <c r="I40" s="117"/>
      <c r="M40" s="116"/>
      <c r="N40" s="116"/>
      <c r="O40" s="125"/>
      <c r="P40" s="116"/>
      <c r="Q40" s="116"/>
      <c r="R40" s="126"/>
    </row>
    <row r="41" spans="2:18" ht="14.5" thickBot="1" x14ac:dyDescent="0.35">
      <c r="B41" s="119"/>
      <c r="C41" s="119"/>
      <c r="D41" s="119"/>
      <c r="E41" s="119"/>
      <c r="H41" s="125"/>
      <c r="I41" s="117"/>
      <c r="M41" s="116"/>
      <c r="N41" s="116"/>
      <c r="O41" s="125"/>
      <c r="P41" s="116"/>
      <c r="Q41" s="116"/>
      <c r="R41" s="126"/>
    </row>
    <row r="42" spans="2:18" x14ac:dyDescent="0.3">
      <c r="B42" s="360" t="s">
        <v>648</v>
      </c>
      <c r="C42" s="361" t="s">
        <v>650</v>
      </c>
      <c r="D42" s="361" t="s">
        <v>658</v>
      </c>
      <c r="E42" s="362" t="s">
        <v>648</v>
      </c>
      <c r="H42" s="125"/>
      <c r="I42" s="117"/>
      <c r="M42" s="116"/>
      <c r="N42" s="116"/>
      <c r="O42" s="125"/>
      <c r="P42" s="116"/>
      <c r="Q42" s="116"/>
      <c r="R42" s="125"/>
    </row>
    <row r="43" spans="2:18" x14ac:dyDescent="0.3">
      <c r="B43" s="518">
        <v>1127.7588616141484</v>
      </c>
      <c r="C43" s="521" t="s">
        <v>651</v>
      </c>
      <c r="D43" s="363" t="s">
        <v>655</v>
      </c>
      <c r="E43" s="369">
        <v>13.992938252520755</v>
      </c>
      <c r="H43" s="125"/>
      <c r="I43" s="117"/>
      <c r="M43" s="116"/>
      <c r="N43" s="116"/>
      <c r="O43" s="116"/>
      <c r="P43" s="116"/>
      <c r="Q43" s="116"/>
      <c r="R43" s="125"/>
    </row>
    <row r="44" spans="2:18" x14ac:dyDescent="0.3">
      <c r="B44" s="519"/>
      <c r="C44" s="522"/>
      <c r="D44" s="364" t="s">
        <v>659</v>
      </c>
      <c r="E44" s="371">
        <v>778.05291714202724</v>
      </c>
      <c r="H44" s="125"/>
      <c r="I44" s="117"/>
      <c r="M44" s="116"/>
      <c r="N44" s="116"/>
      <c r="O44" s="125"/>
      <c r="P44" s="116"/>
      <c r="Q44" s="116"/>
      <c r="R44" s="126"/>
    </row>
    <row r="45" spans="2:18" x14ac:dyDescent="0.3">
      <c r="B45" s="519"/>
      <c r="C45" s="522"/>
      <c r="D45" s="364" t="s">
        <v>660</v>
      </c>
      <c r="E45" s="371">
        <v>225.90899383499999</v>
      </c>
      <c r="H45" s="125"/>
      <c r="I45" s="117"/>
      <c r="M45" s="116"/>
      <c r="N45" s="116"/>
      <c r="O45" s="125"/>
      <c r="P45" s="116"/>
      <c r="Q45" s="116"/>
      <c r="R45" s="126"/>
    </row>
    <row r="46" spans="2:18" x14ac:dyDescent="0.3">
      <c r="B46" s="519"/>
      <c r="C46" s="522"/>
      <c r="D46" s="364" t="s">
        <v>661</v>
      </c>
      <c r="E46" s="371">
        <v>102.59793899760052</v>
      </c>
      <c r="H46" s="125"/>
      <c r="I46" s="117"/>
      <c r="M46" s="116"/>
      <c r="N46" s="116"/>
      <c r="O46" s="125"/>
      <c r="P46" s="116"/>
      <c r="Q46" s="116"/>
      <c r="R46" s="126"/>
    </row>
    <row r="47" spans="2:18" x14ac:dyDescent="0.3">
      <c r="B47" s="520"/>
      <c r="C47" s="523"/>
      <c r="D47" s="365" t="s">
        <v>662</v>
      </c>
      <c r="E47" s="376">
        <v>7.2060733870000009</v>
      </c>
      <c r="H47" s="125"/>
      <c r="I47" s="117"/>
      <c r="M47" s="116"/>
      <c r="N47" s="116"/>
      <c r="O47" s="125"/>
      <c r="P47" s="116"/>
      <c r="Q47" s="116"/>
      <c r="R47" s="126"/>
    </row>
    <row r="48" spans="2:18" x14ac:dyDescent="0.3">
      <c r="B48" s="518">
        <v>449.22226128176555</v>
      </c>
      <c r="C48" s="521" t="s">
        <v>652</v>
      </c>
      <c r="D48" s="363" t="s">
        <v>655</v>
      </c>
      <c r="E48" s="369">
        <v>15.808978416924152</v>
      </c>
      <c r="H48" s="125"/>
      <c r="I48" s="117"/>
      <c r="M48" s="116"/>
      <c r="N48" s="116"/>
      <c r="O48" s="125"/>
      <c r="P48" s="116"/>
      <c r="Q48" s="116"/>
      <c r="R48" s="126"/>
    </row>
    <row r="49" spans="2:18" x14ac:dyDescent="0.3">
      <c r="B49" s="519"/>
      <c r="C49" s="522"/>
      <c r="D49" s="364" t="s">
        <v>659</v>
      </c>
      <c r="E49" s="371">
        <v>0</v>
      </c>
      <c r="H49" s="127"/>
      <c r="I49" s="117"/>
      <c r="M49" s="116"/>
      <c r="N49" s="116"/>
      <c r="O49" s="125"/>
      <c r="P49" s="116"/>
      <c r="Q49" s="116"/>
      <c r="R49" s="126"/>
    </row>
    <row r="50" spans="2:18" x14ac:dyDescent="0.3">
      <c r="B50" s="519"/>
      <c r="C50" s="522"/>
      <c r="D50" s="364" t="s">
        <v>660</v>
      </c>
      <c r="E50" s="371">
        <v>433.41328286484134</v>
      </c>
      <c r="H50" s="125"/>
      <c r="I50" s="117"/>
      <c r="M50" s="116"/>
      <c r="N50" s="116"/>
      <c r="O50" s="125"/>
      <c r="P50" s="116"/>
      <c r="Q50" s="116"/>
      <c r="R50" s="126"/>
    </row>
    <row r="51" spans="2:18" x14ac:dyDescent="0.3">
      <c r="B51" s="519"/>
      <c r="C51" s="522"/>
      <c r="D51" s="364" t="s">
        <v>661</v>
      </c>
      <c r="E51" s="371">
        <v>0</v>
      </c>
      <c r="H51" s="125"/>
      <c r="I51" s="117"/>
      <c r="M51" s="116"/>
      <c r="N51" s="116"/>
      <c r="O51" s="125"/>
      <c r="P51" s="116"/>
      <c r="Q51" s="116"/>
      <c r="R51" s="126"/>
    </row>
    <row r="52" spans="2:18" x14ac:dyDescent="0.3">
      <c r="B52" s="520"/>
      <c r="C52" s="523"/>
      <c r="D52" s="365" t="s">
        <v>662</v>
      </c>
      <c r="E52" s="376">
        <v>0</v>
      </c>
      <c r="H52" s="125"/>
      <c r="I52" s="117"/>
      <c r="M52" s="116"/>
      <c r="N52" s="116"/>
      <c r="O52" s="125"/>
      <c r="P52" s="116"/>
      <c r="Q52" s="116"/>
      <c r="R52" s="125"/>
    </row>
    <row r="53" spans="2:18" x14ac:dyDescent="0.3">
      <c r="B53" s="518">
        <v>455.21775701499581</v>
      </c>
      <c r="C53" s="521" t="s">
        <v>632</v>
      </c>
      <c r="D53" s="363" t="s">
        <v>655</v>
      </c>
      <c r="E53" s="369">
        <v>5.0999999999999997E-2</v>
      </c>
      <c r="H53" s="125"/>
      <c r="I53" s="117"/>
      <c r="M53" s="116"/>
      <c r="N53" s="116"/>
      <c r="O53" s="125"/>
      <c r="P53" s="116"/>
      <c r="Q53" s="116"/>
      <c r="R53" s="126"/>
    </row>
    <row r="54" spans="2:18" x14ac:dyDescent="0.3">
      <c r="B54" s="519"/>
      <c r="C54" s="522"/>
      <c r="D54" s="364" t="s">
        <v>659</v>
      </c>
      <c r="E54" s="371">
        <v>455.01525701499583</v>
      </c>
      <c r="H54" s="125"/>
      <c r="I54" s="117"/>
      <c r="M54" s="116"/>
      <c r="N54" s="116"/>
      <c r="O54" s="116"/>
      <c r="P54" s="116"/>
      <c r="Q54" s="116"/>
      <c r="R54" s="125"/>
    </row>
    <row r="55" spans="2:18" x14ac:dyDescent="0.3">
      <c r="B55" s="519"/>
      <c r="C55" s="522"/>
      <c r="D55" s="364" t="s">
        <v>660</v>
      </c>
      <c r="E55" s="371">
        <v>0</v>
      </c>
      <c r="H55" s="125"/>
      <c r="I55" s="117"/>
      <c r="M55" s="116"/>
      <c r="N55" s="116"/>
      <c r="O55" s="125"/>
      <c r="P55" s="116"/>
      <c r="Q55" s="116"/>
    </row>
    <row r="56" spans="2:18" x14ac:dyDescent="0.3">
      <c r="B56" s="519"/>
      <c r="C56" s="522"/>
      <c r="D56" s="364" t="s">
        <v>661</v>
      </c>
      <c r="E56" s="371">
        <v>0.1515</v>
      </c>
      <c r="H56" s="125"/>
      <c r="I56" s="117"/>
      <c r="M56" s="116"/>
      <c r="N56" s="116"/>
      <c r="O56" s="125"/>
      <c r="P56" s="116"/>
      <c r="Q56" s="116"/>
      <c r="R56" s="125"/>
    </row>
    <row r="57" spans="2:18" x14ac:dyDescent="0.3">
      <c r="B57" s="520"/>
      <c r="C57" s="523"/>
      <c r="D57" s="365" t="s">
        <v>662</v>
      </c>
      <c r="E57" s="376">
        <v>0</v>
      </c>
      <c r="H57" s="125"/>
      <c r="I57" s="117"/>
      <c r="M57" s="116"/>
      <c r="N57" s="116"/>
      <c r="O57" s="125"/>
      <c r="P57" s="116"/>
      <c r="Q57" s="116"/>
      <c r="R57" s="126"/>
    </row>
    <row r="58" spans="2:18" x14ac:dyDescent="0.3">
      <c r="B58" s="521">
        <v>0.95866600000000002</v>
      </c>
      <c r="C58" s="521" t="s">
        <v>653</v>
      </c>
      <c r="D58" s="363" t="s">
        <v>655</v>
      </c>
      <c r="E58" s="369">
        <v>0.95866600000000002</v>
      </c>
      <c r="H58" s="111"/>
      <c r="I58" s="112"/>
    </row>
    <row r="59" spans="2:18" x14ac:dyDescent="0.3">
      <c r="B59" s="522"/>
      <c r="C59" s="522"/>
      <c r="D59" s="364" t="s">
        <v>659</v>
      </c>
      <c r="E59" s="371">
        <v>0</v>
      </c>
    </row>
    <row r="60" spans="2:18" x14ac:dyDescent="0.3">
      <c r="B60" s="522"/>
      <c r="C60" s="522"/>
      <c r="D60" s="364" t="s">
        <v>660</v>
      </c>
      <c r="E60" s="371">
        <v>0</v>
      </c>
    </row>
    <row r="61" spans="2:18" x14ac:dyDescent="0.3">
      <c r="B61" s="522"/>
      <c r="C61" s="522"/>
      <c r="D61" s="364" t="s">
        <v>661</v>
      </c>
      <c r="E61" s="371">
        <v>0</v>
      </c>
    </row>
    <row r="62" spans="2:18" x14ac:dyDescent="0.3">
      <c r="B62" s="523"/>
      <c r="C62" s="523"/>
      <c r="D62" s="365" t="s">
        <v>662</v>
      </c>
      <c r="E62" s="376">
        <v>0</v>
      </c>
    </row>
    <row r="63" spans="2:18" x14ac:dyDescent="0.3">
      <c r="B63" s="518">
        <v>30.379658416517515</v>
      </c>
      <c r="C63" s="521" t="s">
        <v>655</v>
      </c>
      <c r="D63" s="363" t="s">
        <v>655</v>
      </c>
      <c r="E63" s="369">
        <v>5.4729677716406284</v>
      </c>
    </row>
    <row r="64" spans="2:18" x14ac:dyDescent="0.3">
      <c r="B64" s="519"/>
      <c r="C64" s="522"/>
      <c r="D64" s="364" t="s">
        <v>659</v>
      </c>
      <c r="E64" s="371">
        <v>0.64762548743241044</v>
      </c>
    </row>
    <row r="65" spans="2:5" x14ac:dyDescent="0.3">
      <c r="B65" s="519"/>
      <c r="C65" s="522"/>
      <c r="D65" s="364" t="s">
        <v>660</v>
      </c>
      <c r="E65" s="371">
        <v>0</v>
      </c>
    </row>
    <row r="66" spans="2:5" x14ac:dyDescent="0.3">
      <c r="B66" s="519"/>
      <c r="C66" s="522"/>
      <c r="D66" s="364" t="s">
        <v>661</v>
      </c>
      <c r="E66" s="371">
        <v>23.306374961937166</v>
      </c>
    </row>
    <row r="67" spans="2:5" x14ac:dyDescent="0.3">
      <c r="B67" s="520"/>
      <c r="C67" s="523"/>
      <c r="D67" s="365" t="s">
        <v>662</v>
      </c>
      <c r="E67" s="376">
        <v>0.95269019550730627</v>
      </c>
    </row>
    <row r="68" spans="2:5" x14ac:dyDescent="0.3">
      <c r="B68" s="119"/>
      <c r="C68" s="119"/>
      <c r="D68" s="119"/>
      <c r="E68" s="119"/>
    </row>
    <row r="69" spans="2:5" ht="14.5" thickBot="1" x14ac:dyDescent="0.35">
      <c r="B69" s="119"/>
      <c r="C69" s="119"/>
      <c r="D69" s="119"/>
      <c r="E69" s="119"/>
    </row>
    <row r="70" spans="2:5" x14ac:dyDescent="0.3">
      <c r="B70" s="119"/>
      <c r="C70" s="119"/>
      <c r="D70" s="360" t="s">
        <v>663</v>
      </c>
      <c r="E70" s="362" t="s">
        <v>648</v>
      </c>
    </row>
    <row r="71" spans="2:5" x14ac:dyDescent="0.3">
      <c r="B71" s="119"/>
      <c r="C71" s="119"/>
      <c r="D71" s="368" t="s">
        <v>655</v>
      </c>
      <c r="E71" s="369">
        <v>36.284550441085536</v>
      </c>
    </row>
    <row r="72" spans="2:5" x14ac:dyDescent="0.3">
      <c r="B72" s="119"/>
      <c r="C72" s="119"/>
      <c r="D72" s="370" t="s">
        <v>659</v>
      </c>
      <c r="E72" s="371">
        <v>1233.7157996444555</v>
      </c>
    </row>
    <row r="73" spans="2:5" x14ac:dyDescent="0.3">
      <c r="B73" s="119"/>
      <c r="C73" s="119"/>
      <c r="D73" s="370" t="s">
        <v>660</v>
      </c>
      <c r="E73" s="371">
        <v>659.32227669984127</v>
      </c>
    </row>
    <row r="74" spans="2:5" x14ac:dyDescent="0.3">
      <c r="B74" s="119"/>
      <c r="C74" s="119"/>
      <c r="D74" s="370" t="s">
        <v>661</v>
      </c>
      <c r="E74" s="371">
        <v>126.05581395953769</v>
      </c>
    </row>
    <row r="75" spans="2:5" ht="14.5" thickBot="1" x14ac:dyDescent="0.35">
      <c r="B75" s="119"/>
      <c r="C75" s="119"/>
      <c r="D75" s="372" t="s">
        <v>662</v>
      </c>
      <c r="E75" s="367">
        <v>8.1587635825073068</v>
      </c>
    </row>
  </sheetData>
  <mergeCells count="16">
    <mergeCell ref="B43:B47"/>
    <mergeCell ref="C43:C47"/>
    <mergeCell ref="B63:B67"/>
    <mergeCell ref="C63:C67"/>
    <mergeCell ref="B48:B52"/>
    <mergeCell ref="C48:C52"/>
    <mergeCell ref="B53:B57"/>
    <mergeCell ref="C53:C57"/>
    <mergeCell ref="B58:B62"/>
    <mergeCell ref="C58:C62"/>
    <mergeCell ref="B13:B18"/>
    <mergeCell ref="C13:C18"/>
    <mergeCell ref="B19:B24"/>
    <mergeCell ref="C19:C24"/>
    <mergeCell ref="B25:B30"/>
    <mergeCell ref="C25:C30"/>
  </mergeCells>
  <pageMargins left="0.7" right="0.7" top="0.75" bottom="0.75" header="0.3" footer="0.3"/>
  <pageSetup paperSize="9" orientation="portrait"/>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F4295-EC31-4962-999F-EE7D209FEB35}">
  <sheetPr>
    <tabColor theme="6"/>
  </sheetPr>
  <dimension ref="A4:Y58"/>
  <sheetViews>
    <sheetView zoomScale="85" zoomScaleNormal="85" workbookViewId="0">
      <selection activeCell="B10" sqref="B10"/>
    </sheetView>
  </sheetViews>
  <sheetFormatPr defaultColWidth="8.58203125" defaultRowHeight="14" x14ac:dyDescent="0.3"/>
  <cols>
    <col min="1" max="1" width="42.33203125" style="111" customWidth="1"/>
    <col min="2" max="2" width="37.33203125" style="111" customWidth="1"/>
    <col min="3" max="3" width="42.33203125" style="111" customWidth="1"/>
    <col min="4" max="5" width="20.58203125" style="111" customWidth="1"/>
    <col min="6" max="6" width="20.33203125" style="111" customWidth="1"/>
    <col min="7" max="7" width="22.5" style="111" customWidth="1"/>
    <col min="8" max="8" width="18.58203125" style="112" customWidth="1"/>
    <col min="9" max="14" width="20.58203125" style="111" customWidth="1"/>
    <col min="15" max="15" width="8.58203125"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349</v>
      </c>
      <c r="B5" s="111" t="s">
        <v>350</v>
      </c>
    </row>
    <row r="6" spans="1:18" x14ac:dyDescent="0.3">
      <c r="A6" s="111" t="s">
        <v>366</v>
      </c>
      <c r="B6" s="111" t="s">
        <v>367</v>
      </c>
    </row>
    <row r="7" spans="1:18" x14ac:dyDescent="0.3">
      <c r="A7" s="120" t="s">
        <v>73</v>
      </c>
      <c r="B7" s="111" t="s">
        <v>368</v>
      </c>
    </row>
    <row r="8" spans="1:18" x14ac:dyDescent="0.3">
      <c r="A8" s="111" t="s">
        <v>2</v>
      </c>
      <c r="B8" s="111" t="s">
        <v>369</v>
      </c>
    </row>
    <row r="9" spans="1:18" x14ac:dyDescent="0.3">
      <c r="A9" s="111" t="s">
        <v>76</v>
      </c>
      <c r="B9" s="111" t="s">
        <v>370</v>
      </c>
    </row>
    <row r="11" spans="1:18" ht="14.5" thickBot="1" x14ac:dyDescent="0.35"/>
    <row r="12" spans="1:18" ht="14.5" thickBot="1" x14ac:dyDescent="0.35">
      <c r="A12" s="114"/>
      <c r="B12" s="281"/>
      <c r="C12" s="282"/>
      <c r="D12" s="377" t="s">
        <v>651</v>
      </c>
      <c r="E12" s="377" t="s">
        <v>664</v>
      </c>
      <c r="F12" s="377" t="s">
        <v>665</v>
      </c>
      <c r="G12" s="378" t="s">
        <v>666</v>
      </c>
      <c r="H12" s="379" t="s">
        <v>476</v>
      </c>
      <c r="I12" s="121"/>
    </row>
    <row r="13" spans="1:18" ht="14.5" thickTop="1" x14ac:dyDescent="0.3">
      <c r="A13" s="114"/>
      <c r="B13" s="380">
        <v>2017</v>
      </c>
      <c r="C13" s="381"/>
      <c r="D13" s="382"/>
      <c r="E13" s="382"/>
      <c r="F13" s="382"/>
      <c r="G13" s="383"/>
      <c r="H13" s="384"/>
    </row>
    <row r="14" spans="1:18" x14ac:dyDescent="0.3">
      <c r="A14" s="114"/>
      <c r="B14" s="284"/>
      <c r="C14" s="385" t="s">
        <v>667</v>
      </c>
      <c r="D14" s="386">
        <v>465.79337086154391</v>
      </c>
      <c r="E14" s="386"/>
      <c r="F14" s="386"/>
      <c r="G14" s="387"/>
      <c r="H14" s="388">
        <v>465.79337086154391</v>
      </c>
      <c r="I14" s="158"/>
      <c r="J14" s="158"/>
      <c r="K14" s="158"/>
      <c r="L14" s="158"/>
      <c r="M14" s="158"/>
      <c r="N14" s="158"/>
      <c r="O14" s="158"/>
      <c r="P14" s="158"/>
      <c r="Q14" s="158"/>
      <c r="R14" s="158"/>
    </row>
    <row r="15" spans="1:18" x14ac:dyDescent="0.3">
      <c r="A15" s="114"/>
      <c r="B15" s="284"/>
      <c r="C15" s="385" t="s">
        <v>668</v>
      </c>
      <c r="D15" s="386">
        <v>243.52884556764349</v>
      </c>
      <c r="E15" s="386">
        <v>342.4290158026763</v>
      </c>
      <c r="F15" s="386">
        <v>182.03330484683207</v>
      </c>
      <c r="G15" s="389">
        <v>9.3689565615609105</v>
      </c>
      <c r="H15" s="388">
        <v>777.36012277871271</v>
      </c>
      <c r="I15" s="122"/>
      <c r="J15" s="122"/>
      <c r="K15" s="122"/>
      <c r="L15" s="123"/>
      <c r="M15" s="122"/>
      <c r="N15" s="122"/>
      <c r="O15" s="122"/>
      <c r="P15" s="122"/>
      <c r="Q15" s="122"/>
      <c r="R15" s="122"/>
    </row>
    <row r="16" spans="1:18" x14ac:dyDescent="0.3">
      <c r="B16" s="390"/>
      <c r="C16" s="391"/>
      <c r="D16" s="392"/>
      <c r="E16" s="392"/>
      <c r="F16" s="392"/>
      <c r="G16" s="393"/>
      <c r="H16" s="394"/>
      <c r="I16" s="117"/>
      <c r="M16" s="116"/>
      <c r="N16" s="116"/>
      <c r="O16" s="125"/>
      <c r="P16" s="116"/>
      <c r="Q16" s="116"/>
      <c r="R16" s="126"/>
    </row>
    <row r="17" spans="2:18" x14ac:dyDescent="0.3">
      <c r="B17" s="284">
        <v>2018</v>
      </c>
      <c r="C17" s="385"/>
      <c r="D17" s="386"/>
      <c r="E17" s="386"/>
      <c r="F17" s="386"/>
      <c r="G17" s="387"/>
      <c r="H17" s="395"/>
      <c r="I17" s="117"/>
      <c r="M17" s="116"/>
      <c r="N17" s="116"/>
      <c r="O17" s="125"/>
      <c r="P17" s="116"/>
      <c r="Q17" s="116"/>
      <c r="R17" s="125"/>
    </row>
    <row r="18" spans="2:18" x14ac:dyDescent="0.3">
      <c r="B18" s="284"/>
      <c r="C18" s="385" t="s">
        <v>667</v>
      </c>
      <c r="D18" s="386">
        <v>533.90301960424756</v>
      </c>
      <c r="E18" s="386"/>
      <c r="F18" s="386"/>
      <c r="G18" s="387"/>
      <c r="H18" s="388">
        <v>533.90301960424756</v>
      </c>
      <c r="I18" s="117"/>
      <c r="M18" s="116"/>
      <c r="N18" s="116"/>
      <c r="O18" s="125"/>
      <c r="P18" s="116"/>
      <c r="Q18" s="116"/>
      <c r="R18" s="125"/>
    </row>
    <row r="19" spans="2:18" x14ac:dyDescent="0.3">
      <c r="B19" s="284"/>
      <c r="C19" s="385" t="s">
        <v>668</v>
      </c>
      <c r="D19" s="386">
        <v>275.92333863850132</v>
      </c>
      <c r="E19" s="386">
        <v>383.95729103095249</v>
      </c>
      <c r="F19" s="386">
        <v>221.16283083197669</v>
      </c>
      <c r="G19" s="389">
        <v>11.703787377700831</v>
      </c>
      <c r="H19" s="388">
        <v>892.74724787913124</v>
      </c>
      <c r="I19" s="117"/>
      <c r="M19" s="116"/>
      <c r="N19" s="116"/>
      <c r="O19" s="125"/>
      <c r="P19" s="116"/>
      <c r="Q19" s="116"/>
      <c r="R19" s="126"/>
    </row>
    <row r="20" spans="2:18" x14ac:dyDescent="0.3">
      <c r="B20" s="284"/>
      <c r="C20" s="385"/>
      <c r="D20" s="386"/>
      <c r="E20" s="386"/>
      <c r="F20" s="386"/>
      <c r="G20" s="387"/>
      <c r="H20" s="395"/>
      <c r="I20" s="117"/>
      <c r="M20" s="116"/>
      <c r="N20" s="116"/>
      <c r="O20" s="125"/>
      <c r="P20" s="116"/>
      <c r="Q20" s="116"/>
      <c r="R20" s="126"/>
    </row>
    <row r="21" spans="2:18" x14ac:dyDescent="0.3">
      <c r="B21" s="396">
        <v>2019</v>
      </c>
      <c r="C21" s="397"/>
      <c r="D21" s="398"/>
      <c r="E21" s="398"/>
      <c r="F21" s="398"/>
      <c r="G21" s="399"/>
      <c r="H21" s="400"/>
      <c r="I21" s="117"/>
      <c r="M21" s="116"/>
      <c r="N21" s="116"/>
      <c r="O21" s="125"/>
      <c r="P21" s="116"/>
      <c r="Q21" s="116"/>
      <c r="R21" s="126"/>
    </row>
    <row r="22" spans="2:18" x14ac:dyDescent="0.3">
      <c r="B22" s="284"/>
      <c r="C22" s="385" t="s">
        <v>667</v>
      </c>
      <c r="D22" s="386">
        <v>585.7991736149911</v>
      </c>
      <c r="E22" s="386"/>
      <c r="F22" s="386"/>
      <c r="G22" s="387"/>
      <c r="H22" s="388">
        <v>585.7991736149911</v>
      </c>
      <c r="I22" s="117"/>
      <c r="M22" s="116"/>
      <c r="N22" s="116"/>
      <c r="O22" s="125"/>
      <c r="P22" s="116"/>
      <c r="Q22" s="116"/>
      <c r="R22" s="125"/>
    </row>
    <row r="23" spans="2:18" x14ac:dyDescent="0.3">
      <c r="B23" s="284"/>
      <c r="C23" s="385" t="s">
        <v>668</v>
      </c>
      <c r="D23" s="386">
        <v>305.78509453953291</v>
      </c>
      <c r="E23" s="386">
        <v>522.21944991593841</v>
      </c>
      <c r="F23" s="386">
        <v>276.76393869644676</v>
      </c>
      <c r="G23" s="389">
        <v>13.600031638923765</v>
      </c>
      <c r="H23" s="388">
        <v>1118.368514790842</v>
      </c>
      <c r="I23" s="117"/>
      <c r="M23" s="116"/>
      <c r="N23" s="116"/>
      <c r="O23" s="125"/>
      <c r="P23" s="116"/>
      <c r="Q23" s="116"/>
    </row>
    <row r="24" spans="2:18" x14ac:dyDescent="0.3">
      <c r="B24" s="390"/>
      <c r="C24" s="391"/>
      <c r="D24" s="392"/>
      <c r="E24" s="392"/>
      <c r="F24" s="392"/>
      <c r="G24" s="393"/>
      <c r="H24" s="394"/>
      <c r="I24" s="117"/>
      <c r="M24" s="116"/>
      <c r="N24" s="116"/>
      <c r="O24" s="125"/>
      <c r="P24" s="116"/>
      <c r="Q24" s="116"/>
      <c r="R24" s="125"/>
    </row>
    <row r="25" spans="2:18" x14ac:dyDescent="0.3">
      <c r="B25" s="284">
        <v>2020</v>
      </c>
      <c r="C25" s="385"/>
      <c r="D25" s="386"/>
      <c r="E25" s="386"/>
      <c r="F25" s="386"/>
      <c r="G25" s="387"/>
      <c r="H25" s="395"/>
      <c r="I25" s="117"/>
      <c r="M25" s="116"/>
      <c r="N25" s="116"/>
      <c r="O25" s="125"/>
      <c r="P25" s="116"/>
      <c r="Q25" s="116"/>
    </row>
    <row r="26" spans="2:18" x14ac:dyDescent="0.3">
      <c r="B26" s="284"/>
      <c r="C26" s="385" t="s">
        <v>667</v>
      </c>
      <c r="D26" s="386">
        <v>897.47993074439125</v>
      </c>
      <c r="E26" s="386"/>
      <c r="F26" s="386"/>
      <c r="G26" s="387"/>
      <c r="H26" s="388">
        <v>897.47993074439125</v>
      </c>
      <c r="I26" s="117"/>
      <c r="M26" s="116"/>
      <c r="N26" s="116"/>
      <c r="O26" s="125"/>
      <c r="P26" s="116"/>
      <c r="Q26" s="116"/>
      <c r="R26" s="125"/>
    </row>
    <row r="27" spans="2:18" x14ac:dyDescent="0.3">
      <c r="B27" s="284"/>
      <c r="C27" s="385" t="s">
        <v>668</v>
      </c>
      <c r="D27" s="386">
        <v>259.53322341686481</v>
      </c>
      <c r="E27" s="386">
        <v>432.48989279707973</v>
      </c>
      <c r="F27" s="386">
        <v>253.93470122006894</v>
      </c>
      <c r="G27" s="389">
        <v>20.558554698629568</v>
      </c>
      <c r="H27" s="388">
        <v>966.51637213264314</v>
      </c>
      <c r="I27" s="117"/>
      <c r="M27" s="116"/>
      <c r="N27" s="116"/>
      <c r="O27" s="125"/>
      <c r="P27" s="116"/>
      <c r="Q27" s="116"/>
      <c r="R27" s="126"/>
    </row>
    <row r="28" spans="2:18" x14ac:dyDescent="0.3">
      <c r="B28" s="284"/>
      <c r="C28" s="385"/>
      <c r="D28" s="386"/>
      <c r="E28" s="386"/>
      <c r="F28" s="386"/>
      <c r="G28" s="387"/>
      <c r="H28" s="395"/>
      <c r="I28" s="117"/>
      <c r="M28" s="116"/>
      <c r="N28" s="116"/>
      <c r="O28" s="125"/>
      <c r="P28" s="116"/>
      <c r="Q28" s="116"/>
      <c r="R28" s="125"/>
    </row>
    <row r="29" spans="2:18" x14ac:dyDescent="0.3">
      <c r="B29" s="396">
        <v>2021</v>
      </c>
      <c r="C29" s="397"/>
      <c r="D29" s="398"/>
      <c r="E29" s="398"/>
      <c r="F29" s="398"/>
      <c r="G29" s="399"/>
      <c r="H29" s="400"/>
      <c r="I29" s="117"/>
      <c r="M29" s="116"/>
      <c r="N29" s="116"/>
      <c r="O29" s="125"/>
      <c r="P29" s="116"/>
      <c r="Q29" s="116"/>
      <c r="R29" s="126"/>
    </row>
    <row r="30" spans="2:18" x14ac:dyDescent="0.3">
      <c r="B30" s="284"/>
      <c r="C30" s="385" t="s">
        <v>667</v>
      </c>
      <c r="D30" s="386">
        <v>548.04840999999999</v>
      </c>
      <c r="E30" s="386"/>
      <c r="F30" s="386"/>
      <c r="G30" s="387"/>
      <c r="H30" s="388">
        <v>548.04840999999999</v>
      </c>
      <c r="I30" s="117"/>
      <c r="M30" s="116"/>
      <c r="N30" s="116"/>
      <c r="O30" s="125"/>
      <c r="P30" s="116"/>
      <c r="Q30" s="116"/>
      <c r="R30" s="126"/>
    </row>
    <row r="31" spans="2:18" x14ac:dyDescent="0.3">
      <c r="B31" s="284"/>
      <c r="C31" s="385" t="s">
        <v>668</v>
      </c>
      <c r="D31" s="386">
        <v>269.18142870999986</v>
      </c>
      <c r="E31" s="386">
        <v>478.2867888799999</v>
      </c>
      <c r="F31" s="386">
        <v>271.48157290999995</v>
      </c>
      <c r="G31" s="389">
        <v>10.120432220000001</v>
      </c>
      <c r="H31" s="388">
        <v>1029.0702227199997</v>
      </c>
      <c r="I31" s="117"/>
      <c r="M31" s="116"/>
      <c r="N31" s="116"/>
      <c r="O31" s="125"/>
      <c r="P31" s="116"/>
      <c r="Q31" s="116"/>
      <c r="R31" s="126"/>
    </row>
    <row r="32" spans="2:18" x14ac:dyDescent="0.3">
      <c r="B32" s="390"/>
      <c r="C32" s="391"/>
      <c r="D32" s="392"/>
      <c r="E32" s="392"/>
      <c r="F32" s="392"/>
      <c r="G32" s="393"/>
      <c r="H32" s="394"/>
      <c r="I32" s="117"/>
      <c r="M32" s="116"/>
      <c r="N32" s="116"/>
      <c r="O32" s="125"/>
      <c r="P32" s="116"/>
      <c r="Q32" s="116"/>
      <c r="R32" s="126"/>
    </row>
    <row r="33" spans="2:18" x14ac:dyDescent="0.3">
      <c r="B33" s="284">
        <v>2022</v>
      </c>
      <c r="C33" s="385"/>
      <c r="D33" s="386"/>
      <c r="E33" s="386"/>
      <c r="F33" s="386"/>
      <c r="G33" s="387"/>
      <c r="H33" s="395"/>
      <c r="I33" s="117"/>
      <c r="M33" s="116"/>
      <c r="N33" s="116"/>
      <c r="O33" s="125"/>
      <c r="P33" s="116"/>
      <c r="Q33" s="116"/>
      <c r="R33" s="126"/>
    </row>
    <row r="34" spans="2:18" x14ac:dyDescent="0.3">
      <c r="B34" s="284"/>
      <c r="C34" s="385" t="s">
        <v>667</v>
      </c>
      <c r="D34" s="386">
        <v>702.59199765277856</v>
      </c>
      <c r="E34" s="386"/>
      <c r="F34" s="386"/>
      <c r="G34" s="387"/>
      <c r="H34" s="388">
        <v>702.59199765277856</v>
      </c>
      <c r="I34" s="117"/>
      <c r="M34" s="116"/>
      <c r="N34" s="116"/>
      <c r="O34" s="125"/>
      <c r="P34" s="116"/>
      <c r="Q34" s="116"/>
      <c r="R34" s="126"/>
    </row>
    <row r="35" spans="2:18" ht="14.5" thickBot="1" x14ac:dyDescent="0.35">
      <c r="B35" s="288"/>
      <c r="C35" s="401" t="s">
        <v>668</v>
      </c>
      <c r="D35" s="402">
        <v>339.83916524828766</v>
      </c>
      <c r="E35" s="402">
        <v>538.25937322506945</v>
      </c>
      <c r="F35" s="402">
        <v>337.00540430238141</v>
      </c>
      <c r="G35" s="403">
        <v>6.4818633944653978</v>
      </c>
      <c r="H35" s="404">
        <v>1221.585806170204</v>
      </c>
      <c r="I35" s="117"/>
      <c r="M35" s="116"/>
      <c r="N35" s="116"/>
      <c r="O35" s="125"/>
      <c r="P35" s="116"/>
      <c r="Q35" s="116"/>
      <c r="R35" s="126"/>
    </row>
    <row r="36" spans="2:18" x14ac:dyDescent="0.3">
      <c r="C36" s="115"/>
      <c r="D36" s="115"/>
      <c r="E36" s="124"/>
      <c r="H36" s="125"/>
      <c r="I36" s="117"/>
      <c r="M36" s="116"/>
      <c r="N36" s="116"/>
      <c r="O36" s="125"/>
      <c r="P36" s="116"/>
      <c r="Q36" s="116"/>
      <c r="R36" s="126"/>
    </row>
    <row r="37" spans="2:18" x14ac:dyDescent="0.3">
      <c r="C37" s="115"/>
      <c r="D37" s="115"/>
      <c r="E37" s="124"/>
      <c r="H37" s="125"/>
      <c r="I37" s="117"/>
      <c r="M37" s="116"/>
      <c r="N37" s="116"/>
      <c r="O37" s="125"/>
      <c r="P37" s="116"/>
      <c r="Q37" s="116"/>
      <c r="R37" s="126"/>
    </row>
    <row r="38" spans="2:18" ht="14.5" thickBot="1" x14ac:dyDescent="0.35">
      <c r="C38" s="115"/>
      <c r="D38" s="115"/>
      <c r="E38" s="124"/>
      <c r="H38" s="125"/>
      <c r="I38" s="117"/>
      <c r="M38" s="116"/>
      <c r="N38" s="116"/>
      <c r="O38" s="125"/>
      <c r="P38" s="116"/>
      <c r="Q38" s="116"/>
      <c r="R38" s="126"/>
    </row>
    <row r="39" spans="2:18" ht="14.5" thickBot="1" x14ac:dyDescent="0.35">
      <c r="B39" s="405"/>
      <c r="C39" s="282">
        <v>2017</v>
      </c>
      <c r="D39" s="282">
        <v>2018</v>
      </c>
      <c r="E39" s="282">
        <v>2019</v>
      </c>
      <c r="F39" s="282">
        <v>2020</v>
      </c>
      <c r="G39" s="282">
        <v>2021</v>
      </c>
      <c r="H39" s="406">
        <v>2022</v>
      </c>
      <c r="I39" s="117"/>
      <c r="M39" s="116"/>
      <c r="N39" s="116"/>
      <c r="O39" s="125"/>
      <c r="P39" s="116"/>
      <c r="Q39" s="116"/>
      <c r="R39" s="126"/>
    </row>
    <row r="40" spans="2:18" ht="14.5" thickTop="1" x14ac:dyDescent="0.3">
      <c r="B40" s="407" t="s">
        <v>669</v>
      </c>
      <c r="C40" s="408">
        <v>0.23510623668643357</v>
      </c>
      <c r="D40" s="408">
        <v>0.24918709761469399</v>
      </c>
      <c r="E40" s="408">
        <v>0.24890407093106073</v>
      </c>
      <c r="F40" s="408">
        <v>0.26441963780753508</v>
      </c>
      <c r="G40" s="408">
        <v>0.26429835350896519</v>
      </c>
      <c r="H40" s="409">
        <v>0.27612123388233512</v>
      </c>
      <c r="I40" s="117"/>
      <c r="M40" s="116"/>
      <c r="N40" s="116"/>
      <c r="O40" s="125"/>
      <c r="P40" s="116"/>
      <c r="Q40" s="116"/>
      <c r="R40" s="126"/>
    </row>
    <row r="41" spans="2:18" x14ac:dyDescent="0.3">
      <c r="B41" s="407" t="s">
        <v>670</v>
      </c>
      <c r="C41" s="410">
        <v>0.29366620284906492</v>
      </c>
      <c r="D41" s="410">
        <v>0.29230041154865433</v>
      </c>
      <c r="E41" s="410">
        <v>0.32610568299202053</v>
      </c>
      <c r="F41" s="410">
        <v>0.3422930751213934</v>
      </c>
      <c r="G41" s="410">
        <v>0.34491779256018462</v>
      </c>
      <c r="H41" s="411">
        <v>0.35911999525966187</v>
      </c>
      <c r="I41" s="117"/>
      <c r="M41" s="116"/>
      <c r="N41" s="116"/>
      <c r="O41" s="125"/>
      <c r="P41" s="116"/>
      <c r="Q41" s="116"/>
      <c r="R41" s="126"/>
    </row>
    <row r="42" spans="2:18" ht="14.5" thickBot="1" x14ac:dyDescent="0.35">
      <c r="B42" s="412" t="s">
        <v>671</v>
      </c>
      <c r="C42" s="413">
        <v>0.12505718437025268</v>
      </c>
      <c r="D42" s="413">
        <v>0.14625138723786379</v>
      </c>
      <c r="E42" s="413">
        <v>0.13551842448908374</v>
      </c>
      <c r="F42" s="413">
        <v>0.13558998472430264</v>
      </c>
      <c r="G42" s="413">
        <v>0.17728551434878587</v>
      </c>
      <c r="H42" s="290"/>
      <c r="I42" s="117"/>
      <c r="M42" s="116"/>
      <c r="N42" s="116"/>
      <c r="O42" s="125"/>
      <c r="P42" s="116"/>
      <c r="Q42" s="116"/>
      <c r="R42" s="125"/>
    </row>
    <row r="43" spans="2:18" x14ac:dyDescent="0.3">
      <c r="C43" s="115"/>
      <c r="D43" s="115"/>
      <c r="E43" s="124"/>
      <c r="H43" s="125"/>
      <c r="I43" s="117"/>
      <c r="M43" s="116"/>
      <c r="N43" s="116"/>
      <c r="O43" s="116"/>
      <c r="P43" s="116"/>
      <c r="Q43" s="116"/>
      <c r="R43" s="125"/>
    </row>
    <row r="44" spans="2:18" x14ac:dyDescent="0.3">
      <c r="C44" s="115"/>
      <c r="D44" s="115"/>
      <c r="E44" s="124"/>
      <c r="H44" s="125"/>
      <c r="I44" s="117"/>
      <c r="M44" s="116"/>
      <c r="N44" s="116"/>
      <c r="O44" s="125"/>
      <c r="P44" s="116"/>
      <c r="Q44" s="116"/>
      <c r="R44" s="126"/>
    </row>
    <row r="45" spans="2:18" x14ac:dyDescent="0.3">
      <c r="C45" s="115"/>
      <c r="D45" s="115"/>
      <c r="E45" s="124"/>
      <c r="H45" s="125"/>
      <c r="I45" s="117"/>
      <c r="M45" s="116"/>
      <c r="N45" s="116"/>
      <c r="O45" s="125"/>
      <c r="P45" s="116"/>
      <c r="Q45" s="116"/>
      <c r="R45" s="126"/>
    </row>
    <row r="46" spans="2:18" x14ac:dyDescent="0.3">
      <c r="C46" s="115"/>
      <c r="D46" s="115"/>
      <c r="E46" s="124"/>
      <c r="H46" s="125"/>
      <c r="I46" s="117"/>
      <c r="M46" s="116"/>
      <c r="N46" s="116"/>
      <c r="O46" s="125"/>
      <c r="P46" s="116"/>
      <c r="Q46" s="116"/>
      <c r="R46" s="126"/>
    </row>
    <row r="47" spans="2:18" x14ac:dyDescent="0.3">
      <c r="C47" s="115"/>
      <c r="D47" s="115"/>
      <c r="E47" s="124"/>
      <c r="H47" s="125"/>
      <c r="I47" s="117"/>
      <c r="M47" s="116"/>
      <c r="N47" s="116"/>
      <c r="O47" s="125"/>
      <c r="P47" s="116"/>
      <c r="Q47" s="116"/>
      <c r="R47" s="126"/>
    </row>
    <row r="48" spans="2:18" x14ac:dyDescent="0.3">
      <c r="C48" s="115"/>
      <c r="D48" s="115"/>
      <c r="E48" s="124"/>
      <c r="H48" s="125"/>
      <c r="I48" s="117"/>
      <c r="M48" s="116"/>
      <c r="N48" s="116"/>
      <c r="O48" s="125"/>
      <c r="P48" s="116"/>
      <c r="Q48" s="116"/>
      <c r="R48" s="126"/>
    </row>
    <row r="49" spans="2:18" x14ac:dyDescent="0.3">
      <c r="C49" s="115"/>
      <c r="D49" s="115"/>
      <c r="E49" s="124"/>
      <c r="H49" s="127"/>
      <c r="I49" s="117"/>
      <c r="M49" s="116"/>
      <c r="N49" s="116"/>
      <c r="O49" s="125"/>
      <c r="P49" s="116"/>
      <c r="Q49" s="116"/>
      <c r="R49" s="126"/>
    </row>
    <row r="50" spans="2:18" x14ac:dyDescent="0.3">
      <c r="C50" s="115"/>
      <c r="D50" s="115"/>
      <c r="E50" s="124"/>
      <c r="H50" s="125"/>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5"/>
    </row>
    <row r="53" spans="2:18" x14ac:dyDescent="0.3">
      <c r="C53" s="115"/>
      <c r="D53" s="115"/>
      <c r="E53" s="124"/>
      <c r="H53" s="125"/>
      <c r="I53" s="117"/>
      <c r="M53" s="116"/>
      <c r="N53" s="116"/>
      <c r="O53" s="125"/>
      <c r="P53" s="116"/>
      <c r="Q53" s="116"/>
      <c r="R53" s="126"/>
    </row>
    <row r="54" spans="2:18" x14ac:dyDescent="0.3">
      <c r="C54" s="115"/>
      <c r="D54" s="115"/>
      <c r="E54" s="124"/>
      <c r="H54" s="125"/>
      <c r="I54" s="117"/>
      <c r="M54" s="116"/>
      <c r="N54" s="116"/>
      <c r="O54" s="116"/>
      <c r="P54" s="116"/>
      <c r="Q54" s="116"/>
      <c r="R54" s="125"/>
    </row>
    <row r="55" spans="2:18" x14ac:dyDescent="0.3">
      <c r="C55" s="115"/>
      <c r="D55" s="115"/>
      <c r="E55" s="124"/>
      <c r="H55" s="125"/>
      <c r="I55" s="117"/>
      <c r="M55" s="116"/>
      <c r="N55" s="116"/>
      <c r="O55" s="125"/>
      <c r="P55" s="116"/>
      <c r="Q55" s="116"/>
    </row>
    <row r="56" spans="2:18" x14ac:dyDescent="0.3">
      <c r="D56" s="115"/>
      <c r="E56" s="124"/>
      <c r="H56" s="125"/>
      <c r="I56" s="117"/>
      <c r="M56" s="116"/>
      <c r="N56" s="116"/>
      <c r="O56" s="125"/>
      <c r="P56" s="116"/>
      <c r="Q56" s="116"/>
      <c r="R56" s="125"/>
    </row>
    <row r="57" spans="2:18" x14ac:dyDescent="0.3">
      <c r="D57" s="115"/>
      <c r="E57" s="124"/>
      <c r="H57" s="125"/>
      <c r="I57" s="117"/>
      <c r="M57" s="116"/>
      <c r="N57" s="116"/>
      <c r="O57" s="125"/>
      <c r="P57" s="116"/>
      <c r="Q57" s="116"/>
      <c r="R57" s="126"/>
    </row>
    <row r="58" spans="2:18" x14ac:dyDescent="0.3">
      <c r="B58" s="115"/>
      <c r="H58" s="111"/>
      <c r="I58" s="112"/>
    </row>
  </sheetData>
  <pageMargins left="0.7" right="0.7" top="0.75" bottom="0.75" header="0.3" footer="0.3"/>
  <pageSetup paperSize="9"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B7A5A-34BF-46DE-8F91-4C761B1247BA}">
  <sheetPr>
    <tabColor theme="6"/>
  </sheetPr>
  <dimension ref="A4:Y57"/>
  <sheetViews>
    <sheetView zoomScale="85" zoomScaleNormal="85" workbookViewId="0">
      <selection activeCell="J38" sqref="J38"/>
    </sheetView>
  </sheetViews>
  <sheetFormatPr defaultColWidth="8.58203125" defaultRowHeight="14" x14ac:dyDescent="0.3"/>
  <cols>
    <col min="1" max="1" width="42.33203125" style="111" customWidth="1"/>
    <col min="2" max="2" width="12.58203125" style="111" customWidth="1"/>
    <col min="3" max="3" width="35" style="111" customWidth="1"/>
    <col min="4" max="4" width="21.58203125" style="111" bestFit="1" customWidth="1"/>
    <col min="5" max="5" width="20.58203125" style="111" customWidth="1"/>
    <col min="6" max="6" width="21.58203125" style="111" bestFit="1" customWidth="1"/>
    <col min="7" max="7" width="22.5" style="111" customWidth="1"/>
    <col min="8" max="8" width="21.58203125" style="112" bestFit="1" customWidth="1"/>
    <col min="9" max="9" width="20.58203125" style="111" customWidth="1"/>
    <col min="10" max="10" width="21.58203125" style="111" bestFit="1" customWidth="1"/>
    <col min="11" max="11" width="20.58203125" style="111" customWidth="1"/>
    <col min="12" max="12" width="21.58203125" style="111" bestFit="1" customWidth="1"/>
    <col min="13" max="13" width="20.58203125" style="111" customWidth="1"/>
    <col min="14" max="14" width="21.25" style="111" customWidth="1"/>
    <col min="15" max="15" width="8.58203125"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349</v>
      </c>
      <c r="B5" s="111" t="s">
        <v>350</v>
      </c>
    </row>
    <row r="6" spans="1:18" x14ac:dyDescent="0.3">
      <c r="A6" s="111" t="s">
        <v>371</v>
      </c>
      <c r="B6" s="111" t="s">
        <v>372</v>
      </c>
    </row>
    <row r="7" spans="1:18" x14ac:dyDescent="0.3">
      <c r="A7" s="120" t="s">
        <v>73</v>
      </c>
      <c r="B7" s="111" t="s">
        <v>373</v>
      </c>
    </row>
    <row r="8" spans="1:18" x14ac:dyDescent="0.3">
      <c r="A8" s="111" t="s">
        <v>2</v>
      </c>
      <c r="B8" s="111" t="s">
        <v>374</v>
      </c>
    </row>
    <row r="9" spans="1:18" x14ac:dyDescent="0.3">
      <c r="A9" s="111" t="s">
        <v>76</v>
      </c>
      <c r="B9" s="111" t="s">
        <v>375</v>
      </c>
    </row>
    <row r="12" spans="1:18" x14ac:dyDescent="0.3">
      <c r="A12" s="114" t="s">
        <v>564</v>
      </c>
      <c r="B12" s="423"/>
      <c r="C12" s="355">
        <v>2017</v>
      </c>
      <c r="D12" s="356" t="s">
        <v>672</v>
      </c>
      <c r="E12" s="355">
        <v>2018</v>
      </c>
      <c r="F12" s="356" t="s">
        <v>672</v>
      </c>
      <c r="G12" s="424">
        <v>2019</v>
      </c>
      <c r="H12" s="424" t="s">
        <v>672</v>
      </c>
      <c r="I12" s="355">
        <v>2020</v>
      </c>
      <c r="J12" s="356" t="s">
        <v>672</v>
      </c>
      <c r="K12" s="355">
        <v>2021</v>
      </c>
      <c r="L12" s="356" t="s">
        <v>672</v>
      </c>
      <c r="M12" s="355">
        <v>2022</v>
      </c>
      <c r="N12" s="356" t="s">
        <v>672</v>
      </c>
    </row>
    <row r="13" spans="1:18" x14ac:dyDescent="0.3">
      <c r="A13" s="114"/>
      <c r="B13" s="421" t="s">
        <v>631</v>
      </c>
      <c r="C13" s="416">
        <v>0.73037432026838822</v>
      </c>
      <c r="D13" s="357">
        <v>0.94795493436277456</v>
      </c>
      <c r="E13" s="416">
        <v>0.67327519593548246</v>
      </c>
      <c r="F13" s="357">
        <v>0.86567954368702094</v>
      </c>
      <c r="G13" s="415">
        <v>0.83094601620072583</v>
      </c>
      <c r="H13" s="415">
        <v>1.0553885147001285</v>
      </c>
      <c r="I13" s="416">
        <v>1.355005913402302</v>
      </c>
      <c r="J13" s="357">
        <v>1.6483072558043088</v>
      </c>
      <c r="K13" s="416">
        <v>1.2243765595189215</v>
      </c>
      <c r="L13" s="357">
        <v>1.4840349708858485</v>
      </c>
      <c r="M13" s="416">
        <v>1.5084223631272242</v>
      </c>
      <c r="N13" s="357">
        <v>1.8536536849147873</v>
      </c>
      <c r="O13" s="158"/>
      <c r="P13" s="158"/>
      <c r="Q13" s="158"/>
      <c r="R13" s="158"/>
    </row>
    <row r="14" spans="1:18" x14ac:dyDescent="0.3">
      <c r="A14" s="114"/>
      <c r="B14" s="422" t="s">
        <v>632</v>
      </c>
      <c r="C14" s="417">
        <v>0.78002029359215808</v>
      </c>
      <c r="D14" s="418">
        <v>1.0228839199666884</v>
      </c>
      <c r="E14" s="417">
        <v>0.72945659702715338</v>
      </c>
      <c r="F14" s="418">
        <v>0.95657693721854342</v>
      </c>
      <c r="G14" s="417">
        <v>0.84703268130188791</v>
      </c>
      <c r="H14" s="418">
        <v>1.1025380825173958</v>
      </c>
      <c r="I14" s="417">
        <v>0.93996355388378205</v>
      </c>
      <c r="J14" s="418">
        <v>1.2043492548910559</v>
      </c>
      <c r="K14" s="417">
        <v>1.0087293550774217</v>
      </c>
      <c r="L14" s="418">
        <v>1.2799707784362591</v>
      </c>
      <c r="M14" s="417">
        <v>1.2105472595136866</v>
      </c>
      <c r="N14" s="418">
        <v>1.5292475381156931</v>
      </c>
      <c r="O14" s="122"/>
      <c r="P14" s="122"/>
      <c r="Q14" s="122"/>
      <c r="R14" s="122"/>
    </row>
    <row r="15" spans="1:18" x14ac:dyDescent="0.3">
      <c r="B15" s="421" t="s">
        <v>673</v>
      </c>
      <c r="C15" s="416">
        <v>1.7140394354646664</v>
      </c>
      <c r="D15" s="357">
        <v>2.247715080144185</v>
      </c>
      <c r="E15" s="416">
        <v>2.1492097244173971</v>
      </c>
      <c r="F15" s="357">
        <v>2.8183780419590536</v>
      </c>
      <c r="G15" s="416">
        <v>2.6912903639019534</v>
      </c>
      <c r="H15" s="357">
        <v>3.5031117249848558</v>
      </c>
      <c r="I15" s="416">
        <v>2.9315923500512362</v>
      </c>
      <c r="J15" s="357">
        <v>3.7561680427293034</v>
      </c>
      <c r="K15" s="416">
        <v>3.391431836033052</v>
      </c>
      <c r="L15" s="357">
        <v>4.1181094736855464</v>
      </c>
      <c r="M15" s="416">
        <v>5.1727494466293793</v>
      </c>
      <c r="N15" s="357">
        <v>6.5124518074019404</v>
      </c>
      <c r="O15" s="125"/>
      <c r="P15" s="116"/>
      <c r="Q15" s="116"/>
      <c r="R15" s="126"/>
    </row>
    <row r="16" spans="1:18" x14ac:dyDescent="0.3">
      <c r="B16" s="421" t="s">
        <v>634</v>
      </c>
      <c r="C16" s="416">
        <v>7.2782850519295589E-2</v>
      </c>
      <c r="D16" s="357">
        <v>9.5444192999999997E-2</v>
      </c>
      <c r="E16" s="416">
        <v>8.9921274545227622E-3</v>
      </c>
      <c r="F16" s="357">
        <v>1.1791876E-2</v>
      </c>
      <c r="G16" s="416">
        <v>1.2371440195172608E-3</v>
      </c>
      <c r="H16" s="357">
        <v>1.586542E-3</v>
      </c>
      <c r="I16" s="416">
        <v>3.9735066785149325E-3</v>
      </c>
      <c r="J16" s="357">
        <v>5.0911439999999997E-3</v>
      </c>
      <c r="K16" s="416">
        <v>6.6691063193976803E-4</v>
      </c>
      <c r="L16" s="357">
        <v>8.4623899999999993E-4</v>
      </c>
      <c r="M16" s="416">
        <v>0</v>
      </c>
      <c r="N16" s="357">
        <v>0</v>
      </c>
      <c r="O16" s="125"/>
      <c r="P16" s="116"/>
      <c r="Q16" s="116"/>
      <c r="R16" s="125"/>
    </row>
    <row r="17" spans="2:18" x14ac:dyDescent="0.3">
      <c r="B17" s="423" t="s">
        <v>476</v>
      </c>
      <c r="C17" s="426">
        <v>3.2972168998445084</v>
      </c>
      <c r="D17" s="425">
        <v>4.3139981274736474</v>
      </c>
      <c r="E17" s="426">
        <v>3.5609336448345554</v>
      </c>
      <c r="F17" s="425">
        <v>4.652426398864618</v>
      </c>
      <c r="G17" s="426">
        <v>4.3705062054240846</v>
      </c>
      <c r="H17" s="425">
        <v>5.66262486420238</v>
      </c>
      <c r="I17" s="426">
        <v>5.2305353240158352</v>
      </c>
      <c r="J17" s="425">
        <v>6.6139156974246678</v>
      </c>
      <c r="K17" s="426">
        <v>5.6252046612613347</v>
      </c>
      <c r="L17" s="425">
        <v>6.8829614620076542</v>
      </c>
      <c r="M17" s="426">
        <v>7.8917190692702901</v>
      </c>
      <c r="N17" s="425">
        <v>9.8953530304324211</v>
      </c>
      <c r="O17" s="125"/>
      <c r="P17" s="116"/>
      <c r="Q17" s="116"/>
      <c r="R17" s="125"/>
    </row>
    <row r="18" spans="2:18" x14ac:dyDescent="0.3">
      <c r="C18" s="115"/>
      <c r="D18" s="115"/>
      <c r="E18" s="124"/>
      <c r="H18" s="125"/>
      <c r="I18" s="117"/>
      <c r="M18" s="116"/>
      <c r="N18" s="116"/>
      <c r="O18" s="125"/>
      <c r="P18" s="116"/>
      <c r="Q18" s="116"/>
      <c r="R18" s="126"/>
    </row>
    <row r="19" spans="2:18" x14ac:dyDescent="0.3">
      <c r="C19" s="115"/>
      <c r="D19" s="115"/>
      <c r="E19" s="124"/>
      <c r="H19" s="125"/>
      <c r="I19" s="117"/>
      <c r="M19" s="116"/>
      <c r="N19" s="116"/>
      <c r="O19" s="125"/>
      <c r="P19" s="116"/>
      <c r="Q19" s="116"/>
      <c r="R19" s="126"/>
    </row>
    <row r="20" spans="2:18" x14ac:dyDescent="0.3">
      <c r="C20" s="115"/>
      <c r="D20" s="115"/>
      <c r="E20" s="124"/>
      <c r="H20" s="125"/>
      <c r="I20" s="117"/>
      <c r="M20" s="116"/>
      <c r="N20" s="116"/>
      <c r="O20" s="125"/>
      <c r="P20" s="116"/>
      <c r="Q20" s="116"/>
      <c r="R20" s="126"/>
    </row>
    <row r="21" spans="2:18" x14ac:dyDescent="0.3">
      <c r="C21" s="115"/>
      <c r="D21" s="115"/>
      <c r="E21" s="124"/>
      <c r="H21" s="125"/>
      <c r="I21" s="117"/>
      <c r="M21" s="116"/>
      <c r="N21" s="116"/>
      <c r="O21" s="125"/>
      <c r="P21" s="116"/>
      <c r="Q21" s="116"/>
      <c r="R21" s="125"/>
    </row>
    <row r="22" spans="2:18" x14ac:dyDescent="0.3">
      <c r="C22" s="115"/>
      <c r="D22" s="115"/>
      <c r="E22" s="124"/>
      <c r="H22" s="125"/>
      <c r="I22" s="117"/>
      <c r="M22" s="116"/>
      <c r="N22" s="116"/>
      <c r="O22" s="125"/>
      <c r="P22" s="116"/>
      <c r="Q22" s="116"/>
    </row>
    <row r="23" spans="2:18" x14ac:dyDescent="0.3">
      <c r="C23" s="115"/>
      <c r="D23" s="115"/>
      <c r="E23" s="124"/>
      <c r="H23" s="125"/>
      <c r="I23" s="117"/>
      <c r="M23" s="116"/>
      <c r="N23" s="116"/>
      <c r="O23" s="125"/>
      <c r="P23" s="116"/>
      <c r="Q23" s="116"/>
      <c r="R23" s="125"/>
    </row>
    <row r="24" spans="2:18" x14ac:dyDescent="0.3">
      <c r="C24" s="115"/>
      <c r="D24" s="115"/>
      <c r="E24" s="124"/>
      <c r="H24" s="127"/>
      <c r="I24" s="117"/>
      <c r="M24" s="116"/>
      <c r="N24" s="116"/>
      <c r="O24" s="125"/>
      <c r="P24" s="116"/>
      <c r="Q24" s="116"/>
    </row>
    <row r="25" spans="2:18" x14ac:dyDescent="0.3">
      <c r="C25" s="115"/>
      <c r="D25" s="115"/>
      <c r="E25" s="124"/>
      <c r="H25" s="125"/>
      <c r="I25" s="117"/>
      <c r="M25" s="116"/>
      <c r="N25" s="116"/>
      <c r="O25" s="125"/>
      <c r="P25" s="116"/>
      <c r="Q25" s="116"/>
      <c r="R25" s="125"/>
    </row>
    <row r="26" spans="2:18" x14ac:dyDescent="0.3">
      <c r="C26" s="115"/>
      <c r="D26" s="115"/>
      <c r="E26" s="124"/>
      <c r="H26" s="125"/>
      <c r="I26" s="117"/>
      <c r="M26" s="116"/>
      <c r="N26" s="116"/>
      <c r="O26" s="125"/>
      <c r="P26" s="116"/>
      <c r="Q26" s="116"/>
      <c r="R26" s="126"/>
    </row>
    <row r="27" spans="2:18" x14ac:dyDescent="0.3">
      <c r="C27" s="115"/>
      <c r="D27" s="115"/>
      <c r="E27" s="124"/>
      <c r="H27" s="125"/>
      <c r="I27" s="117"/>
      <c r="M27" s="116"/>
      <c r="N27" s="116"/>
      <c r="O27" s="125"/>
      <c r="P27" s="116"/>
      <c r="Q27" s="116"/>
      <c r="R27" s="125"/>
    </row>
    <row r="28" spans="2:18" x14ac:dyDescent="0.3">
      <c r="C28" s="115"/>
      <c r="D28" s="115"/>
      <c r="E28" s="124"/>
      <c r="H28" s="125"/>
      <c r="I28" s="117"/>
      <c r="M28" s="116"/>
      <c r="N28" s="116"/>
      <c r="O28" s="125"/>
      <c r="P28" s="116"/>
      <c r="Q28" s="116"/>
      <c r="R28" s="126"/>
    </row>
    <row r="29" spans="2:18" x14ac:dyDescent="0.3">
      <c r="C29" s="115"/>
      <c r="D29" s="115"/>
      <c r="E29" s="124"/>
      <c r="H29" s="125"/>
      <c r="I29" s="117"/>
      <c r="M29" s="116"/>
      <c r="N29" s="116"/>
      <c r="O29" s="125"/>
      <c r="P29" s="116"/>
      <c r="Q29" s="116"/>
      <c r="R29" s="126"/>
    </row>
    <row r="30" spans="2:18" x14ac:dyDescent="0.3">
      <c r="C30" s="115"/>
      <c r="D30" s="115"/>
      <c r="E30" s="124"/>
      <c r="H30" s="125"/>
      <c r="I30" s="117"/>
      <c r="M30" s="116"/>
      <c r="N30" s="116"/>
      <c r="O30" s="125"/>
      <c r="P30" s="116"/>
      <c r="Q30" s="116"/>
      <c r="R30" s="126"/>
    </row>
    <row r="31" spans="2:18" x14ac:dyDescent="0.3">
      <c r="C31" s="115"/>
      <c r="D31" s="115"/>
      <c r="E31" s="124"/>
      <c r="H31" s="125"/>
      <c r="I31" s="117"/>
      <c r="M31" s="116"/>
      <c r="N31" s="116"/>
      <c r="O31" s="125"/>
      <c r="P31" s="116"/>
      <c r="Q31" s="116"/>
      <c r="R31" s="126"/>
    </row>
    <row r="32" spans="2:18"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5"/>
    </row>
    <row r="42" spans="3:18" x14ac:dyDescent="0.3">
      <c r="C42" s="115"/>
      <c r="D42" s="115"/>
      <c r="E42" s="124"/>
      <c r="H42" s="125"/>
      <c r="I42" s="117"/>
      <c r="M42" s="116"/>
      <c r="N42" s="116"/>
      <c r="O42" s="116"/>
      <c r="P42" s="116"/>
      <c r="Q42" s="116"/>
      <c r="R42" s="125"/>
    </row>
    <row r="43" spans="3:18" x14ac:dyDescent="0.3">
      <c r="C43" s="115"/>
      <c r="D43" s="115"/>
      <c r="E43" s="124"/>
      <c r="H43" s="125"/>
      <c r="I43" s="117"/>
      <c r="M43" s="116"/>
      <c r="N43" s="116"/>
      <c r="O43" s="125"/>
      <c r="P43" s="116"/>
      <c r="Q43" s="116"/>
      <c r="R43" s="126"/>
    </row>
    <row r="44" spans="3:18" x14ac:dyDescent="0.3">
      <c r="C44" s="115"/>
      <c r="D44" s="115"/>
      <c r="E44" s="124"/>
      <c r="H44" s="125"/>
      <c r="I44" s="117"/>
      <c r="M44" s="116"/>
      <c r="N44" s="116"/>
      <c r="O44" s="125"/>
      <c r="P44" s="116"/>
      <c r="Q44" s="116"/>
      <c r="R44" s="126"/>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7"/>
      <c r="I48" s="117"/>
      <c r="M48" s="116"/>
      <c r="N48" s="116"/>
      <c r="O48" s="125"/>
      <c r="P48" s="116"/>
      <c r="Q48" s="116"/>
      <c r="R48" s="126"/>
    </row>
    <row r="49" spans="2:18" x14ac:dyDescent="0.3">
      <c r="C49" s="115"/>
      <c r="D49" s="115"/>
      <c r="E49" s="124"/>
      <c r="H49" s="125"/>
      <c r="I49" s="117"/>
      <c r="M49" s="116"/>
      <c r="N49" s="116"/>
      <c r="O49" s="125"/>
      <c r="P49" s="116"/>
      <c r="Q49" s="116"/>
      <c r="R49" s="126"/>
    </row>
    <row r="50" spans="2:18" x14ac:dyDescent="0.3">
      <c r="C50" s="115"/>
      <c r="D50" s="115"/>
      <c r="E50" s="124"/>
      <c r="H50" s="125"/>
      <c r="I50" s="117"/>
      <c r="M50" s="116"/>
      <c r="N50" s="116"/>
      <c r="O50" s="125"/>
      <c r="P50" s="116"/>
      <c r="Q50" s="116"/>
      <c r="R50" s="126"/>
    </row>
    <row r="51" spans="2:18" x14ac:dyDescent="0.3">
      <c r="C51" s="115"/>
      <c r="D51" s="115"/>
      <c r="E51" s="124"/>
      <c r="H51" s="125"/>
      <c r="I51" s="117"/>
      <c r="M51" s="116"/>
      <c r="N51" s="116"/>
      <c r="O51" s="125"/>
      <c r="P51" s="116"/>
      <c r="Q51" s="116"/>
      <c r="R51" s="125"/>
    </row>
    <row r="52" spans="2:18" x14ac:dyDescent="0.3">
      <c r="C52" s="115"/>
      <c r="D52" s="115"/>
      <c r="E52" s="124"/>
      <c r="H52" s="125"/>
      <c r="I52" s="117"/>
      <c r="M52" s="116"/>
      <c r="N52" s="116"/>
      <c r="O52" s="125"/>
      <c r="P52" s="116"/>
      <c r="Q52" s="116"/>
      <c r="R52" s="126"/>
    </row>
    <row r="53" spans="2:18" x14ac:dyDescent="0.3">
      <c r="C53" s="115"/>
      <c r="D53" s="115"/>
      <c r="E53" s="124"/>
      <c r="H53" s="125"/>
      <c r="I53" s="117"/>
      <c r="M53" s="116"/>
      <c r="N53" s="116"/>
      <c r="O53" s="116"/>
      <c r="P53" s="116"/>
      <c r="Q53" s="116"/>
      <c r="R53" s="125"/>
    </row>
    <row r="54" spans="2:18" x14ac:dyDescent="0.3">
      <c r="C54" s="115"/>
      <c r="D54" s="115"/>
      <c r="E54" s="124"/>
      <c r="H54" s="125"/>
      <c r="I54" s="117"/>
      <c r="M54" s="116"/>
      <c r="N54" s="116"/>
      <c r="O54" s="125"/>
      <c r="P54" s="116"/>
      <c r="Q54" s="116"/>
    </row>
    <row r="55" spans="2:18" x14ac:dyDescent="0.3">
      <c r="D55" s="115"/>
      <c r="E55" s="124"/>
      <c r="H55" s="125"/>
      <c r="I55" s="117"/>
      <c r="M55" s="116"/>
      <c r="N55" s="116"/>
      <c r="O55" s="125"/>
      <c r="P55" s="116"/>
      <c r="Q55" s="116"/>
      <c r="R55" s="125"/>
    </row>
    <row r="56" spans="2:18" x14ac:dyDescent="0.3">
      <c r="D56" s="115"/>
      <c r="E56" s="124"/>
      <c r="H56" s="125"/>
      <c r="I56" s="117"/>
      <c r="M56" s="116"/>
      <c r="N56" s="116"/>
      <c r="O56" s="125"/>
      <c r="P56" s="116"/>
      <c r="Q56" s="116"/>
      <c r="R56" s="126"/>
    </row>
    <row r="57" spans="2:18" x14ac:dyDescent="0.3">
      <c r="B57" s="115"/>
      <c r="H57" s="111"/>
      <c r="I57" s="112"/>
    </row>
  </sheetData>
  <pageMargins left="0.7" right="0.7" top="0.75" bottom="0.75" header="0.3" footer="0.3"/>
  <pageSetup paperSize="9"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03A96-3A03-4F20-AFC0-91304647BE40}">
  <sheetPr>
    <tabColor theme="6"/>
  </sheetPr>
  <dimension ref="A4:Y58"/>
  <sheetViews>
    <sheetView zoomScale="85" zoomScaleNormal="85" workbookViewId="0">
      <selection activeCell="B10" sqref="B10"/>
    </sheetView>
  </sheetViews>
  <sheetFormatPr defaultColWidth="8.58203125" defaultRowHeight="14" x14ac:dyDescent="0.3"/>
  <cols>
    <col min="1" max="1" width="42.33203125" style="111" customWidth="1"/>
    <col min="2" max="2" width="47.58203125" style="111" customWidth="1"/>
    <col min="3" max="3" width="42.33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8.58203125"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376</v>
      </c>
      <c r="B5" s="111" t="s">
        <v>378</v>
      </c>
    </row>
    <row r="6" spans="1:18" x14ac:dyDescent="0.3">
      <c r="A6" s="111" t="s">
        <v>377</v>
      </c>
      <c r="B6" s="111" t="s">
        <v>379</v>
      </c>
    </row>
    <row r="7" spans="1:18" x14ac:dyDescent="0.3">
      <c r="A7" s="120" t="s">
        <v>73</v>
      </c>
      <c r="B7" s="111" t="s">
        <v>380</v>
      </c>
    </row>
    <row r="8" spans="1:18" x14ac:dyDescent="0.3">
      <c r="A8" s="111" t="s">
        <v>2</v>
      </c>
      <c r="B8" s="111" t="s">
        <v>381</v>
      </c>
    </row>
    <row r="9" spans="1:18" x14ac:dyDescent="0.3">
      <c r="A9" s="111" t="s">
        <v>76</v>
      </c>
      <c r="B9" s="111" t="s">
        <v>382</v>
      </c>
    </row>
    <row r="11" spans="1:18" ht="14.5" thickBot="1" x14ac:dyDescent="0.35"/>
    <row r="12" spans="1:18" ht="14.5" thickBot="1" x14ac:dyDescent="0.35">
      <c r="A12" s="114"/>
      <c r="B12" s="431"/>
      <c r="C12" s="255">
        <v>2017</v>
      </c>
      <c r="D12" s="255">
        <v>2018</v>
      </c>
      <c r="E12" s="255">
        <v>2019</v>
      </c>
      <c r="F12" s="255">
        <v>2020</v>
      </c>
      <c r="G12" s="432">
        <v>2021</v>
      </c>
      <c r="I12" s="121"/>
    </row>
    <row r="13" spans="1:18" ht="14.5" thickTop="1" x14ac:dyDescent="0.3">
      <c r="A13" s="114"/>
      <c r="B13" s="433" t="s">
        <v>674</v>
      </c>
      <c r="C13" s="434">
        <v>15.743959783999916</v>
      </c>
      <c r="D13" s="434">
        <v>15.456393988999952</v>
      </c>
      <c r="E13" s="434">
        <v>15.16304277799995</v>
      </c>
      <c r="F13" s="434">
        <v>17.689599255000005</v>
      </c>
      <c r="G13" s="435">
        <v>15.155496908999933</v>
      </c>
    </row>
    <row r="14" spans="1:18" x14ac:dyDescent="0.3">
      <c r="A14" s="114"/>
      <c r="B14" s="436" t="s">
        <v>675</v>
      </c>
      <c r="C14" s="441">
        <v>0</v>
      </c>
      <c r="D14" s="441">
        <v>0</v>
      </c>
      <c r="E14" s="441">
        <v>0</v>
      </c>
      <c r="F14" s="441">
        <v>0.49591898699999981</v>
      </c>
      <c r="G14" s="437">
        <v>0.52262039999999965</v>
      </c>
      <c r="H14" s="158"/>
      <c r="I14" s="158"/>
      <c r="J14" s="158"/>
      <c r="K14" s="158"/>
      <c r="L14" s="158"/>
      <c r="M14" s="158"/>
      <c r="N14" s="158"/>
      <c r="O14" s="158"/>
      <c r="P14" s="158"/>
      <c r="Q14" s="158"/>
      <c r="R14" s="158"/>
    </row>
    <row r="15" spans="1:18" x14ac:dyDescent="0.3">
      <c r="A15" s="114"/>
      <c r="B15" s="436" t="s">
        <v>676</v>
      </c>
      <c r="C15" s="441">
        <v>11.94550945299998</v>
      </c>
      <c r="D15" s="441">
        <v>10.998034667999997</v>
      </c>
      <c r="E15" s="441">
        <v>11.084881589999974</v>
      </c>
      <c r="F15" s="441">
        <v>10.851402306000011</v>
      </c>
      <c r="G15" s="437">
        <v>12.412349173999953</v>
      </c>
      <c r="H15" s="122"/>
      <c r="I15" s="122"/>
      <c r="J15" s="122"/>
      <c r="K15" s="122"/>
      <c r="L15" s="123"/>
      <c r="M15" s="122"/>
      <c r="N15" s="122"/>
      <c r="O15" s="122"/>
      <c r="P15" s="122"/>
      <c r="Q15" s="122"/>
      <c r="R15" s="122"/>
    </row>
    <row r="16" spans="1:18" ht="14.5" thickBot="1" x14ac:dyDescent="0.35">
      <c r="B16" s="436" t="s">
        <v>677</v>
      </c>
      <c r="C16" s="441">
        <v>3.7578004809999941</v>
      </c>
      <c r="D16" s="441">
        <v>3.9430037630000014</v>
      </c>
      <c r="E16" s="441">
        <v>3.9443321659999895</v>
      </c>
      <c r="F16" s="441">
        <v>3.6146515439999942</v>
      </c>
      <c r="G16" s="437">
        <v>3.4445758649999934</v>
      </c>
      <c r="H16" s="125"/>
      <c r="I16" s="117"/>
      <c r="M16" s="116"/>
      <c r="N16" s="116"/>
      <c r="O16" s="125"/>
      <c r="P16" s="116"/>
      <c r="Q16" s="116"/>
      <c r="R16" s="126"/>
    </row>
    <row r="17" spans="1:18" ht="15" thickTop="1" thickBot="1" x14ac:dyDescent="0.35">
      <c r="B17" s="442" t="s">
        <v>476</v>
      </c>
      <c r="C17" s="443">
        <v>31.447269717999891</v>
      </c>
      <c r="D17" s="443">
        <v>30.397432419999951</v>
      </c>
      <c r="E17" s="443">
        <v>30.19225653399991</v>
      </c>
      <c r="F17" s="443">
        <v>32.651572092000009</v>
      </c>
      <c r="G17" s="444">
        <v>31.53504234799988</v>
      </c>
      <c r="H17" s="125"/>
      <c r="I17" s="117"/>
      <c r="M17" s="116"/>
      <c r="N17" s="116"/>
      <c r="O17" s="125"/>
      <c r="P17" s="116"/>
      <c r="Q17" s="116"/>
      <c r="R17" s="125"/>
    </row>
    <row r="18" spans="1:18" ht="14.5" thickBot="1" x14ac:dyDescent="0.35">
      <c r="A18"/>
      <c r="B18"/>
      <c r="C18"/>
      <c r="D18"/>
      <c r="E18"/>
      <c r="F18"/>
      <c r="G18"/>
      <c r="H18"/>
      <c r="I18" s="117"/>
      <c r="M18" s="116"/>
      <c r="N18" s="116"/>
      <c r="O18" s="125"/>
      <c r="P18" s="116"/>
      <c r="Q18" s="116"/>
      <c r="R18" s="125"/>
    </row>
    <row r="19" spans="1:18" ht="14.5" thickBot="1" x14ac:dyDescent="0.35">
      <c r="B19" s="438" t="s">
        <v>678</v>
      </c>
      <c r="C19" s="439">
        <v>0.37886294634579698</v>
      </c>
      <c r="D19" s="439">
        <v>0.3618080144415044</v>
      </c>
      <c r="E19" s="439">
        <v>0.36714319704845966</v>
      </c>
      <c r="F19" s="439">
        <v>0.34752756348231784</v>
      </c>
      <c r="G19" s="440">
        <v>0.41017765035030496</v>
      </c>
      <c r="H19" s="125"/>
      <c r="I19" s="117"/>
      <c r="M19" s="116"/>
      <c r="N19" s="116"/>
      <c r="O19" s="125"/>
      <c r="P19" s="116"/>
      <c r="Q19" s="116"/>
      <c r="R19" s="126"/>
    </row>
    <row r="20" spans="1:18" x14ac:dyDescent="0.3">
      <c r="C20" s="115"/>
      <c r="D20" s="115"/>
      <c r="E20" s="124"/>
      <c r="H20" s="125"/>
      <c r="I20" s="117"/>
      <c r="M20" s="116"/>
      <c r="N20" s="116"/>
      <c r="O20" s="125"/>
      <c r="P20" s="116"/>
      <c r="Q20" s="116"/>
      <c r="R20" s="126"/>
    </row>
    <row r="21" spans="1:18" x14ac:dyDescent="0.3">
      <c r="C21" s="115"/>
      <c r="D21" s="115"/>
      <c r="E21" s="124"/>
      <c r="H21" s="125"/>
      <c r="I21" s="117"/>
      <c r="M21" s="116"/>
      <c r="N21" s="116"/>
      <c r="O21" s="125"/>
      <c r="P21" s="116"/>
      <c r="Q21" s="116"/>
      <c r="R21" s="126"/>
    </row>
    <row r="22" spans="1:18" x14ac:dyDescent="0.3">
      <c r="C22" s="115"/>
      <c r="D22" s="115"/>
      <c r="E22" s="124"/>
      <c r="H22" s="125"/>
      <c r="I22" s="117"/>
      <c r="M22" s="116"/>
      <c r="N22" s="116"/>
      <c r="O22" s="125"/>
      <c r="P22" s="116"/>
      <c r="Q22" s="116"/>
      <c r="R22" s="125"/>
    </row>
    <row r="23" spans="1:18" x14ac:dyDescent="0.3">
      <c r="C23" s="115"/>
      <c r="D23" s="115"/>
      <c r="E23" s="124"/>
      <c r="H23" s="125"/>
      <c r="I23" s="117"/>
      <c r="M23" s="116"/>
      <c r="N23" s="116"/>
      <c r="O23" s="125"/>
      <c r="P23" s="116"/>
      <c r="Q23" s="116"/>
    </row>
    <row r="24" spans="1:18" x14ac:dyDescent="0.3">
      <c r="C24" s="115"/>
      <c r="D24" s="115"/>
      <c r="E24" s="124"/>
      <c r="H24" s="125"/>
      <c r="I24" s="117"/>
      <c r="M24" s="116"/>
      <c r="N24" s="116"/>
      <c r="O24" s="125"/>
      <c r="P24" s="116"/>
      <c r="Q24" s="116"/>
      <c r="R24" s="125"/>
    </row>
    <row r="25" spans="1:18" x14ac:dyDescent="0.3">
      <c r="C25" s="115"/>
      <c r="D25" s="115"/>
      <c r="E25" s="124"/>
      <c r="H25" s="127"/>
      <c r="I25" s="117"/>
      <c r="M25" s="116"/>
      <c r="N25" s="116"/>
      <c r="O25" s="125"/>
      <c r="P25" s="116"/>
      <c r="Q25" s="116"/>
    </row>
    <row r="26" spans="1:18" x14ac:dyDescent="0.3">
      <c r="C26" s="115"/>
      <c r="D26" s="115"/>
      <c r="E26" s="124"/>
      <c r="H26" s="125"/>
      <c r="I26" s="117"/>
      <c r="M26" s="116"/>
      <c r="N26" s="116"/>
      <c r="O26" s="125"/>
      <c r="P26" s="116"/>
      <c r="Q26" s="116"/>
      <c r="R26" s="125"/>
    </row>
    <row r="27" spans="1:18" x14ac:dyDescent="0.3">
      <c r="C27" s="115"/>
      <c r="D27" s="115"/>
      <c r="E27" s="124"/>
      <c r="H27" s="125"/>
      <c r="I27" s="117"/>
      <c r="M27" s="116"/>
      <c r="N27" s="116"/>
      <c r="O27" s="125"/>
      <c r="P27" s="116"/>
      <c r="Q27" s="116"/>
      <c r="R27" s="126"/>
    </row>
    <row r="28" spans="1:18" x14ac:dyDescent="0.3">
      <c r="C28" s="115"/>
      <c r="D28" s="115"/>
      <c r="E28" s="124"/>
      <c r="H28" s="125"/>
      <c r="I28" s="117"/>
      <c r="M28" s="116"/>
      <c r="N28" s="116"/>
      <c r="O28" s="125"/>
      <c r="P28" s="116"/>
      <c r="Q28" s="116"/>
      <c r="R28" s="125"/>
    </row>
    <row r="29" spans="1:18" x14ac:dyDescent="0.3">
      <c r="C29" s="115"/>
      <c r="D29" s="115"/>
      <c r="E29" s="124"/>
      <c r="H29" s="125"/>
      <c r="I29" s="117"/>
      <c r="M29" s="116"/>
      <c r="N29" s="116"/>
      <c r="O29" s="125"/>
      <c r="P29" s="116"/>
      <c r="Q29" s="116"/>
      <c r="R29" s="126"/>
    </row>
    <row r="30" spans="1:18" x14ac:dyDescent="0.3">
      <c r="C30" s="115"/>
      <c r="D30" s="115"/>
      <c r="E30" s="124"/>
      <c r="H30" s="125"/>
      <c r="I30" s="117"/>
      <c r="M30" s="116"/>
      <c r="N30" s="116"/>
      <c r="O30" s="125"/>
      <c r="P30" s="116"/>
      <c r="Q30" s="116"/>
      <c r="R30" s="126"/>
    </row>
    <row r="31" spans="1:18" x14ac:dyDescent="0.3">
      <c r="C31" s="115"/>
      <c r="D31" s="115"/>
      <c r="E31" s="124"/>
      <c r="H31" s="125"/>
      <c r="I31" s="117"/>
      <c r="M31" s="116"/>
      <c r="N31" s="116"/>
      <c r="O31" s="125"/>
      <c r="P31" s="116"/>
      <c r="Q31" s="116"/>
      <c r="R31" s="126"/>
    </row>
    <row r="32" spans="1:18"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5"/>
    </row>
    <row r="43" spans="3:18" x14ac:dyDescent="0.3">
      <c r="C43" s="115"/>
      <c r="D43" s="115"/>
      <c r="E43" s="124"/>
      <c r="H43" s="125"/>
      <c r="I43" s="117"/>
      <c r="M43" s="116"/>
      <c r="N43" s="116"/>
      <c r="O43" s="116"/>
      <c r="P43" s="116"/>
      <c r="Q43" s="116"/>
      <c r="R43" s="125"/>
    </row>
    <row r="44" spans="3:18" x14ac:dyDescent="0.3">
      <c r="C44" s="115"/>
      <c r="D44" s="115"/>
      <c r="E44" s="124"/>
      <c r="H44" s="125"/>
      <c r="I44" s="117"/>
      <c r="M44" s="116"/>
      <c r="N44" s="116"/>
      <c r="O44" s="125"/>
      <c r="P44" s="116"/>
      <c r="Q44" s="116"/>
      <c r="R44" s="126"/>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7"/>
      <c r="I49" s="117"/>
      <c r="M49" s="116"/>
      <c r="N49" s="116"/>
      <c r="O49" s="125"/>
      <c r="P49" s="116"/>
      <c r="Q49" s="116"/>
      <c r="R49" s="126"/>
    </row>
    <row r="50" spans="2:18" x14ac:dyDescent="0.3">
      <c r="C50" s="115"/>
      <c r="D50" s="115"/>
      <c r="E50" s="124"/>
      <c r="H50" s="125"/>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5"/>
    </row>
    <row r="53" spans="2:18" x14ac:dyDescent="0.3">
      <c r="C53" s="115"/>
      <c r="D53" s="115"/>
      <c r="E53" s="124"/>
      <c r="H53" s="125"/>
      <c r="I53" s="117"/>
      <c r="M53" s="116"/>
      <c r="N53" s="116"/>
      <c r="O53" s="125"/>
      <c r="P53" s="116"/>
      <c r="Q53" s="116"/>
      <c r="R53" s="126"/>
    </row>
    <row r="54" spans="2:18" x14ac:dyDescent="0.3">
      <c r="C54" s="115"/>
      <c r="D54" s="115"/>
      <c r="E54" s="124"/>
      <c r="H54" s="125"/>
      <c r="I54" s="117"/>
      <c r="M54" s="116"/>
      <c r="N54" s="116"/>
      <c r="O54" s="116"/>
      <c r="P54" s="116"/>
      <c r="Q54" s="116"/>
      <c r="R54" s="125"/>
    </row>
    <row r="55" spans="2:18" x14ac:dyDescent="0.3">
      <c r="C55" s="115"/>
      <c r="D55" s="115"/>
      <c r="E55" s="124"/>
      <c r="H55" s="125"/>
      <c r="I55" s="117"/>
      <c r="M55" s="116"/>
      <c r="N55" s="116"/>
      <c r="O55" s="125"/>
      <c r="P55" s="116"/>
      <c r="Q55" s="116"/>
    </row>
    <row r="56" spans="2:18" x14ac:dyDescent="0.3">
      <c r="D56" s="115"/>
      <c r="E56" s="124"/>
      <c r="H56" s="125"/>
      <c r="I56" s="117"/>
      <c r="M56" s="116"/>
      <c r="N56" s="116"/>
      <c r="O56" s="125"/>
      <c r="P56" s="116"/>
      <c r="Q56" s="116"/>
      <c r="R56" s="125"/>
    </row>
    <row r="57" spans="2:18" x14ac:dyDescent="0.3">
      <c r="D57" s="115"/>
      <c r="E57" s="124"/>
      <c r="H57" s="125"/>
      <c r="I57" s="117"/>
      <c r="M57" s="116"/>
      <c r="N57" s="116"/>
      <c r="O57" s="125"/>
      <c r="P57" s="116"/>
      <c r="Q57" s="116"/>
      <c r="R57" s="126"/>
    </row>
    <row r="58" spans="2:18" x14ac:dyDescent="0.3">
      <c r="B58" s="115"/>
      <c r="H58" s="111"/>
      <c r="I58" s="112"/>
    </row>
  </sheetData>
  <pageMargins left="0.7" right="0.7"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4361E-7325-4A13-864E-04DF8B556A28}">
  <sheetPr>
    <tabColor theme="6"/>
  </sheetPr>
  <dimension ref="A4:Y59"/>
  <sheetViews>
    <sheetView zoomScale="85" zoomScaleNormal="85" workbookViewId="0">
      <selection activeCell="B10" sqref="B10"/>
    </sheetView>
  </sheetViews>
  <sheetFormatPr defaultColWidth="8.58203125" defaultRowHeight="14" x14ac:dyDescent="0.3"/>
  <cols>
    <col min="1" max="1" width="42.33203125" style="111" customWidth="1"/>
    <col min="2" max="2" width="18.58203125" style="111" customWidth="1"/>
    <col min="3" max="3" width="28.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8.58203125"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25" x14ac:dyDescent="0.3">
      <c r="A4" s="118" t="s">
        <v>68</v>
      </c>
    </row>
    <row r="5" spans="1:25" x14ac:dyDescent="0.3">
      <c r="A5" s="119" t="s">
        <v>376</v>
      </c>
      <c r="B5" s="111" t="s">
        <v>378</v>
      </c>
    </row>
    <row r="6" spans="1:25" x14ac:dyDescent="0.3">
      <c r="A6" s="111" t="s">
        <v>383</v>
      </c>
      <c r="B6" s="111" t="s">
        <v>384</v>
      </c>
    </row>
    <row r="7" spans="1:25" x14ac:dyDescent="0.3">
      <c r="A7" s="120" t="s">
        <v>73</v>
      </c>
      <c r="B7" s="111" t="s">
        <v>385</v>
      </c>
    </row>
    <row r="8" spans="1:25" x14ac:dyDescent="0.3">
      <c r="A8" s="111" t="s">
        <v>2</v>
      </c>
      <c r="B8" s="111" t="s">
        <v>386</v>
      </c>
    </row>
    <row r="9" spans="1:25" x14ac:dyDescent="0.3">
      <c r="A9" s="111" t="s">
        <v>76</v>
      </c>
      <c r="B9" s="111" t="s">
        <v>387</v>
      </c>
    </row>
    <row r="11" spans="1:25" ht="14.5" thickBot="1" x14ac:dyDescent="0.35"/>
    <row r="12" spans="1:25" x14ac:dyDescent="0.3">
      <c r="B12" s="502" t="s">
        <v>598</v>
      </c>
      <c r="C12" s="503" t="s">
        <v>599</v>
      </c>
      <c r="D12" s="526" t="s">
        <v>603</v>
      </c>
      <c r="E12" s="527"/>
      <c r="F12" s="525" t="s">
        <v>595</v>
      </c>
    </row>
    <row r="13" spans="1:25" ht="14.5" thickBot="1" x14ac:dyDescent="0.35">
      <c r="A13" s="114"/>
      <c r="B13" s="497"/>
      <c r="C13" s="524"/>
      <c r="D13" s="104" t="s">
        <v>600</v>
      </c>
      <c r="E13" s="105" t="s">
        <v>601</v>
      </c>
      <c r="F13" s="524"/>
      <c r="H13" s="111"/>
      <c r="P13" s="113"/>
      <c r="Q13" s="113"/>
      <c r="R13" s="113"/>
      <c r="W13" s="111"/>
      <c r="X13" s="111"/>
      <c r="Y13" s="111"/>
    </row>
    <row r="14" spans="1:25" x14ac:dyDescent="0.3">
      <c r="A14" s="114"/>
      <c r="B14" s="81" t="s">
        <v>596</v>
      </c>
      <c r="C14" s="90" t="s">
        <v>596</v>
      </c>
      <c r="D14" s="427">
        <v>2.6754382073660516</v>
      </c>
      <c r="E14" s="428">
        <v>1.0066735197969769</v>
      </c>
      <c r="F14" s="139">
        <v>0.3762649113051425</v>
      </c>
      <c r="H14" s="111"/>
      <c r="P14" s="113"/>
      <c r="Q14" s="113"/>
      <c r="R14" s="113"/>
      <c r="W14" s="111"/>
      <c r="X14" s="111"/>
      <c r="Y14" s="111"/>
    </row>
    <row r="15" spans="1:25" x14ac:dyDescent="0.3">
      <c r="A15" s="114"/>
      <c r="B15" s="81" t="s">
        <v>596</v>
      </c>
      <c r="C15" s="90" t="s">
        <v>597</v>
      </c>
      <c r="D15" s="427">
        <v>5.6973523105507606</v>
      </c>
      <c r="E15" s="428">
        <v>2.7385639192668241</v>
      </c>
      <c r="F15" s="139">
        <v>0.48067308637300826</v>
      </c>
      <c r="G15" s="158"/>
      <c r="H15" s="158"/>
      <c r="I15" s="158"/>
      <c r="J15" s="158"/>
      <c r="K15" s="158"/>
      <c r="L15" s="158"/>
      <c r="M15" s="158"/>
      <c r="N15" s="158"/>
      <c r="O15" s="158"/>
      <c r="P15" s="113"/>
      <c r="Q15" s="113"/>
      <c r="R15" s="113"/>
      <c r="W15" s="111"/>
      <c r="X15" s="111"/>
      <c r="Y15" s="111"/>
    </row>
    <row r="16" spans="1:25" x14ac:dyDescent="0.3">
      <c r="A16" s="114"/>
      <c r="B16" s="81" t="s">
        <v>597</v>
      </c>
      <c r="C16" s="90" t="s">
        <v>596</v>
      </c>
      <c r="D16" s="427">
        <v>10.542498220827314</v>
      </c>
      <c r="E16" s="428">
        <v>4.877166590106528</v>
      </c>
      <c r="F16" s="139">
        <v>0.46261962657687755</v>
      </c>
      <c r="G16" s="122"/>
      <c r="H16" s="122"/>
      <c r="I16" s="123"/>
      <c r="J16" s="122"/>
      <c r="K16" s="122"/>
      <c r="L16" s="122"/>
      <c r="M16" s="122"/>
      <c r="N16" s="122"/>
      <c r="O16" s="122"/>
      <c r="P16" s="113"/>
      <c r="Q16" s="113"/>
      <c r="R16" s="113"/>
      <c r="W16" s="111"/>
      <c r="X16" s="111"/>
      <c r="Y16" s="111"/>
    </row>
    <row r="17" spans="2:25" ht="14.5" thickBot="1" x14ac:dyDescent="0.35">
      <c r="B17" s="104" t="s">
        <v>597</v>
      </c>
      <c r="C17" s="105" t="s">
        <v>597</v>
      </c>
      <c r="D17" s="429">
        <v>5.3651434660118689</v>
      </c>
      <c r="E17" s="430">
        <v>1.6264538889504023</v>
      </c>
      <c r="F17" s="324">
        <v>0.30315198451895492</v>
      </c>
      <c r="H17" s="111"/>
      <c r="J17" s="116"/>
      <c r="K17" s="116"/>
      <c r="L17" s="125"/>
      <c r="M17" s="116"/>
      <c r="N17" s="116"/>
      <c r="O17" s="126"/>
      <c r="P17" s="113"/>
      <c r="Q17" s="113"/>
      <c r="R17" s="113"/>
      <c r="W17" s="111"/>
      <c r="X17" s="111"/>
      <c r="Y17" s="111"/>
    </row>
    <row r="18" spans="2:25" x14ac:dyDescent="0.3">
      <c r="C18" s="115"/>
      <c r="D18" s="115"/>
      <c r="E18" s="124"/>
      <c r="H18" s="125"/>
      <c r="I18" s="117"/>
      <c r="M18" s="116"/>
      <c r="N18" s="116"/>
      <c r="O18" s="125"/>
      <c r="P18" s="116"/>
      <c r="Q18" s="116"/>
      <c r="R18" s="125"/>
    </row>
    <row r="19" spans="2:25" x14ac:dyDescent="0.3">
      <c r="C19" s="115"/>
      <c r="D19" s="115"/>
      <c r="E19" s="124"/>
      <c r="H19" s="125"/>
      <c r="I19" s="117"/>
      <c r="M19" s="116"/>
      <c r="N19" s="116"/>
      <c r="O19" s="125"/>
      <c r="P19" s="116"/>
      <c r="Q19" s="116"/>
      <c r="R19" s="125"/>
    </row>
    <row r="20" spans="2:25" x14ac:dyDescent="0.3">
      <c r="C20" s="115"/>
      <c r="D20" s="115"/>
      <c r="E20" s="124"/>
      <c r="H20" s="125"/>
      <c r="I20" s="117"/>
      <c r="M20" s="116"/>
      <c r="N20" s="116"/>
      <c r="O20" s="125"/>
      <c r="P20" s="116"/>
      <c r="Q20" s="116"/>
      <c r="R20" s="126"/>
    </row>
    <row r="21" spans="2:25" x14ac:dyDescent="0.3">
      <c r="C21" s="115"/>
      <c r="D21" s="115"/>
      <c r="E21" s="124"/>
      <c r="H21" s="125"/>
      <c r="I21" s="117"/>
      <c r="M21" s="116"/>
      <c r="N21" s="116"/>
      <c r="O21" s="125"/>
      <c r="P21" s="116"/>
      <c r="Q21" s="116"/>
      <c r="R21" s="126"/>
    </row>
    <row r="22" spans="2:25" x14ac:dyDescent="0.3">
      <c r="C22" s="115"/>
      <c r="D22" s="115"/>
      <c r="E22" s="124"/>
      <c r="H22" s="125"/>
      <c r="I22" s="117"/>
      <c r="M22" s="116"/>
      <c r="N22" s="116"/>
      <c r="O22" s="125"/>
      <c r="P22" s="116"/>
      <c r="Q22" s="116"/>
      <c r="R22" s="126"/>
    </row>
    <row r="23" spans="2:25" x14ac:dyDescent="0.3">
      <c r="C23" s="115"/>
      <c r="D23" s="115"/>
      <c r="E23" s="124"/>
      <c r="H23" s="125"/>
      <c r="I23" s="117"/>
      <c r="M23" s="116"/>
      <c r="N23" s="116"/>
      <c r="O23" s="125"/>
      <c r="P23" s="116"/>
      <c r="Q23" s="116"/>
      <c r="R23" s="125"/>
    </row>
    <row r="24" spans="2:25" x14ac:dyDescent="0.3">
      <c r="C24" s="115"/>
      <c r="D24" s="115"/>
      <c r="E24" s="124"/>
      <c r="H24" s="125"/>
      <c r="I24" s="117"/>
      <c r="M24" s="116"/>
      <c r="N24" s="116"/>
      <c r="O24" s="125"/>
      <c r="P24" s="116"/>
      <c r="Q24" s="116"/>
    </row>
    <row r="25" spans="2:25" x14ac:dyDescent="0.3">
      <c r="C25" s="115"/>
      <c r="D25" s="115"/>
      <c r="E25" s="124"/>
      <c r="H25" s="125"/>
      <c r="I25" s="117"/>
      <c r="M25" s="116"/>
      <c r="N25" s="116"/>
      <c r="O25" s="125"/>
      <c r="P25" s="116"/>
      <c r="Q25" s="116"/>
      <c r="R25" s="125"/>
    </row>
    <row r="26" spans="2:25" x14ac:dyDescent="0.3">
      <c r="C26" s="115"/>
      <c r="D26" s="115"/>
      <c r="E26" s="124"/>
      <c r="H26" s="127"/>
      <c r="I26" s="117"/>
      <c r="M26" s="116"/>
      <c r="N26" s="116"/>
      <c r="O26" s="125"/>
      <c r="P26" s="116"/>
      <c r="Q26" s="116"/>
    </row>
    <row r="27" spans="2:25" x14ac:dyDescent="0.3">
      <c r="C27" s="115"/>
      <c r="D27" s="115"/>
      <c r="E27" s="124"/>
      <c r="H27" s="125"/>
      <c r="I27" s="117"/>
      <c r="M27" s="116"/>
      <c r="N27" s="116"/>
      <c r="O27" s="125"/>
      <c r="P27" s="116"/>
      <c r="Q27" s="116"/>
      <c r="R27" s="125"/>
    </row>
    <row r="28" spans="2:25" x14ac:dyDescent="0.3">
      <c r="C28" s="115"/>
      <c r="D28" s="115"/>
      <c r="E28" s="124"/>
      <c r="H28" s="125"/>
      <c r="I28" s="117"/>
      <c r="M28" s="116"/>
      <c r="N28" s="116"/>
      <c r="O28" s="125"/>
      <c r="P28" s="116"/>
      <c r="Q28" s="116"/>
      <c r="R28" s="126"/>
    </row>
    <row r="29" spans="2:25" x14ac:dyDescent="0.3">
      <c r="C29" s="115"/>
      <c r="D29" s="115"/>
      <c r="E29" s="124"/>
      <c r="H29" s="125"/>
      <c r="I29" s="117"/>
      <c r="M29" s="116"/>
      <c r="N29" s="116"/>
      <c r="O29" s="125"/>
      <c r="P29" s="116"/>
      <c r="Q29" s="116"/>
      <c r="R29" s="125"/>
    </row>
    <row r="30" spans="2:25" x14ac:dyDescent="0.3">
      <c r="C30" s="115"/>
      <c r="D30" s="115"/>
      <c r="E30" s="124"/>
      <c r="H30" s="125"/>
      <c r="I30" s="117"/>
      <c r="M30" s="116"/>
      <c r="N30" s="116"/>
      <c r="O30" s="125"/>
      <c r="P30" s="116"/>
      <c r="Q30" s="116"/>
      <c r="R30" s="126"/>
    </row>
    <row r="31" spans="2:25" x14ac:dyDescent="0.3">
      <c r="C31" s="115"/>
      <c r="D31" s="115"/>
      <c r="E31" s="124"/>
      <c r="H31" s="125"/>
      <c r="I31" s="117"/>
      <c r="M31" s="116"/>
      <c r="N31" s="116"/>
      <c r="O31" s="125"/>
      <c r="P31" s="116"/>
      <c r="Q31" s="116"/>
      <c r="R31" s="126"/>
    </row>
    <row r="32" spans="2:25"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6"/>
    </row>
    <row r="43" spans="3:18" x14ac:dyDescent="0.3">
      <c r="C43" s="115"/>
      <c r="D43" s="115"/>
      <c r="E43" s="124"/>
      <c r="H43" s="125"/>
      <c r="I43" s="117"/>
      <c r="M43" s="116"/>
      <c r="N43" s="116"/>
      <c r="O43" s="125"/>
      <c r="P43" s="116"/>
      <c r="Q43" s="116"/>
      <c r="R43" s="125"/>
    </row>
    <row r="44" spans="3:18" x14ac:dyDescent="0.3">
      <c r="C44" s="115"/>
      <c r="D44" s="115"/>
      <c r="E44" s="124"/>
      <c r="H44" s="125"/>
      <c r="I44" s="117"/>
      <c r="M44" s="116"/>
      <c r="N44" s="116"/>
      <c r="O44" s="116"/>
      <c r="P44" s="116"/>
      <c r="Q44" s="116"/>
      <c r="R44" s="125"/>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5"/>
      <c r="I49" s="117"/>
      <c r="M49" s="116"/>
      <c r="N49" s="116"/>
      <c r="O49" s="125"/>
      <c r="P49" s="116"/>
      <c r="Q49" s="116"/>
      <c r="R49" s="126"/>
    </row>
    <row r="50" spans="2:18" x14ac:dyDescent="0.3">
      <c r="C50" s="115"/>
      <c r="D50" s="115"/>
      <c r="E50" s="124"/>
      <c r="H50" s="127"/>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6"/>
    </row>
    <row r="53" spans="2:18" x14ac:dyDescent="0.3">
      <c r="C53" s="115"/>
      <c r="D53" s="115"/>
      <c r="E53" s="124"/>
      <c r="H53" s="125"/>
      <c r="I53" s="117"/>
      <c r="M53" s="116"/>
      <c r="N53" s="116"/>
      <c r="O53" s="125"/>
      <c r="P53" s="116"/>
      <c r="Q53" s="116"/>
      <c r="R53" s="125"/>
    </row>
    <row r="54" spans="2:18" x14ac:dyDescent="0.3">
      <c r="C54" s="115"/>
      <c r="D54" s="115"/>
      <c r="E54" s="124"/>
      <c r="H54" s="125"/>
      <c r="I54" s="117"/>
      <c r="M54" s="116"/>
      <c r="N54" s="116"/>
      <c r="O54" s="125"/>
      <c r="P54" s="116"/>
      <c r="Q54" s="116"/>
      <c r="R54" s="126"/>
    </row>
    <row r="55" spans="2:18" x14ac:dyDescent="0.3">
      <c r="C55" s="115"/>
      <c r="D55" s="115"/>
      <c r="E55" s="124"/>
      <c r="H55" s="125"/>
      <c r="I55" s="117"/>
      <c r="M55" s="116"/>
      <c r="N55" s="116"/>
      <c r="O55" s="116"/>
      <c r="P55" s="116"/>
      <c r="Q55" s="116"/>
      <c r="R55" s="125"/>
    </row>
    <row r="56" spans="2:18" x14ac:dyDescent="0.3">
      <c r="C56" s="115"/>
      <c r="D56" s="115"/>
      <c r="E56" s="124"/>
      <c r="H56" s="125"/>
      <c r="I56" s="117"/>
      <c r="M56" s="116"/>
      <c r="N56" s="116"/>
      <c r="O56" s="125"/>
      <c r="P56" s="116"/>
      <c r="Q56" s="116"/>
    </row>
    <row r="57" spans="2:18" x14ac:dyDescent="0.3">
      <c r="D57" s="115"/>
      <c r="E57" s="124"/>
      <c r="H57" s="125"/>
      <c r="I57" s="117"/>
      <c r="M57" s="116"/>
      <c r="N57" s="116"/>
      <c r="O57" s="125"/>
      <c r="P57" s="116"/>
      <c r="Q57" s="116"/>
      <c r="R57" s="125"/>
    </row>
    <row r="58" spans="2:18" x14ac:dyDescent="0.3">
      <c r="D58" s="115"/>
      <c r="E58" s="124"/>
      <c r="H58" s="125"/>
      <c r="I58" s="117"/>
      <c r="M58" s="116"/>
      <c r="N58" s="116"/>
      <c r="O58" s="125"/>
      <c r="P58" s="116"/>
      <c r="Q58" s="116"/>
      <c r="R58" s="126"/>
    </row>
    <row r="59" spans="2:18" x14ac:dyDescent="0.3">
      <c r="B59" s="115"/>
      <c r="H59" s="111"/>
      <c r="I59" s="112"/>
    </row>
  </sheetData>
  <mergeCells count="4">
    <mergeCell ref="B12:B13"/>
    <mergeCell ref="C12:C13"/>
    <mergeCell ref="F12:F13"/>
    <mergeCell ref="D12:E12"/>
  </mergeCells>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1E650-8AE9-4B55-A248-E929B6B3A4BE}">
  <sheetPr>
    <tabColor theme="6"/>
  </sheetPr>
  <dimension ref="A4:Y64"/>
  <sheetViews>
    <sheetView zoomScale="85" zoomScaleNormal="85" workbookViewId="0">
      <selection activeCell="B18" sqref="B18"/>
    </sheetView>
  </sheetViews>
  <sheetFormatPr defaultColWidth="8.58203125" defaultRowHeight="14" x14ac:dyDescent="0.3"/>
  <cols>
    <col min="1" max="1" width="42.33203125" style="111" customWidth="1"/>
    <col min="2" max="2" width="12.58203125" style="111" customWidth="1"/>
    <col min="3" max="3" width="23.33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8.58203125"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25" x14ac:dyDescent="0.3">
      <c r="A4" s="118" t="s">
        <v>68</v>
      </c>
    </row>
    <row r="5" spans="1:25" x14ac:dyDescent="0.3">
      <c r="A5" s="119" t="s">
        <v>376</v>
      </c>
      <c r="B5" s="111" t="s">
        <v>378</v>
      </c>
    </row>
    <row r="6" spans="1:25" x14ac:dyDescent="0.3">
      <c r="A6" s="111" t="s">
        <v>388</v>
      </c>
      <c r="B6" s="111" t="s">
        <v>389</v>
      </c>
    </row>
    <row r="7" spans="1:25" x14ac:dyDescent="0.3">
      <c r="A7" s="120" t="s">
        <v>73</v>
      </c>
      <c r="B7" s="111" t="s">
        <v>390</v>
      </c>
    </row>
    <row r="8" spans="1:25" x14ac:dyDescent="0.3">
      <c r="A8" s="111" t="s">
        <v>2</v>
      </c>
      <c r="B8" s="111" t="s">
        <v>391</v>
      </c>
    </row>
    <row r="9" spans="1:25" x14ac:dyDescent="0.3">
      <c r="A9" s="111" t="s">
        <v>76</v>
      </c>
      <c r="B9" s="111" t="s">
        <v>392</v>
      </c>
    </row>
    <row r="12" spans="1:25" x14ac:dyDescent="0.3">
      <c r="B12" s="536" t="s">
        <v>617</v>
      </c>
      <c r="C12" s="537"/>
      <c r="D12" s="538"/>
      <c r="E12" s="528" t="s">
        <v>614</v>
      </c>
      <c r="F12" s="528"/>
      <c r="G12" s="528"/>
      <c r="H12" s="528"/>
      <c r="I12" s="529" t="s">
        <v>615</v>
      </c>
    </row>
    <row r="13" spans="1:25" x14ac:dyDescent="0.3">
      <c r="A13" s="114"/>
      <c r="B13" s="539"/>
      <c r="C13" s="540"/>
      <c r="D13" s="541"/>
      <c r="E13" s="466" t="s">
        <v>607</v>
      </c>
      <c r="F13" s="466" t="s">
        <v>608</v>
      </c>
      <c r="G13" s="466" t="s">
        <v>609</v>
      </c>
      <c r="H13" s="466" t="s">
        <v>476</v>
      </c>
      <c r="I13" s="530"/>
      <c r="Q13" s="113"/>
      <c r="R13" s="113"/>
      <c r="X13" s="111"/>
      <c r="Y13" s="111"/>
    </row>
    <row r="14" spans="1:25" x14ac:dyDescent="0.3">
      <c r="A14" s="114"/>
      <c r="B14" s="531" t="s">
        <v>616</v>
      </c>
      <c r="C14" s="532"/>
      <c r="D14" s="533"/>
      <c r="E14" s="136">
        <v>2528.9021829999992</v>
      </c>
      <c r="F14" s="136">
        <v>357.05105400000002</v>
      </c>
      <c r="G14" s="136">
        <v>4805.3375510000042</v>
      </c>
      <c r="H14" s="136">
        <v>7691.2907880000039</v>
      </c>
      <c r="I14" s="345">
        <v>4.8338913926125972E-2</v>
      </c>
      <c r="Q14" s="113"/>
      <c r="R14" s="113"/>
      <c r="X14" s="111"/>
      <c r="Y14" s="111"/>
    </row>
    <row r="15" spans="1:25" x14ac:dyDescent="0.3">
      <c r="A15" s="114"/>
      <c r="B15" s="531" t="s">
        <v>618</v>
      </c>
      <c r="C15" s="532"/>
      <c r="D15" s="533"/>
      <c r="E15" s="136">
        <v>620.16530300000011</v>
      </c>
      <c r="F15" s="136">
        <v>61.632694999999991</v>
      </c>
      <c r="G15" s="136">
        <v>1099.6979039999997</v>
      </c>
      <c r="H15" s="136">
        <v>1781.4959019999997</v>
      </c>
      <c r="I15" s="345">
        <v>2.537936453774536E-2</v>
      </c>
      <c r="Q15" s="113"/>
      <c r="R15" s="113"/>
      <c r="X15" s="111"/>
      <c r="Y15" s="111"/>
    </row>
    <row r="16" spans="1:25" x14ac:dyDescent="0.3">
      <c r="A16" s="114"/>
      <c r="B16" s="531" t="s">
        <v>619</v>
      </c>
      <c r="C16" s="532"/>
      <c r="D16" s="533"/>
      <c r="E16" s="136">
        <v>524.83291100000008</v>
      </c>
      <c r="F16" s="136">
        <v>60.772942999999984</v>
      </c>
      <c r="G16" s="136">
        <v>556.43376500000022</v>
      </c>
      <c r="H16" s="136">
        <v>1142.0396190000001</v>
      </c>
      <c r="I16" s="345">
        <v>2.1643972693799158E-2</v>
      </c>
      <c r="Q16" s="113"/>
      <c r="R16" s="113"/>
      <c r="X16" s="111"/>
      <c r="Y16" s="111"/>
    </row>
    <row r="17" spans="1:25" x14ac:dyDescent="0.3">
      <c r="A17" s="114"/>
      <c r="B17" s="534" t="s">
        <v>620</v>
      </c>
      <c r="C17" s="535"/>
      <c r="D17" s="533"/>
      <c r="E17" s="136">
        <v>328.37122800000009</v>
      </c>
      <c r="F17" s="136">
        <v>36.86830299999999</v>
      </c>
      <c r="G17" s="136">
        <v>390.75827900000007</v>
      </c>
      <c r="H17" s="136">
        <v>755.99781000000007</v>
      </c>
      <c r="I17" s="345">
        <v>2.1375034272082798E-2</v>
      </c>
      <c r="Q17" s="113"/>
      <c r="R17" s="113"/>
      <c r="X17" s="111"/>
      <c r="Y17" s="111"/>
    </row>
    <row r="18" spans="1:25" ht="14.5" x14ac:dyDescent="0.35">
      <c r="A18" s="114"/>
      <c r="B18" s="467" t="s">
        <v>530</v>
      </c>
      <c r="C18" s="468" t="s">
        <v>606</v>
      </c>
      <c r="D18" s="469" t="s">
        <v>605</v>
      </c>
      <c r="E18" s="445"/>
      <c r="F18" s="446"/>
      <c r="G18" s="446"/>
      <c r="H18" s="446"/>
      <c r="I18" s="447"/>
      <c r="Q18" s="113"/>
      <c r="R18" s="113"/>
      <c r="X18" s="111"/>
      <c r="Y18" s="111"/>
    </row>
    <row r="19" spans="1:25" x14ac:dyDescent="0.3">
      <c r="A19" s="114"/>
      <c r="B19" s="313" t="s">
        <v>471</v>
      </c>
      <c r="C19" s="145">
        <v>1</v>
      </c>
      <c r="D19" s="346" t="s">
        <v>610</v>
      </c>
      <c r="E19" s="142">
        <v>31.437085000000003</v>
      </c>
      <c r="F19" s="142">
        <v>1.8761439999999998</v>
      </c>
      <c r="G19" s="142">
        <v>18.598539000000002</v>
      </c>
      <c r="H19" s="142">
        <v>51.911768000000002</v>
      </c>
      <c r="I19" s="316">
        <v>2.9945151597525792E-2</v>
      </c>
      <c r="Q19" s="113"/>
      <c r="R19" s="113"/>
      <c r="X19" s="111"/>
      <c r="Y19" s="111"/>
    </row>
    <row r="20" spans="1:25" x14ac:dyDescent="0.3">
      <c r="A20" s="114"/>
      <c r="B20" s="318" t="s">
        <v>170</v>
      </c>
      <c r="C20">
        <v>1</v>
      </c>
      <c r="D20" s="346" t="s">
        <v>610</v>
      </c>
      <c r="E20" s="136">
        <v>17.756810000000002</v>
      </c>
      <c r="F20" s="136">
        <v>0.92376999999999998</v>
      </c>
      <c r="G20" s="136">
        <v>4.354762</v>
      </c>
      <c r="H20" s="136">
        <v>23.035342000000004</v>
      </c>
      <c r="I20" s="320">
        <v>9.6743727066286658E-3</v>
      </c>
      <c r="J20" s="158"/>
      <c r="K20" s="158"/>
      <c r="L20" s="158"/>
      <c r="M20" s="158"/>
      <c r="N20" s="158"/>
      <c r="O20" s="158"/>
      <c r="P20" s="158"/>
      <c r="Q20" s="113"/>
      <c r="R20" s="113"/>
      <c r="X20" s="111"/>
      <c r="Y20" s="111"/>
    </row>
    <row r="21" spans="1:25" x14ac:dyDescent="0.3">
      <c r="A21" s="114"/>
      <c r="B21" s="318" t="s">
        <v>611</v>
      </c>
      <c r="C21"/>
      <c r="D21" s="346" t="s">
        <v>610</v>
      </c>
      <c r="E21" s="136">
        <v>1.964988</v>
      </c>
      <c r="F21" s="136">
        <v>0</v>
      </c>
      <c r="G21" s="136">
        <v>0</v>
      </c>
      <c r="H21" s="136">
        <v>1.964988</v>
      </c>
      <c r="I21" s="320">
        <v>1.1782168993995036E-2</v>
      </c>
      <c r="J21" s="123"/>
      <c r="K21" s="122"/>
      <c r="L21" s="122"/>
      <c r="M21" s="122"/>
      <c r="N21" s="122"/>
      <c r="O21" s="122"/>
      <c r="P21" s="122"/>
      <c r="Q21" s="113"/>
      <c r="R21" s="113"/>
      <c r="X21" s="111"/>
      <c r="Y21" s="111"/>
    </row>
    <row r="22" spans="1:25" x14ac:dyDescent="0.3">
      <c r="B22" s="318" t="s">
        <v>174</v>
      </c>
      <c r="C22"/>
      <c r="D22" s="346" t="s">
        <v>610</v>
      </c>
      <c r="E22" s="136">
        <v>16.422350999999999</v>
      </c>
      <c r="F22" s="136">
        <v>2.1139830000000002</v>
      </c>
      <c r="G22" s="136">
        <v>1.9126840000000001</v>
      </c>
      <c r="H22" s="136">
        <v>20.449017999999999</v>
      </c>
      <c r="I22" s="320">
        <v>2.8976396960730216E-2</v>
      </c>
      <c r="K22" s="116"/>
      <c r="L22" s="116"/>
      <c r="M22" s="125"/>
      <c r="N22" s="116"/>
      <c r="O22" s="116"/>
      <c r="P22" s="126"/>
      <c r="Q22" s="113"/>
      <c r="R22" s="113"/>
      <c r="X22" s="111"/>
      <c r="Y22" s="111"/>
    </row>
    <row r="23" spans="1:25" x14ac:dyDescent="0.3">
      <c r="B23" s="318" t="s">
        <v>470</v>
      </c>
      <c r="C23">
        <v>1</v>
      </c>
      <c r="D23" s="346" t="s">
        <v>610</v>
      </c>
      <c r="E23" s="136">
        <v>5.7420369999999998</v>
      </c>
      <c r="F23" s="136">
        <v>0.89960899999999999</v>
      </c>
      <c r="G23" s="136">
        <v>3.9309999999999996E-3</v>
      </c>
      <c r="H23" s="136">
        <v>6.6455769999999994</v>
      </c>
      <c r="I23" s="320">
        <v>1.4218732941108055E-3</v>
      </c>
      <c r="K23" s="116"/>
      <c r="L23" s="116"/>
      <c r="M23" s="125"/>
      <c r="N23" s="116"/>
      <c r="O23" s="116"/>
      <c r="P23" s="125"/>
      <c r="Q23" s="113"/>
      <c r="R23" s="113"/>
      <c r="X23" s="111"/>
      <c r="Y23" s="111"/>
    </row>
    <row r="24" spans="1:25" x14ac:dyDescent="0.3">
      <c r="B24" s="318" t="s">
        <v>612</v>
      </c>
      <c r="C24"/>
      <c r="D24" s="346" t="s">
        <v>610</v>
      </c>
      <c r="E24" s="136">
        <v>6.7673679999999994</v>
      </c>
      <c r="F24" s="136">
        <v>1.9131849999999999</v>
      </c>
      <c r="G24" s="136">
        <v>7.4448109999999996</v>
      </c>
      <c r="H24" s="136">
        <v>16.125363999999998</v>
      </c>
      <c r="I24" s="320">
        <v>2.7227715023556028E-2</v>
      </c>
      <c r="K24" s="116"/>
      <c r="L24" s="116"/>
      <c r="M24" s="125"/>
      <c r="N24" s="116"/>
      <c r="O24" s="116"/>
      <c r="P24" s="125"/>
      <c r="Q24" s="113"/>
      <c r="R24" s="113"/>
      <c r="X24" s="111"/>
      <c r="Y24" s="111"/>
    </row>
    <row r="25" spans="1:25" x14ac:dyDescent="0.3">
      <c r="B25" s="318" t="s">
        <v>176</v>
      </c>
      <c r="C25">
        <v>1</v>
      </c>
      <c r="D25" s="346" t="s">
        <v>610</v>
      </c>
      <c r="E25" s="136">
        <v>59.968387</v>
      </c>
      <c r="F25" s="136">
        <v>0.42605300000000002</v>
      </c>
      <c r="G25" s="136">
        <v>14.129702</v>
      </c>
      <c r="H25" s="136">
        <v>74.524141999999998</v>
      </c>
      <c r="I25" s="320">
        <v>5.2432681801842719E-2</v>
      </c>
      <c r="K25" s="116"/>
      <c r="L25" s="116"/>
      <c r="M25" s="125"/>
      <c r="N25" s="116"/>
      <c r="O25" s="116"/>
      <c r="P25" s="126"/>
      <c r="Q25" s="113"/>
      <c r="R25" s="113"/>
      <c r="X25" s="111"/>
      <c r="Y25" s="111"/>
    </row>
    <row r="26" spans="1:25" x14ac:dyDescent="0.3">
      <c r="B26" s="318" t="s">
        <v>472</v>
      </c>
      <c r="C26">
        <v>1</v>
      </c>
      <c r="D26" s="346" t="s">
        <v>610</v>
      </c>
      <c r="E26" s="136">
        <v>0.70205099999999998</v>
      </c>
      <c r="F26" s="136">
        <v>0</v>
      </c>
      <c r="G26" s="136">
        <v>0.71214500000000003</v>
      </c>
      <c r="H26" s="136">
        <v>1.414196</v>
      </c>
      <c r="I26" s="320">
        <v>2.2730563847873642E-3</v>
      </c>
      <c r="K26" s="116"/>
      <c r="L26" s="116"/>
      <c r="M26" s="125"/>
      <c r="N26" s="116"/>
      <c r="O26" s="116"/>
      <c r="P26" s="126"/>
      <c r="Q26" s="113"/>
      <c r="R26" s="113"/>
      <c r="X26" s="111"/>
      <c r="Y26" s="111"/>
    </row>
    <row r="27" spans="1:25" x14ac:dyDescent="0.3">
      <c r="B27" s="318" t="s">
        <v>212</v>
      </c>
      <c r="C27"/>
      <c r="D27" s="346" t="s">
        <v>610</v>
      </c>
      <c r="E27" s="136">
        <v>1.9269999999999999E-3</v>
      </c>
      <c r="F27" s="136">
        <v>0.70557500000000006</v>
      </c>
      <c r="G27" s="136">
        <v>5.7340000000000004E-3</v>
      </c>
      <c r="H27" s="136">
        <v>0.71323600000000009</v>
      </c>
      <c r="I27" s="320">
        <v>1.6406133155043339E-2</v>
      </c>
      <c r="K27" s="116"/>
      <c r="L27" s="116"/>
      <c r="M27" s="125"/>
      <c r="N27" s="116"/>
      <c r="O27" s="116"/>
      <c r="P27" s="126"/>
      <c r="Q27" s="113"/>
      <c r="R27" s="113"/>
      <c r="X27" s="111"/>
      <c r="Y27" s="111"/>
    </row>
    <row r="28" spans="1:25" x14ac:dyDescent="0.3">
      <c r="B28" s="325" t="s">
        <v>469</v>
      </c>
      <c r="C28" s="154">
        <v>1</v>
      </c>
      <c r="D28" s="347" t="s">
        <v>610</v>
      </c>
      <c r="E28" s="151">
        <v>7.7794489999999996</v>
      </c>
      <c r="F28" s="151">
        <v>6.7454499999999999</v>
      </c>
      <c r="G28" s="151">
        <v>14.049881999999998</v>
      </c>
      <c r="H28" s="151">
        <v>28.574780999999998</v>
      </c>
      <c r="I28" s="335">
        <v>8.1728673604942598E-3</v>
      </c>
      <c r="K28" s="116"/>
      <c r="L28" s="116"/>
      <c r="M28" s="125"/>
      <c r="N28" s="116"/>
      <c r="O28" s="116"/>
      <c r="P28" s="125"/>
      <c r="Q28" s="113"/>
      <c r="R28" s="113"/>
      <c r="X28" s="111"/>
      <c r="Y28" s="111"/>
    </row>
    <row r="29" spans="1:25" x14ac:dyDescent="0.3">
      <c r="C29" s="115"/>
      <c r="D29" s="115"/>
      <c r="E29" s="124"/>
      <c r="H29" s="125"/>
      <c r="I29" s="117"/>
      <c r="M29" s="116"/>
      <c r="N29" s="116"/>
      <c r="O29" s="125"/>
      <c r="P29" s="116"/>
      <c r="Q29" s="116"/>
    </row>
    <row r="30" spans="1:25" x14ac:dyDescent="0.3">
      <c r="C30" s="115"/>
      <c r="D30" s="115"/>
      <c r="E30" s="124"/>
      <c r="H30" s="125"/>
      <c r="I30" s="117"/>
      <c r="M30" s="116"/>
      <c r="N30" s="116"/>
      <c r="O30" s="125"/>
      <c r="P30" s="116"/>
      <c r="Q30" s="116"/>
      <c r="R30" s="125"/>
    </row>
    <row r="31" spans="1:25" x14ac:dyDescent="0.3">
      <c r="C31" s="115"/>
      <c r="D31" s="115"/>
      <c r="E31" s="124"/>
      <c r="H31" s="127"/>
      <c r="I31" s="117"/>
      <c r="M31" s="116"/>
      <c r="N31" s="116"/>
      <c r="O31" s="125"/>
      <c r="P31" s="116"/>
      <c r="Q31" s="116"/>
    </row>
    <row r="32" spans="1:25" x14ac:dyDescent="0.3">
      <c r="C32" s="115"/>
      <c r="D32" s="115"/>
      <c r="E32" s="124"/>
      <c r="H32" s="125"/>
      <c r="I32" s="117"/>
      <c r="M32" s="116"/>
      <c r="N32" s="116"/>
      <c r="O32" s="125"/>
      <c r="P32" s="116"/>
      <c r="Q32" s="116"/>
      <c r="R32" s="125"/>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5"/>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6"/>
    </row>
    <row r="43" spans="3:18" x14ac:dyDescent="0.3">
      <c r="C43" s="115"/>
      <c r="D43" s="115"/>
      <c r="E43" s="124"/>
      <c r="H43" s="125"/>
      <c r="I43" s="117"/>
      <c r="M43" s="116"/>
      <c r="N43" s="116"/>
      <c r="O43" s="125"/>
      <c r="P43" s="116"/>
      <c r="Q43" s="116"/>
      <c r="R43" s="126"/>
    </row>
    <row r="44" spans="3:18" x14ac:dyDescent="0.3">
      <c r="C44" s="115"/>
      <c r="D44" s="115"/>
      <c r="E44" s="124"/>
      <c r="H44" s="125"/>
      <c r="I44" s="117"/>
      <c r="M44" s="116"/>
      <c r="N44" s="116"/>
      <c r="O44" s="125"/>
      <c r="P44" s="116"/>
      <c r="Q44" s="116"/>
      <c r="R44" s="126"/>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5"/>
    </row>
    <row r="49" spans="2:18" x14ac:dyDescent="0.3">
      <c r="C49" s="115"/>
      <c r="D49" s="115"/>
      <c r="E49" s="124"/>
      <c r="H49" s="125"/>
      <c r="I49" s="117"/>
      <c r="M49" s="116"/>
      <c r="N49" s="116"/>
      <c r="O49" s="116"/>
      <c r="P49" s="116"/>
      <c r="Q49" s="116"/>
      <c r="R49" s="125"/>
    </row>
    <row r="50" spans="2:18" x14ac:dyDescent="0.3">
      <c r="C50" s="115"/>
      <c r="D50" s="115"/>
      <c r="E50" s="124"/>
      <c r="H50" s="125"/>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6"/>
    </row>
    <row r="53" spans="2:18" x14ac:dyDescent="0.3">
      <c r="C53" s="115"/>
      <c r="D53" s="115"/>
      <c r="E53" s="124"/>
      <c r="H53" s="125"/>
      <c r="I53" s="117"/>
      <c r="M53" s="116"/>
      <c r="N53" s="116"/>
      <c r="O53" s="125"/>
      <c r="P53" s="116"/>
      <c r="Q53" s="116"/>
      <c r="R53" s="126"/>
    </row>
    <row r="54" spans="2:18" x14ac:dyDescent="0.3">
      <c r="C54" s="115"/>
      <c r="D54" s="115"/>
      <c r="E54" s="124"/>
      <c r="H54" s="125"/>
      <c r="I54" s="117"/>
      <c r="M54" s="116"/>
      <c r="N54" s="116"/>
      <c r="O54" s="125"/>
      <c r="P54" s="116"/>
      <c r="Q54" s="116"/>
      <c r="R54" s="126"/>
    </row>
    <row r="55" spans="2:18" x14ac:dyDescent="0.3">
      <c r="C55" s="115"/>
      <c r="D55" s="115"/>
      <c r="E55" s="124"/>
      <c r="H55" s="127"/>
      <c r="I55" s="117"/>
      <c r="M55" s="116"/>
      <c r="N55" s="116"/>
      <c r="O55" s="125"/>
      <c r="P55" s="116"/>
      <c r="Q55" s="116"/>
      <c r="R55" s="126"/>
    </row>
    <row r="56" spans="2:18" x14ac:dyDescent="0.3">
      <c r="C56" s="115"/>
      <c r="D56" s="115"/>
      <c r="E56" s="124"/>
      <c r="H56" s="125"/>
      <c r="I56" s="117"/>
      <c r="M56" s="116"/>
      <c r="N56" s="116"/>
      <c r="O56" s="125"/>
      <c r="P56" s="116"/>
      <c r="Q56" s="116"/>
      <c r="R56" s="126"/>
    </row>
    <row r="57" spans="2:18" x14ac:dyDescent="0.3">
      <c r="C57" s="115"/>
      <c r="D57" s="115"/>
      <c r="E57" s="124"/>
      <c r="H57" s="125"/>
      <c r="I57" s="117"/>
      <c r="M57" s="116"/>
      <c r="N57" s="116"/>
      <c r="O57" s="125"/>
      <c r="P57" s="116"/>
      <c r="Q57" s="116"/>
      <c r="R57" s="126"/>
    </row>
    <row r="58" spans="2:18" x14ac:dyDescent="0.3">
      <c r="C58" s="115"/>
      <c r="D58" s="115"/>
      <c r="E58" s="124"/>
      <c r="H58" s="125"/>
      <c r="I58" s="117"/>
      <c r="M58" s="116"/>
      <c r="N58" s="116"/>
      <c r="O58" s="125"/>
      <c r="P58" s="116"/>
      <c r="Q58" s="116"/>
      <c r="R58" s="125"/>
    </row>
    <row r="59" spans="2:18" x14ac:dyDescent="0.3">
      <c r="C59" s="115"/>
      <c r="D59" s="115"/>
      <c r="E59" s="124"/>
      <c r="H59" s="125"/>
      <c r="I59" s="117"/>
      <c r="M59" s="116"/>
      <c r="N59" s="116"/>
      <c r="O59" s="125"/>
      <c r="P59" s="116"/>
      <c r="Q59" s="116"/>
      <c r="R59" s="126"/>
    </row>
    <row r="60" spans="2:18" x14ac:dyDescent="0.3">
      <c r="C60" s="115"/>
      <c r="D60" s="115"/>
      <c r="E60" s="124"/>
      <c r="H60" s="125"/>
      <c r="I60" s="117"/>
      <c r="M60" s="116"/>
      <c r="N60" s="116"/>
      <c r="O60" s="116"/>
      <c r="P60" s="116"/>
      <c r="Q60" s="116"/>
      <c r="R60" s="125"/>
    </row>
    <row r="61" spans="2:18" x14ac:dyDescent="0.3">
      <c r="C61" s="115"/>
      <c r="D61" s="115"/>
      <c r="E61" s="124"/>
      <c r="H61" s="125"/>
      <c r="I61" s="117"/>
      <c r="M61" s="116"/>
      <c r="N61" s="116"/>
      <c r="O61" s="125"/>
      <c r="P61" s="116"/>
      <c r="Q61" s="116"/>
    </row>
    <row r="62" spans="2:18" x14ac:dyDescent="0.3">
      <c r="D62" s="115"/>
      <c r="E62" s="124"/>
      <c r="H62" s="125"/>
      <c r="I62" s="117"/>
      <c r="M62" s="116"/>
      <c r="N62" s="116"/>
      <c r="O62" s="125"/>
      <c r="P62" s="116"/>
      <c r="Q62" s="116"/>
      <c r="R62" s="125"/>
    </row>
    <row r="63" spans="2:18" x14ac:dyDescent="0.3">
      <c r="D63" s="115"/>
      <c r="E63" s="124"/>
      <c r="H63" s="125"/>
      <c r="I63" s="117"/>
      <c r="M63" s="116"/>
      <c r="N63" s="116"/>
      <c r="O63" s="125"/>
      <c r="P63" s="116"/>
      <c r="Q63" s="116"/>
      <c r="R63" s="126"/>
    </row>
    <row r="64" spans="2:18" x14ac:dyDescent="0.3">
      <c r="B64" s="115"/>
      <c r="H64" s="111"/>
      <c r="I64" s="112"/>
    </row>
  </sheetData>
  <mergeCells count="7">
    <mergeCell ref="E12:H12"/>
    <mergeCell ref="I12:I13"/>
    <mergeCell ref="B16:D16"/>
    <mergeCell ref="B17:D17"/>
    <mergeCell ref="B12:D13"/>
    <mergeCell ref="B14:D14"/>
    <mergeCell ref="B15:D15"/>
  </mergeCells>
  <pageMargins left="0.7" right="0.7" top="0.75" bottom="0.75" header="0.3" footer="0.3"/>
  <pageSetup paperSize="9"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A8A81-17F6-43BB-AF92-E8274E4FC8D7}">
  <sheetPr>
    <tabColor theme="6"/>
  </sheetPr>
  <dimension ref="A4:Y57"/>
  <sheetViews>
    <sheetView zoomScale="85" zoomScaleNormal="85" workbookViewId="0">
      <selection activeCell="A13" sqref="A13"/>
    </sheetView>
  </sheetViews>
  <sheetFormatPr defaultColWidth="8.58203125" defaultRowHeight="14" x14ac:dyDescent="0.3"/>
  <cols>
    <col min="1" max="1" width="42.33203125" style="111" customWidth="1"/>
    <col min="2" max="2" width="17.83203125" style="111" customWidth="1"/>
    <col min="3" max="3" width="26"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8.58203125"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25" x14ac:dyDescent="0.3">
      <c r="A4" s="118" t="s">
        <v>68</v>
      </c>
    </row>
    <row r="5" spans="1:25" x14ac:dyDescent="0.3">
      <c r="A5" s="119" t="s">
        <v>376</v>
      </c>
      <c r="B5" s="111" t="s">
        <v>378</v>
      </c>
    </row>
    <row r="6" spans="1:25" x14ac:dyDescent="0.3">
      <c r="A6" s="111" t="s">
        <v>393</v>
      </c>
      <c r="B6" s="111" t="s">
        <v>394</v>
      </c>
    </row>
    <row r="7" spans="1:25" x14ac:dyDescent="0.3">
      <c r="A7" s="120" t="s">
        <v>73</v>
      </c>
      <c r="B7" s="111" t="s">
        <v>395</v>
      </c>
    </row>
    <row r="8" spans="1:25" x14ac:dyDescent="0.3">
      <c r="A8" s="111" t="s">
        <v>2</v>
      </c>
      <c r="B8" s="111" t="s">
        <v>396</v>
      </c>
    </row>
    <row r="9" spans="1:25" x14ac:dyDescent="0.3">
      <c r="A9" s="111" t="s">
        <v>76</v>
      </c>
      <c r="B9" s="111" t="s">
        <v>397</v>
      </c>
    </row>
    <row r="11" spans="1:25" ht="14.5" thickBot="1" x14ac:dyDescent="0.35"/>
    <row r="12" spans="1:25" x14ac:dyDescent="0.3">
      <c r="A12" s="114" t="s">
        <v>696</v>
      </c>
      <c r="B12" s="453" t="s">
        <v>477</v>
      </c>
      <c r="C12" s="454">
        <v>2017</v>
      </c>
      <c r="D12" s="454">
        <v>2018</v>
      </c>
      <c r="E12" s="455">
        <v>2019</v>
      </c>
      <c r="F12" s="454">
        <v>2020</v>
      </c>
      <c r="G12" s="456">
        <v>2021</v>
      </c>
      <c r="H12" s="121"/>
      <c r="R12" s="113"/>
      <c r="Y12" s="111"/>
    </row>
    <row r="13" spans="1:25" x14ac:dyDescent="0.3">
      <c r="B13" s="457" t="s">
        <v>679</v>
      </c>
      <c r="C13" s="420">
        <v>610.76587800000004</v>
      </c>
      <c r="D13" s="420">
        <v>229.313545</v>
      </c>
      <c r="E13" s="449">
        <v>456.52434600000004</v>
      </c>
      <c r="F13" s="449">
        <v>803.37634800000012</v>
      </c>
      <c r="G13" s="458">
        <v>437.82041299999992</v>
      </c>
      <c r="H13" s="111"/>
      <c r="R13" s="113"/>
      <c r="Y13" s="111"/>
    </row>
    <row r="14" spans="1:25" x14ac:dyDescent="0.3">
      <c r="B14" s="459" t="s">
        <v>429</v>
      </c>
      <c r="C14" s="419">
        <v>201.30921600000002</v>
      </c>
      <c r="D14" s="419">
        <v>161.38695100000001</v>
      </c>
      <c r="E14" s="419">
        <v>160.8922170000001</v>
      </c>
      <c r="F14" s="419">
        <v>507.39200100000022</v>
      </c>
      <c r="G14" s="460">
        <v>758.13570299999992</v>
      </c>
      <c r="H14" s="170"/>
      <c r="I14" s="170"/>
      <c r="J14" s="170"/>
      <c r="K14" s="414"/>
      <c r="L14" s="170"/>
      <c r="M14" s="170"/>
      <c r="N14" s="170"/>
      <c r="O14" s="170"/>
      <c r="P14" s="170"/>
      <c r="Q14" s="170"/>
      <c r="R14" s="113"/>
      <c r="Y14" s="111"/>
    </row>
    <row r="15" spans="1:25" x14ac:dyDescent="0.3">
      <c r="B15" s="457" t="s">
        <v>482</v>
      </c>
      <c r="C15" s="420">
        <v>327.33133000000004</v>
      </c>
      <c r="D15" s="420">
        <v>99.896209000000013</v>
      </c>
      <c r="E15" s="448">
        <v>414.01109300000013</v>
      </c>
      <c r="F15" s="420">
        <v>340.66543500000012</v>
      </c>
      <c r="G15" s="461">
        <v>281.05102399999987</v>
      </c>
      <c r="H15" s="117"/>
      <c r="L15" s="116"/>
      <c r="M15" s="116"/>
      <c r="N15" s="125"/>
      <c r="O15" s="116"/>
      <c r="P15" s="116"/>
      <c r="Q15" s="126"/>
      <c r="R15" s="113"/>
      <c r="Y15" s="111"/>
    </row>
    <row r="16" spans="1:25" x14ac:dyDescent="0.3">
      <c r="B16" s="457" t="s">
        <v>423</v>
      </c>
      <c r="C16" s="420">
        <v>165.11952199999996</v>
      </c>
      <c r="D16" s="420">
        <v>131.91994500000001</v>
      </c>
      <c r="E16" s="448">
        <v>186.35095000000007</v>
      </c>
      <c r="F16" s="420">
        <v>139.45939399999997</v>
      </c>
      <c r="G16" s="461">
        <v>250.36124999999998</v>
      </c>
      <c r="H16" s="117"/>
      <c r="L16" s="116"/>
      <c r="M16" s="116"/>
      <c r="N16" s="125"/>
      <c r="O16" s="116"/>
      <c r="P16" s="116"/>
      <c r="Q16" s="125"/>
      <c r="R16" s="113"/>
      <c r="Y16" s="111"/>
    </row>
    <row r="17" spans="2:25" x14ac:dyDescent="0.3">
      <c r="B17" s="457" t="s">
        <v>479</v>
      </c>
      <c r="C17" s="420">
        <v>166.235705</v>
      </c>
      <c r="D17" s="420">
        <v>194.492446</v>
      </c>
      <c r="E17" s="448">
        <v>176.49298899999994</v>
      </c>
      <c r="F17" s="420">
        <v>199.29296099999993</v>
      </c>
      <c r="G17" s="461">
        <v>223.40536499999999</v>
      </c>
      <c r="H17" s="117"/>
      <c r="L17" s="116"/>
      <c r="M17" s="116"/>
      <c r="N17" s="125"/>
      <c r="O17" s="116"/>
      <c r="P17" s="116"/>
      <c r="Q17" s="125"/>
      <c r="R17" s="113"/>
      <c r="Y17" s="111"/>
    </row>
    <row r="18" spans="2:25" ht="14.5" thickBot="1" x14ac:dyDescent="0.35">
      <c r="B18" s="462" t="s">
        <v>481</v>
      </c>
      <c r="C18" s="463">
        <v>222.72286899999986</v>
      </c>
      <c r="D18" s="463">
        <v>338.27240899999998</v>
      </c>
      <c r="E18" s="464">
        <v>242.19517099999993</v>
      </c>
      <c r="F18" s="463">
        <v>208.72327300000003</v>
      </c>
      <c r="G18" s="465">
        <v>219.53391000000005</v>
      </c>
      <c r="H18" s="117"/>
      <c r="L18" s="116"/>
      <c r="M18" s="116"/>
      <c r="N18" s="125"/>
      <c r="O18" s="116"/>
      <c r="P18" s="116"/>
      <c r="Q18" s="126"/>
      <c r="R18" s="113"/>
      <c r="Y18" s="111"/>
    </row>
    <row r="19" spans="2:25" x14ac:dyDescent="0.3">
      <c r="C19" s="115"/>
      <c r="D19" s="115"/>
      <c r="E19" s="124"/>
      <c r="H19" s="125"/>
      <c r="I19" s="117"/>
      <c r="M19" s="116"/>
      <c r="N19" s="116"/>
      <c r="O19" s="125"/>
      <c r="P19" s="116"/>
      <c r="Q19" s="116"/>
      <c r="R19" s="126"/>
    </row>
    <row r="20" spans="2:25" x14ac:dyDescent="0.3">
      <c r="C20" s="115"/>
      <c r="D20" s="115"/>
      <c r="E20" s="124"/>
      <c r="H20" s="125"/>
      <c r="I20" s="117"/>
      <c r="M20" s="116"/>
      <c r="N20" s="116"/>
      <c r="O20" s="125"/>
      <c r="P20" s="116"/>
      <c r="Q20" s="116"/>
      <c r="R20" s="126"/>
    </row>
    <row r="21" spans="2:25" x14ac:dyDescent="0.3">
      <c r="C21" s="115"/>
      <c r="D21" s="115"/>
      <c r="E21" s="124"/>
      <c r="H21" s="125"/>
      <c r="I21" s="117"/>
      <c r="M21" s="116"/>
      <c r="N21" s="116"/>
      <c r="O21" s="125"/>
      <c r="P21" s="116"/>
      <c r="Q21" s="116"/>
      <c r="R21" s="125"/>
    </row>
    <row r="22" spans="2:25" x14ac:dyDescent="0.3">
      <c r="C22" s="115"/>
      <c r="D22" s="115"/>
      <c r="E22" s="124"/>
      <c r="H22" s="125"/>
      <c r="I22" s="117"/>
      <c r="M22" s="116"/>
      <c r="N22" s="116"/>
      <c r="O22" s="125"/>
      <c r="P22" s="116"/>
      <c r="Q22" s="116"/>
    </row>
    <row r="23" spans="2:25" x14ac:dyDescent="0.3">
      <c r="C23" s="115"/>
      <c r="D23" s="115"/>
      <c r="E23" s="124"/>
      <c r="H23" s="125"/>
      <c r="I23" s="117"/>
      <c r="M23" s="116"/>
      <c r="N23" s="116"/>
      <c r="O23" s="125"/>
      <c r="P23" s="116"/>
      <c r="Q23" s="116"/>
      <c r="R23" s="125"/>
    </row>
    <row r="24" spans="2:25" x14ac:dyDescent="0.3">
      <c r="C24" s="115"/>
      <c r="D24" s="115"/>
      <c r="E24" s="124"/>
      <c r="H24" s="127"/>
      <c r="I24" s="117"/>
      <c r="M24" s="116"/>
      <c r="N24" s="116"/>
      <c r="O24" s="125"/>
      <c r="P24" s="116"/>
      <c r="Q24" s="116"/>
    </row>
    <row r="25" spans="2:25" x14ac:dyDescent="0.3">
      <c r="C25" s="115"/>
      <c r="D25" s="115"/>
      <c r="E25" s="124"/>
      <c r="H25" s="125"/>
      <c r="I25" s="117"/>
      <c r="M25" s="116"/>
      <c r="N25" s="116"/>
      <c r="O25" s="125"/>
      <c r="P25" s="116"/>
      <c r="Q25" s="116"/>
      <c r="R25" s="125"/>
    </row>
    <row r="26" spans="2:25" x14ac:dyDescent="0.3">
      <c r="C26" s="115"/>
      <c r="D26" s="115"/>
      <c r="E26" s="124"/>
      <c r="H26" s="125"/>
      <c r="I26" s="117"/>
      <c r="M26" s="116"/>
      <c r="N26" s="116"/>
      <c r="O26" s="125"/>
      <c r="P26" s="116"/>
      <c r="Q26" s="116"/>
      <c r="R26" s="126"/>
    </row>
    <row r="27" spans="2:25" x14ac:dyDescent="0.3">
      <c r="C27" s="115"/>
      <c r="D27" s="115"/>
      <c r="E27" s="124"/>
      <c r="H27" s="125"/>
      <c r="I27" s="117"/>
      <c r="M27" s="116"/>
      <c r="N27" s="116"/>
      <c r="O27" s="125"/>
      <c r="P27" s="116"/>
      <c r="Q27" s="116"/>
      <c r="R27" s="125"/>
    </row>
    <row r="28" spans="2:25" x14ac:dyDescent="0.3">
      <c r="C28" s="115"/>
      <c r="D28" s="115"/>
      <c r="E28" s="124"/>
      <c r="H28" s="125"/>
      <c r="I28" s="117"/>
      <c r="M28" s="116"/>
      <c r="N28" s="116"/>
      <c r="O28" s="125"/>
      <c r="P28" s="116"/>
      <c r="Q28" s="116"/>
      <c r="R28" s="126"/>
    </row>
    <row r="29" spans="2:25" x14ac:dyDescent="0.3">
      <c r="C29" s="115"/>
      <c r="D29" s="115"/>
      <c r="E29" s="124"/>
      <c r="H29" s="125"/>
      <c r="I29" s="117"/>
      <c r="M29" s="116"/>
      <c r="N29" s="116"/>
      <c r="O29" s="125"/>
      <c r="P29" s="116"/>
      <c r="Q29" s="116"/>
      <c r="R29" s="126"/>
    </row>
    <row r="30" spans="2:25" x14ac:dyDescent="0.3">
      <c r="C30" s="115"/>
      <c r="D30" s="115"/>
      <c r="E30" s="124"/>
      <c r="H30" s="125"/>
      <c r="I30" s="117"/>
      <c r="M30" s="116"/>
      <c r="N30" s="116"/>
      <c r="O30" s="125"/>
      <c r="P30" s="116"/>
      <c r="Q30" s="116"/>
      <c r="R30" s="126"/>
    </row>
    <row r="31" spans="2:25" x14ac:dyDescent="0.3">
      <c r="C31" s="115"/>
      <c r="D31" s="115"/>
      <c r="E31" s="124"/>
      <c r="H31" s="125"/>
      <c r="I31" s="117"/>
      <c r="M31" s="116"/>
      <c r="N31" s="116"/>
      <c r="O31" s="125"/>
      <c r="P31" s="116"/>
      <c r="Q31" s="116"/>
      <c r="R31" s="126"/>
    </row>
    <row r="32" spans="2:25"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5"/>
    </row>
    <row r="42" spans="3:18" x14ac:dyDescent="0.3">
      <c r="C42" s="115"/>
      <c r="D42" s="115"/>
      <c r="E42" s="124"/>
      <c r="H42" s="125"/>
      <c r="I42" s="117"/>
      <c r="M42" s="116"/>
      <c r="N42" s="116"/>
      <c r="O42" s="116"/>
      <c r="P42" s="116"/>
      <c r="Q42" s="116"/>
      <c r="R42" s="125"/>
    </row>
    <row r="43" spans="3:18" x14ac:dyDescent="0.3">
      <c r="C43" s="115"/>
      <c r="D43" s="115"/>
      <c r="E43" s="124"/>
      <c r="H43" s="125"/>
      <c r="I43" s="117"/>
      <c r="M43" s="116"/>
      <c r="N43" s="116"/>
      <c r="O43" s="125"/>
      <c r="P43" s="116"/>
      <c r="Q43" s="116"/>
      <c r="R43" s="126"/>
    </row>
    <row r="44" spans="3:18" x14ac:dyDescent="0.3">
      <c r="C44" s="115"/>
      <c r="D44" s="115"/>
      <c r="E44" s="124"/>
      <c r="H44" s="125"/>
      <c r="I44" s="117"/>
      <c r="M44" s="116"/>
      <c r="N44" s="116"/>
      <c r="O44" s="125"/>
      <c r="P44" s="116"/>
      <c r="Q44" s="116"/>
      <c r="R44" s="126"/>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7"/>
      <c r="I48" s="117"/>
      <c r="M48" s="116"/>
      <c r="N48" s="116"/>
      <c r="O48" s="125"/>
      <c r="P48" s="116"/>
      <c r="Q48" s="116"/>
      <c r="R48" s="126"/>
    </row>
    <row r="49" spans="2:18" x14ac:dyDescent="0.3">
      <c r="C49" s="115"/>
      <c r="D49" s="115"/>
      <c r="E49" s="124"/>
      <c r="H49" s="125"/>
      <c r="I49" s="117"/>
      <c r="M49" s="116"/>
      <c r="N49" s="116"/>
      <c r="O49" s="125"/>
      <c r="P49" s="116"/>
      <c r="Q49" s="116"/>
      <c r="R49" s="126"/>
    </row>
    <row r="50" spans="2:18" x14ac:dyDescent="0.3">
      <c r="C50" s="115"/>
      <c r="D50" s="115"/>
      <c r="E50" s="124"/>
      <c r="H50" s="125"/>
      <c r="I50" s="117"/>
      <c r="M50" s="116"/>
      <c r="N50" s="116"/>
      <c r="O50" s="125"/>
      <c r="P50" s="116"/>
      <c r="Q50" s="116"/>
      <c r="R50" s="126"/>
    </row>
    <row r="51" spans="2:18" x14ac:dyDescent="0.3">
      <c r="C51" s="115"/>
      <c r="D51" s="115"/>
      <c r="E51" s="124"/>
      <c r="H51" s="125"/>
      <c r="I51" s="117"/>
      <c r="M51" s="116"/>
      <c r="N51" s="116"/>
      <c r="O51" s="125"/>
      <c r="P51" s="116"/>
      <c r="Q51" s="116"/>
      <c r="R51" s="125"/>
    </row>
    <row r="52" spans="2:18" x14ac:dyDescent="0.3">
      <c r="C52" s="115"/>
      <c r="D52" s="115"/>
      <c r="E52" s="124"/>
      <c r="H52" s="125"/>
      <c r="I52" s="117"/>
      <c r="M52" s="116"/>
      <c r="N52" s="116"/>
      <c r="O52" s="125"/>
      <c r="P52" s="116"/>
      <c r="Q52" s="116"/>
      <c r="R52" s="126"/>
    </row>
    <row r="53" spans="2:18" x14ac:dyDescent="0.3">
      <c r="C53" s="115"/>
      <c r="D53" s="115"/>
      <c r="E53" s="124"/>
      <c r="H53" s="125"/>
      <c r="I53" s="117"/>
      <c r="M53" s="116"/>
      <c r="N53" s="116"/>
      <c r="O53" s="116"/>
      <c r="P53" s="116"/>
      <c r="Q53" s="116"/>
      <c r="R53" s="125"/>
    </row>
    <row r="54" spans="2:18" x14ac:dyDescent="0.3">
      <c r="C54" s="115"/>
      <c r="D54" s="115"/>
      <c r="E54" s="124"/>
      <c r="H54" s="125"/>
      <c r="I54" s="117"/>
      <c r="M54" s="116"/>
      <c r="N54" s="116"/>
      <c r="O54" s="125"/>
      <c r="P54" s="116"/>
      <c r="Q54" s="116"/>
    </row>
    <row r="55" spans="2:18" x14ac:dyDescent="0.3">
      <c r="D55" s="115"/>
      <c r="E55" s="124"/>
      <c r="H55" s="125"/>
      <c r="I55" s="117"/>
      <c r="M55" s="116"/>
      <c r="N55" s="116"/>
      <c r="O55" s="125"/>
      <c r="P55" s="116"/>
      <c r="Q55" s="116"/>
      <c r="R55" s="125"/>
    </row>
    <row r="56" spans="2:18" x14ac:dyDescent="0.3">
      <c r="D56" s="115"/>
      <c r="E56" s="124"/>
      <c r="H56" s="125"/>
      <c r="I56" s="117"/>
      <c r="M56" s="116"/>
      <c r="N56" s="116"/>
      <c r="O56" s="125"/>
      <c r="P56" s="116"/>
      <c r="Q56" s="116"/>
      <c r="R56" s="126"/>
    </row>
    <row r="57" spans="2:18" x14ac:dyDescent="0.3">
      <c r="B57" s="115"/>
      <c r="H57" s="111"/>
      <c r="I57" s="112"/>
    </row>
  </sheetData>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CD1E2-7923-48D9-ACDF-26E18DB0798A}">
  <sheetPr>
    <tabColor theme="6"/>
  </sheetPr>
  <dimension ref="A4:Y239"/>
  <sheetViews>
    <sheetView zoomScale="85" zoomScaleNormal="85" workbookViewId="0">
      <selection activeCell="B10" sqref="B10"/>
    </sheetView>
  </sheetViews>
  <sheetFormatPr defaultColWidth="8.58203125" defaultRowHeight="14" x14ac:dyDescent="0.3"/>
  <cols>
    <col min="1" max="1" width="42.33203125" style="111" customWidth="1"/>
    <col min="2" max="2" width="12.58203125" style="111" customWidth="1"/>
    <col min="3" max="3" width="42.33203125" style="111" customWidth="1"/>
    <col min="4" max="4" width="23.58203125" style="111" bestFit="1" customWidth="1"/>
    <col min="5" max="5" width="20.58203125" style="111" customWidth="1"/>
    <col min="6" max="6" width="16.83203125" style="111" customWidth="1"/>
    <col min="7" max="7" width="22.5" style="111" customWidth="1"/>
    <col min="8" max="8" width="18.58203125" style="112" customWidth="1"/>
    <col min="9" max="14" width="20.58203125" style="111" customWidth="1"/>
    <col min="15" max="15" width="8.58203125"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69</v>
      </c>
      <c r="B5" s="111" t="s">
        <v>70</v>
      </c>
    </row>
    <row r="6" spans="1:18" x14ac:dyDescent="0.3">
      <c r="A6" s="111" t="s">
        <v>71</v>
      </c>
      <c r="B6" s="111" t="s">
        <v>72</v>
      </c>
    </row>
    <row r="7" spans="1:18" x14ac:dyDescent="0.3">
      <c r="A7" s="120" t="s">
        <v>73</v>
      </c>
      <c r="B7" s="111" t="s">
        <v>74</v>
      </c>
    </row>
    <row r="8" spans="1:18" x14ac:dyDescent="0.3">
      <c r="A8" s="111" t="s">
        <v>2</v>
      </c>
      <c r="B8" s="111" t="s">
        <v>75</v>
      </c>
    </row>
    <row r="9" spans="1:18" x14ac:dyDescent="0.3">
      <c r="A9" s="111" t="s">
        <v>76</v>
      </c>
      <c r="B9" s="111" t="s">
        <v>77</v>
      </c>
    </row>
    <row r="11" spans="1:18" ht="14.5" thickBot="1" x14ac:dyDescent="0.35"/>
    <row r="12" spans="1:18" ht="14.5" thickBot="1" x14ac:dyDescent="0.35">
      <c r="A12" s="114"/>
      <c r="B12" s="252" t="s">
        <v>98</v>
      </c>
      <c r="C12" s="253" t="s">
        <v>407</v>
      </c>
      <c r="D12" s="254" t="s">
        <v>435</v>
      </c>
      <c r="E12" s="121"/>
      <c r="I12" s="121"/>
    </row>
    <row r="13" spans="1:18" x14ac:dyDescent="0.3">
      <c r="A13" s="114"/>
      <c r="B13" s="167" t="s">
        <v>151</v>
      </c>
      <c r="C13" s="111" t="s">
        <v>152</v>
      </c>
      <c r="D13" s="168" t="s">
        <v>438</v>
      </c>
      <c r="E13" s="121"/>
      <c r="G13" s="121"/>
    </row>
    <row r="14" spans="1:18" x14ac:dyDescent="0.3">
      <c r="A14" s="114"/>
      <c r="B14" s="167" t="s">
        <v>233</v>
      </c>
      <c r="C14" s="111" t="s">
        <v>234</v>
      </c>
      <c r="D14" s="168" t="s">
        <v>438</v>
      </c>
      <c r="E14" s="158"/>
      <c r="F14" s="158"/>
      <c r="G14" s="158"/>
      <c r="H14" s="158"/>
      <c r="I14" s="158"/>
      <c r="J14" s="158"/>
      <c r="K14" s="158"/>
      <c r="L14" s="158"/>
      <c r="M14" s="158"/>
      <c r="N14" s="158"/>
      <c r="O14" s="158"/>
      <c r="P14" s="158"/>
      <c r="Q14" s="158"/>
      <c r="R14" s="158"/>
    </row>
    <row r="15" spans="1:18" x14ac:dyDescent="0.3">
      <c r="A15" s="114"/>
      <c r="B15" s="169" t="s">
        <v>217</v>
      </c>
      <c r="C15" s="170" t="s">
        <v>218</v>
      </c>
      <c r="D15" s="168" t="s">
        <v>438</v>
      </c>
      <c r="E15" s="122"/>
      <c r="F15" s="122"/>
      <c r="G15" s="122"/>
      <c r="H15" s="122"/>
      <c r="I15" s="122"/>
      <c r="J15" s="122"/>
      <c r="K15" s="122"/>
      <c r="L15" s="123"/>
      <c r="M15" s="122"/>
      <c r="N15" s="122"/>
      <c r="O15" s="122"/>
      <c r="P15" s="122"/>
      <c r="Q15" s="122"/>
      <c r="R15" s="122"/>
    </row>
    <row r="16" spans="1:18" x14ac:dyDescent="0.3">
      <c r="B16" s="167" t="s">
        <v>195</v>
      </c>
      <c r="C16" s="115" t="s">
        <v>196</v>
      </c>
      <c r="D16" s="168" t="s">
        <v>438</v>
      </c>
      <c r="E16" s="124"/>
      <c r="H16" s="125"/>
      <c r="I16" s="117"/>
      <c r="M16" s="116"/>
      <c r="N16" s="116"/>
      <c r="O16" s="125"/>
      <c r="P16" s="116"/>
      <c r="Q16" s="116"/>
      <c r="R16" s="126"/>
    </row>
    <row r="17" spans="2:18" x14ac:dyDescent="0.3">
      <c r="B17" s="167" t="s">
        <v>231</v>
      </c>
      <c r="C17" s="115" t="s">
        <v>232</v>
      </c>
      <c r="D17" s="168" t="s">
        <v>438</v>
      </c>
      <c r="E17" s="124"/>
      <c r="H17" s="125"/>
      <c r="I17" s="117"/>
      <c r="M17" s="116"/>
      <c r="N17" s="116"/>
      <c r="O17" s="125"/>
      <c r="P17" s="116"/>
      <c r="Q17" s="116"/>
      <c r="R17" s="125"/>
    </row>
    <row r="18" spans="2:18" x14ac:dyDescent="0.3">
      <c r="B18" s="167" t="s">
        <v>207</v>
      </c>
      <c r="C18" s="115" t="s">
        <v>472</v>
      </c>
      <c r="D18" s="168" t="s">
        <v>438</v>
      </c>
      <c r="E18" s="124"/>
      <c r="H18" s="125"/>
      <c r="I18" s="117"/>
      <c r="M18" s="116"/>
      <c r="N18" s="116"/>
      <c r="O18" s="125"/>
      <c r="P18" s="116"/>
      <c r="Q18" s="116"/>
      <c r="R18" s="125"/>
    </row>
    <row r="19" spans="2:18" x14ac:dyDescent="0.3">
      <c r="B19" s="167" t="s">
        <v>181</v>
      </c>
      <c r="C19" s="115" t="s">
        <v>182</v>
      </c>
      <c r="D19" s="168" t="s">
        <v>438</v>
      </c>
      <c r="E19" s="124"/>
      <c r="H19" s="125"/>
      <c r="I19" s="117"/>
      <c r="M19" s="116"/>
      <c r="N19" s="116"/>
      <c r="O19" s="125"/>
      <c r="P19" s="116"/>
      <c r="Q19" s="116"/>
      <c r="R19" s="126"/>
    </row>
    <row r="20" spans="2:18" x14ac:dyDescent="0.3">
      <c r="B20" s="167" t="s">
        <v>149</v>
      </c>
      <c r="C20" s="115" t="s">
        <v>469</v>
      </c>
      <c r="D20" s="168" t="s">
        <v>438</v>
      </c>
      <c r="E20" s="124"/>
      <c r="H20" s="125"/>
      <c r="I20" s="117"/>
      <c r="M20" s="116"/>
      <c r="N20" s="116"/>
      <c r="O20" s="125"/>
      <c r="P20" s="116"/>
      <c r="Q20" s="116"/>
      <c r="R20" s="126"/>
    </row>
    <row r="21" spans="2:18" x14ac:dyDescent="0.3">
      <c r="B21" s="167" t="s">
        <v>239</v>
      </c>
      <c r="C21" s="115" t="s">
        <v>473</v>
      </c>
      <c r="D21" s="168" t="s">
        <v>438</v>
      </c>
      <c r="E21" s="124"/>
      <c r="H21" s="125"/>
      <c r="I21" s="117"/>
      <c r="M21" s="116"/>
      <c r="N21" s="116"/>
      <c r="O21" s="125"/>
      <c r="P21" s="116"/>
      <c r="Q21" s="116"/>
      <c r="R21" s="126"/>
    </row>
    <row r="22" spans="2:18" x14ac:dyDescent="0.3">
      <c r="B22" s="167" t="s">
        <v>229</v>
      </c>
      <c r="C22" s="115" t="s">
        <v>230</v>
      </c>
      <c r="D22" s="168" t="s">
        <v>438</v>
      </c>
      <c r="E22" s="124"/>
      <c r="H22" s="125"/>
      <c r="I22" s="117"/>
      <c r="M22" s="116"/>
      <c r="N22" s="116"/>
      <c r="O22" s="125"/>
      <c r="P22" s="116"/>
      <c r="Q22" s="116"/>
      <c r="R22" s="125"/>
    </row>
    <row r="23" spans="2:18" x14ac:dyDescent="0.3">
      <c r="B23" s="167" t="s">
        <v>147</v>
      </c>
      <c r="C23" s="115" t="s">
        <v>148</v>
      </c>
      <c r="D23" s="168" t="s">
        <v>438</v>
      </c>
      <c r="E23" s="124"/>
      <c r="H23" s="125"/>
      <c r="I23" s="117"/>
      <c r="M23" s="116"/>
      <c r="N23" s="116"/>
      <c r="O23" s="125"/>
      <c r="P23" s="116"/>
      <c r="Q23" s="116"/>
    </row>
    <row r="24" spans="2:18" x14ac:dyDescent="0.3">
      <c r="B24" s="167" t="s">
        <v>177</v>
      </c>
      <c r="C24" s="115" t="s">
        <v>178</v>
      </c>
      <c r="D24" s="168" t="s">
        <v>438</v>
      </c>
      <c r="E24" s="124"/>
      <c r="H24" s="125"/>
      <c r="I24" s="117"/>
      <c r="M24" s="116"/>
      <c r="N24" s="116"/>
      <c r="O24" s="125"/>
      <c r="P24" s="116"/>
      <c r="Q24" s="116"/>
      <c r="R24" s="125"/>
    </row>
    <row r="25" spans="2:18" x14ac:dyDescent="0.3">
      <c r="B25" s="167" t="s">
        <v>183</v>
      </c>
      <c r="C25" s="115" t="s">
        <v>184</v>
      </c>
      <c r="D25" s="168" t="s">
        <v>438</v>
      </c>
      <c r="E25" s="124"/>
      <c r="H25" s="127"/>
      <c r="I25" s="117"/>
      <c r="M25" s="116"/>
      <c r="N25" s="116"/>
      <c r="O25" s="125"/>
      <c r="P25" s="116"/>
      <c r="Q25" s="116"/>
    </row>
    <row r="26" spans="2:18" x14ac:dyDescent="0.3">
      <c r="B26" s="167" t="s">
        <v>197</v>
      </c>
      <c r="C26" s="115" t="s">
        <v>198</v>
      </c>
      <c r="D26" s="168" t="s">
        <v>438</v>
      </c>
      <c r="E26" s="124"/>
      <c r="H26" s="125"/>
      <c r="I26" s="117"/>
      <c r="M26" s="116"/>
      <c r="N26" s="116"/>
      <c r="O26" s="125"/>
      <c r="P26" s="116"/>
      <c r="Q26" s="116"/>
      <c r="R26" s="125"/>
    </row>
    <row r="27" spans="2:18" x14ac:dyDescent="0.3">
      <c r="B27" s="167" t="s">
        <v>205</v>
      </c>
      <c r="C27" s="115" t="s">
        <v>206</v>
      </c>
      <c r="D27" s="168" t="s">
        <v>438</v>
      </c>
      <c r="E27" s="124"/>
      <c r="H27" s="125"/>
      <c r="I27" s="117"/>
      <c r="M27" s="116"/>
      <c r="N27" s="116"/>
      <c r="O27" s="125"/>
      <c r="P27" s="116"/>
      <c r="Q27" s="116"/>
      <c r="R27" s="126"/>
    </row>
    <row r="28" spans="2:18" x14ac:dyDescent="0.3">
      <c r="B28" s="167" t="s">
        <v>237</v>
      </c>
      <c r="C28" s="115" t="s">
        <v>238</v>
      </c>
      <c r="D28" s="168" t="s">
        <v>438</v>
      </c>
      <c r="E28" s="124"/>
      <c r="H28" s="125"/>
      <c r="I28" s="117"/>
      <c r="M28" s="116"/>
      <c r="N28" s="116"/>
      <c r="O28" s="125"/>
      <c r="P28" s="116"/>
      <c r="Q28" s="116"/>
      <c r="R28" s="125"/>
    </row>
    <row r="29" spans="2:18" x14ac:dyDescent="0.3">
      <c r="B29" s="167" t="s">
        <v>175</v>
      </c>
      <c r="C29" s="115" t="s">
        <v>176</v>
      </c>
      <c r="D29" s="168" t="s">
        <v>438</v>
      </c>
      <c r="E29" s="124"/>
      <c r="H29" s="125"/>
      <c r="I29" s="117"/>
      <c r="M29" s="116"/>
      <c r="N29" s="116"/>
      <c r="O29" s="125"/>
      <c r="P29" s="116"/>
      <c r="Q29" s="116"/>
      <c r="R29" s="126"/>
    </row>
    <row r="30" spans="2:18" x14ac:dyDescent="0.3">
      <c r="B30" s="167" t="s">
        <v>193</v>
      </c>
      <c r="C30" s="115" t="s">
        <v>194</v>
      </c>
      <c r="D30" s="168" t="s">
        <v>438</v>
      </c>
      <c r="E30" s="124"/>
      <c r="H30" s="125"/>
      <c r="I30" s="117"/>
      <c r="M30" s="116"/>
      <c r="N30" s="116"/>
      <c r="O30" s="125"/>
      <c r="P30" s="116"/>
      <c r="Q30" s="116"/>
      <c r="R30" s="126"/>
    </row>
    <row r="31" spans="2:18" x14ac:dyDescent="0.3">
      <c r="B31" s="167" t="s">
        <v>187</v>
      </c>
      <c r="C31" s="115" t="s">
        <v>471</v>
      </c>
      <c r="D31" s="168" t="s">
        <v>438</v>
      </c>
      <c r="E31" s="124"/>
      <c r="H31" s="125"/>
      <c r="I31" s="117"/>
      <c r="M31" s="116"/>
      <c r="N31" s="116"/>
      <c r="O31" s="125"/>
      <c r="P31" s="116"/>
      <c r="Q31" s="116"/>
      <c r="R31" s="126"/>
    </row>
    <row r="32" spans="2:18" x14ac:dyDescent="0.3">
      <c r="B32" s="167" t="s">
        <v>153</v>
      </c>
      <c r="C32" s="115" t="s">
        <v>154</v>
      </c>
      <c r="D32" s="168" t="s">
        <v>438</v>
      </c>
      <c r="E32" s="124"/>
      <c r="H32" s="125"/>
      <c r="I32" s="117"/>
      <c r="M32" s="116"/>
      <c r="N32" s="116"/>
      <c r="O32" s="125"/>
      <c r="P32" s="116"/>
      <c r="Q32" s="116"/>
      <c r="R32" s="126"/>
    </row>
    <row r="33" spans="2:18" x14ac:dyDescent="0.3">
      <c r="B33" s="167" t="s">
        <v>161</v>
      </c>
      <c r="C33" s="115" t="s">
        <v>162</v>
      </c>
      <c r="D33" s="168" t="s">
        <v>438</v>
      </c>
      <c r="E33" s="124"/>
      <c r="H33" s="125"/>
      <c r="I33" s="117"/>
      <c r="M33" s="116"/>
      <c r="N33" s="116"/>
      <c r="O33" s="125"/>
      <c r="P33" s="116"/>
      <c r="Q33" s="116"/>
      <c r="R33" s="126"/>
    </row>
    <row r="34" spans="2:18" x14ac:dyDescent="0.3">
      <c r="B34" s="167" t="s">
        <v>235</v>
      </c>
      <c r="C34" s="115" t="s">
        <v>236</v>
      </c>
      <c r="D34" s="168" t="s">
        <v>438</v>
      </c>
      <c r="E34" s="124"/>
      <c r="H34" s="125"/>
      <c r="I34" s="117"/>
      <c r="M34" s="116"/>
      <c r="N34" s="116"/>
      <c r="O34" s="125"/>
      <c r="P34" s="116"/>
      <c r="Q34" s="116"/>
      <c r="R34" s="126"/>
    </row>
    <row r="35" spans="2:18" x14ac:dyDescent="0.3">
      <c r="B35" s="167" t="s">
        <v>189</v>
      </c>
      <c r="C35" s="115" t="s">
        <v>466</v>
      </c>
      <c r="D35" s="168" t="s">
        <v>438</v>
      </c>
      <c r="E35" s="124"/>
      <c r="H35" s="125"/>
      <c r="I35" s="117"/>
      <c r="M35" s="116"/>
      <c r="N35" s="116"/>
      <c r="O35" s="125"/>
      <c r="P35" s="116"/>
      <c r="Q35" s="116"/>
      <c r="R35" s="126"/>
    </row>
    <row r="36" spans="2:18" x14ac:dyDescent="0.3">
      <c r="B36" s="167" t="s">
        <v>157</v>
      </c>
      <c r="C36" s="115" t="s">
        <v>470</v>
      </c>
      <c r="D36" s="168" t="s">
        <v>438</v>
      </c>
      <c r="E36" s="124"/>
      <c r="H36" s="125"/>
      <c r="I36" s="117"/>
      <c r="M36" s="116"/>
      <c r="N36" s="116"/>
      <c r="O36" s="125"/>
      <c r="P36" s="116"/>
      <c r="Q36" s="116"/>
      <c r="R36" s="126"/>
    </row>
    <row r="37" spans="2:18" x14ac:dyDescent="0.3">
      <c r="B37" s="167" t="s">
        <v>169</v>
      </c>
      <c r="C37" s="115" t="s">
        <v>170</v>
      </c>
      <c r="D37" s="168" t="s">
        <v>438</v>
      </c>
      <c r="E37" s="124"/>
      <c r="H37" s="125"/>
      <c r="I37" s="117"/>
      <c r="M37" s="116"/>
      <c r="N37" s="116"/>
      <c r="O37" s="125"/>
      <c r="P37" s="116"/>
      <c r="Q37" s="116"/>
      <c r="R37" s="126"/>
    </row>
    <row r="38" spans="2:18" x14ac:dyDescent="0.3">
      <c r="B38" s="167" t="s">
        <v>167</v>
      </c>
      <c r="C38" s="115" t="s">
        <v>168</v>
      </c>
      <c r="D38" s="168" t="s">
        <v>438</v>
      </c>
      <c r="E38" s="124"/>
      <c r="H38" s="125"/>
      <c r="I38" s="117"/>
      <c r="M38" s="116"/>
      <c r="N38" s="116"/>
      <c r="O38" s="125"/>
      <c r="P38" s="116"/>
      <c r="Q38" s="116"/>
      <c r="R38" s="126"/>
    </row>
    <row r="39" spans="2:18" x14ac:dyDescent="0.3">
      <c r="B39" s="167" t="s">
        <v>159</v>
      </c>
      <c r="C39" s="115" t="s">
        <v>464</v>
      </c>
      <c r="D39" s="168" t="s">
        <v>438</v>
      </c>
      <c r="E39" s="124"/>
      <c r="H39" s="125"/>
      <c r="I39" s="117"/>
      <c r="M39" s="116"/>
      <c r="N39" s="116"/>
      <c r="O39" s="125"/>
      <c r="P39" s="116"/>
      <c r="Q39" s="116"/>
      <c r="R39" s="126"/>
    </row>
    <row r="40" spans="2:18" x14ac:dyDescent="0.3">
      <c r="B40" s="167" t="s">
        <v>173</v>
      </c>
      <c r="C40" s="115" t="s">
        <v>174</v>
      </c>
      <c r="D40" s="168" t="s">
        <v>438</v>
      </c>
      <c r="E40" s="124"/>
      <c r="H40" s="125"/>
      <c r="I40" s="117"/>
      <c r="M40" s="116"/>
      <c r="N40" s="116"/>
      <c r="O40" s="125"/>
      <c r="P40" s="116"/>
      <c r="Q40" s="116"/>
      <c r="R40" s="126"/>
    </row>
    <row r="41" spans="2:18" x14ac:dyDescent="0.3">
      <c r="B41" s="167" t="s">
        <v>215</v>
      </c>
      <c r="C41" s="115" t="s">
        <v>216</v>
      </c>
      <c r="D41" s="168" t="s">
        <v>438</v>
      </c>
      <c r="E41" s="124"/>
      <c r="H41" s="125"/>
      <c r="I41" s="117"/>
      <c r="M41" s="116"/>
      <c r="N41" s="116"/>
      <c r="O41" s="125"/>
      <c r="P41" s="116"/>
      <c r="Q41" s="116"/>
      <c r="R41" s="126"/>
    </row>
    <row r="42" spans="2:18" x14ac:dyDescent="0.3">
      <c r="B42" s="167" t="s">
        <v>225</v>
      </c>
      <c r="C42" s="115" t="s">
        <v>226</v>
      </c>
      <c r="D42" s="168" t="s">
        <v>438</v>
      </c>
      <c r="E42" s="124"/>
      <c r="H42" s="125"/>
      <c r="I42" s="117"/>
      <c r="M42" s="116"/>
      <c r="N42" s="116"/>
      <c r="O42" s="125"/>
      <c r="P42" s="116"/>
      <c r="Q42" s="116"/>
      <c r="R42" s="125"/>
    </row>
    <row r="43" spans="2:18" x14ac:dyDescent="0.3">
      <c r="B43" s="167" t="s">
        <v>201</v>
      </c>
      <c r="C43" s="115" t="s">
        <v>202</v>
      </c>
      <c r="D43" s="168" t="s">
        <v>438</v>
      </c>
      <c r="E43" s="124"/>
      <c r="H43" s="125"/>
      <c r="I43" s="117"/>
      <c r="M43" s="116"/>
      <c r="N43" s="116"/>
      <c r="O43" s="116"/>
      <c r="P43" s="116"/>
      <c r="Q43" s="116"/>
      <c r="R43" s="125"/>
    </row>
    <row r="44" spans="2:18" ht="14.5" thickBot="1" x14ac:dyDescent="0.35">
      <c r="B44" s="167" t="s">
        <v>145</v>
      </c>
      <c r="C44" s="115" t="s">
        <v>146</v>
      </c>
      <c r="D44" s="168" t="s">
        <v>438</v>
      </c>
      <c r="E44" s="124"/>
      <c r="H44" s="125"/>
      <c r="I44" s="117"/>
      <c r="M44" s="116"/>
      <c r="N44" s="116"/>
      <c r="O44" s="125"/>
      <c r="P44" s="116"/>
      <c r="Q44" s="116"/>
      <c r="R44" s="126"/>
    </row>
    <row r="45" spans="2:18" x14ac:dyDescent="0.3">
      <c r="B45" s="198" t="s">
        <v>165</v>
      </c>
      <c r="C45" s="202" t="s">
        <v>166</v>
      </c>
      <c r="D45" s="203" t="s">
        <v>437</v>
      </c>
      <c r="E45" s="124"/>
      <c r="H45" s="125"/>
      <c r="I45" s="117"/>
      <c r="M45" s="116"/>
      <c r="N45" s="116"/>
      <c r="O45" s="125"/>
      <c r="P45" s="116"/>
      <c r="Q45" s="116"/>
      <c r="R45" s="126"/>
    </row>
    <row r="46" spans="2:18" x14ac:dyDescent="0.3">
      <c r="B46" s="167" t="s">
        <v>155</v>
      </c>
      <c r="C46" s="111" t="s">
        <v>462</v>
      </c>
      <c r="D46" s="168" t="s">
        <v>437</v>
      </c>
      <c r="E46" s="124"/>
      <c r="H46" s="125"/>
      <c r="I46" s="117"/>
      <c r="M46" s="116"/>
      <c r="N46" s="116"/>
      <c r="O46" s="125"/>
      <c r="P46" s="116"/>
      <c r="Q46" s="116"/>
      <c r="R46" s="126"/>
    </row>
    <row r="47" spans="2:18" ht="14.5" thickBot="1" x14ac:dyDescent="0.35">
      <c r="B47" s="173" t="s">
        <v>221</v>
      </c>
      <c r="C47" s="174" t="s">
        <v>222</v>
      </c>
      <c r="D47" s="175" t="s">
        <v>437</v>
      </c>
      <c r="E47" s="124"/>
      <c r="H47" s="125"/>
      <c r="I47" s="117"/>
      <c r="M47" s="116"/>
      <c r="N47" s="116"/>
      <c r="O47" s="125"/>
      <c r="P47" s="116"/>
      <c r="Q47" s="116"/>
      <c r="R47" s="126"/>
    </row>
    <row r="48" spans="2:18" x14ac:dyDescent="0.3">
      <c r="B48" s="198" t="s">
        <v>408</v>
      </c>
      <c r="C48" s="199" t="s">
        <v>409</v>
      </c>
      <c r="D48" s="200" t="s">
        <v>436</v>
      </c>
      <c r="E48" s="124"/>
      <c r="H48" s="125"/>
      <c r="I48" s="117"/>
      <c r="M48" s="116"/>
      <c r="N48" s="116"/>
      <c r="O48" s="125"/>
      <c r="P48" s="116"/>
      <c r="Q48" s="116"/>
      <c r="R48" s="126"/>
    </row>
    <row r="49" spans="2:25" x14ac:dyDescent="0.3">
      <c r="B49" s="167" t="s">
        <v>211</v>
      </c>
      <c r="C49" s="115" t="s">
        <v>212</v>
      </c>
      <c r="D49" s="171" t="s">
        <v>436</v>
      </c>
      <c r="E49" s="124"/>
      <c r="H49" s="127"/>
      <c r="I49" s="117"/>
      <c r="M49" s="116"/>
      <c r="N49" s="116"/>
      <c r="O49" s="125"/>
      <c r="P49" s="116"/>
      <c r="Q49" s="116"/>
      <c r="R49" s="126"/>
    </row>
    <row r="50" spans="2:25" x14ac:dyDescent="0.3">
      <c r="B50" s="167" t="s">
        <v>191</v>
      </c>
      <c r="C50" s="115" t="s">
        <v>192</v>
      </c>
      <c r="D50" s="171" t="s">
        <v>436</v>
      </c>
      <c r="E50" s="124"/>
      <c r="H50" s="125"/>
      <c r="I50" s="117"/>
      <c r="M50" s="116"/>
      <c r="N50" s="116"/>
      <c r="O50" s="125"/>
      <c r="P50" s="116"/>
      <c r="Q50" s="116"/>
      <c r="R50" s="126"/>
    </row>
    <row r="51" spans="2:25" x14ac:dyDescent="0.3">
      <c r="B51" s="167" t="s">
        <v>203</v>
      </c>
      <c r="C51" s="115" t="s">
        <v>204</v>
      </c>
      <c r="D51" s="171" t="s">
        <v>436</v>
      </c>
      <c r="E51" s="124"/>
      <c r="H51" s="125"/>
      <c r="I51" s="117"/>
      <c r="M51" s="116"/>
      <c r="N51" s="116"/>
      <c r="O51" s="125"/>
      <c r="P51" s="116"/>
      <c r="Q51" s="116"/>
      <c r="R51" s="126"/>
    </row>
    <row r="52" spans="2:25" x14ac:dyDescent="0.3">
      <c r="B52" s="167" t="s">
        <v>410</v>
      </c>
      <c r="C52" s="115" t="s">
        <v>411</v>
      </c>
      <c r="D52" s="171" t="s">
        <v>436</v>
      </c>
      <c r="E52" s="124"/>
      <c r="H52" s="125"/>
      <c r="I52" s="117"/>
      <c r="M52" s="116"/>
      <c r="N52" s="116"/>
      <c r="O52" s="125"/>
      <c r="P52" s="116"/>
      <c r="Q52" s="116"/>
      <c r="R52" s="125"/>
    </row>
    <row r="53" spans="2:25" x14ac:dyDescent="0.3">
      <c r="B53" s="167" t="s">
        <v>199</v>
      </c>
      <c r="C53" s="115" t="s">
        <v>465</v>
      </c>
      <c r="D53" s="171" t="s">
        <v>436</v>
      </c>
      <c r="E53" s="124"/>
      <c r="H53" s="125"/>
      <c r="I53" s="117"/>
      <c r="M53" s="116"/>
      <c r="N53" s="116"/>
      <c r="O53" s="125"/>
      <c r="P53" s="116"/>
      <c r="Q53" s="116"/>
      <c r="R53" s="126"/>
    </row>
    <row r="54" spans="2:25" x14ac:dyDescent="0.3">
      <c r="B54" s="167" t="s">
        <v>412</v>
      </c>
      <c r="C54" s="115" t="s">
        <v>413</v>
      </c>
      <c r="D54" s="171" t="s">
        <v>436</v>
      </c>
      <c r="E54" s="124"/>
      <c r="H54" s="125"/>
      <c r="I54" s="117"/>
      <c r="M54" s="116"/>
      <c r="N54" s="116"/>
      <c r="O54" s="116"/>
      <c r="P54" s="116"/>
      <c r="Q54" s="116"/>
      <c r="R54" s="125"/>
    </row>
    <row r="55" spans="2:25" x14ac:dyDescent="0.3">
      <c r="B55" s="167" t="s">
        <v>223</v>
      </c>
      <c r="C55" s="115" t="s">
        <v>224</v>
      </c>
      <c r="D55" s="171" t="s">
        <v>436</v>
      </c>
      <c r="E55" s="124"/>
      <c r="H55" s="125"/>
      <c r="I55" s="117"/>
      <c r="M55" s="116"/>
      <c r="N55" s="116"/>
      <c r="O55" s="125"/>
      <c r="P55" s="116"/>
      <c r="Q55" s="116"/>
    </row>
    <row r="56" spans="2:25" x14ac:dyDescent="0.3">
      <c r="B56" s="167" t="s">
        <v>185</v>
      </c>
      <c r="C56" s="115" t="s">
        <v>186</v>
      </c>
      <c r="D56" s="171" t="s">
        <v>436</v>
      </c>
      <c r="E56" s="124"/>
      <c r="H56" s="125"/>
      <c r="I56" s="117"/>
      <c r="M56" s="116"/>
      <c r="N56" s="116"/>
      <c r="O56" s="125"/>
      <c r="P56" s="116"/>
      <c r="Q56" s="116"/>
      <c r="R56" s="125"/>
    </row>
    <row r="57" spans="2:25" x14ac:dyDescent="0.3">
      <c r="B57" s="167" t="s">
        <v>209</v>
      </c>
      <c r="C57" s="115" t="s">
        <v>210</v>
      </c>
      <c r="D57" s="171" t="s">
        <v>436</v>
      </c>
      <c r="E57" s="124"/>
      <c r="H57" s="125"/>
      <c r="I57" s="117"/>
      <c r="M57" s="116"/>
      <c r="N57" s="116"/>
      <c r="O57" s="125"/>
      <c r="P57" s="116"/>
      <c r="Q57" s="116"/>
      <c r="R57" s="126"/>
    </row>
    <row r="58" spans="2:25" x14ac:dyDescent="0.3">
      <c r="B58" s="167" t="s">
        <v>213</v>
      </c>
      <c r="C58" s="115" t="s">
        <v>460</v>
      </c>
      <c r="D58" s="171" t="s">
        <v>436</v>
      </c>
      <c r="H58" s="111"/>
      <c r="I58" s="112"/>
    </row>
    <row r="59" spans="2:25" x14ac:dyDescent="0.3">
      <c r="B59" s="167" t="s">
        <v>414</v>
      </c>
      <c r="C59" s="111" t="s">
        <v>415</v>
      </c>
      <c r="D59" s="171" t="s">
        <v>436</v>
      </c>
    </row>
    <row r="60" spans="2:25" x14ac:dyDescent="0.3">
      <c r="B60" s="167" t="s">
        <v>163</v>
      </c>
      <c r="C60" s="111" t="s">
        <v>459</v>
      </c>
      <c r="D60" s="171" t="s">
        <v>436</v>
      </c>
    </row>
    <row r="61" spans="2:25" x14ac:dyDescent="0.3">
      <c r="B61" s="172" t="s">
        <v>416</v>
      </c>
      <c r="C61" s="111" t="s">
        <v>417</v>
      </c>
      <c r="D61" s="171" t="s">
        <v>436</v>
      </c>
    </row>
    <row r="62" spans="2:25" x14ac:dyDescent="0.3">
      <c r="B62" s="167" t="s">
        <v>219</v>
      </c>
      <c r="C62" s="111" t="s">
        <v>220</v>
      </c>
      <c r="D62" s="171" t="s">
        <v>436</v>
      </c>
    </row>
    <row r="63" spans="2:25" ht="14.5" thickBot="1" x14ac:dyDescent="0.35">
      <c r="B63" s="173" t="s">
        <v>171</v>
      </c>
      <c r="C63" s="174" t="s">
        <v>172</v>
      </c>
      <c r="D63" s="201" t="s">
        <v>436</v>
      </c>
    </row>
    <row r="64" spans="2:25" x14ac:dyDescent="0.3">
      <c r="E64" s="112"/>
      <c r="H64" s="111"/>
      <c r="P64" s="113"/>
      <c r="Q64" s="113"/>
      <c r="R64" s="113"/>
      <c r="W64" s="111"/>
      <c r="X64" s="111"/>
      <c r="Y64" s="111"/>
    </row>
    <row r="65" spans="5:25" x14ac:dyDescent="0.3">
      <c r="E65" s="112"/>
      <c r="H65" s="111"/>
      <c r="P65" s="113"/>
      <c r="Q65" s="113"/>
      <c r="R65" s="113"/>
      <c r="W65" s="111"/>
      <c r="X65" s="111"/>
      <c r="Y65" s="111"/>
    </row>
    <row r="66" spans="5:25" x14ac:dyDescent="0.3">
      <c r="E66" s="112"/>
      <c r="H66" s="111"/>
      <c r="P66" s="113"/>
      <c r="Q66" s="113"/>
      <c r="R66" s="113"/>
      <c r="W66" s="111"/>
      <c r="X66" s="111"/>
      <c r="Y66" s="111"/>
    </row>
    <row r="67" spans="5:25" x14ac:dyDescent="0.3">
      <c r="E67" s="112"/>
      <c r="H67" s="111"/>
      <c r="P67" s="113"/>
      <c r="Q67" s="113"/>
      <c r="R67" s="113"/>
      <c r="W67" s="111"/>
      <c r="X67" s="111"/>
      <c r="Y67" s="111"/>
    </row>
    <row r="68" spans="5:25" x14ac:dyDescent="0.3">
      <c r="E68" s="112"/>
      <c r="H68" s="111"/>
      <c r="P68" s="113"/>
      <c r="Q68" s="113"/>
      <c r="R68" s="113"/>
      <c r="W68" s="111"/>
      <c r="X68" s="111"/>
      <c r="Y68" s="111"/>
    </row>
    <row r="69" spans="5:25" x14ac:dyDescent="0.3">
      <c r="E69" s="112"/>
      <c r="H69" s="111"/>
      <c r="P69" s="113"/>
      <c r="Q69" s="113"/>
      <c r="R69" s="113"/>
      <c r="W69" s="111"/>
      <c r="X69" s="111"/>
      <c r="Y69" s="111"/>
    </row>
    <row r="70" spans="5:25" x14ac:dyDescent="0.3">
      <c r="E70" s="112"/>
      <c r="H70" s="111"/>
      <c r="P70" s="113"/>
      <c r="Q70" s="113"/>
      <c r="R70" s="113"/>
      <c r="W70" s="111"/>
      <c r="X70" s="111"/>
      <c r="Y70" s="111"/>
    </row>
    <row r="71" spans="5:25" x14ac:dyDescent="0.3">
      <c r="E71" s="112"/>
      <c r="H71" s="111"/>
      <c r="P71" s="113"/>
      <c r="Q71" s="113"/>
      <c r="R71" s="113"/>
      <c r="W71" s="111"/>
      <c r="X71" s="111"/>
      <c r="Y71" s="111"/>
    </row>
    <row r="72" spans="5:25" x14ac:dyDescent="0.3">
      <c r="E72" s="112"/>
      <c r="H72" s="111"/>
      <c r="P72" s="113"/>
      <c r="Q72" s="113"/>
      <c r="R72" s="113"/>
      <c r="W72" s="111"/>
      <c r="X72" s="111"/>
      <c r="Y72" s="111"/>
    </row>
    <row r="73" spans="5:25" x14ac:dyDescent="0.3">
      <c r="E73" s="112"/>
      <c r="H73" s="111"/>
      <c r="P73" s="113"/>
      <c r="Q73" s="113"/>
      <c r="R73" s="113"/>
      <c r="W73" s="111"/>
      <c r="X73" s="111"/>
      <c r="Y73" s="111"/>
    </row>
    <row r="74" spans="5:25" x14ac:dyDescent="0.3">
      <c r="E74" s="112"/>
      <c r="H74" s="111"/>
      <c r="P74" s="113"/>
      <c r="Q74" s="113"/>
      <c r="R74" s="113"/>
      <c r="W74" s="111"/>
      <c r="X74" s="111"/>
      <c r="Y74" s="111"/>
    </row>
    <row r="75" spans="5:25" x14ac:dyDescent="0.3">
      <c r="E75" s="112"/>
      <c r="H75" s="111"/>
      <c r="P75" s="113"/>
      <c r="Q75" s="113"/>
      <c r="R75" s="113"/>
      <c r="W75" s="111"/>
      <c r="X75" s="111"/>
      <c r="Y75" s="111"/>
    </row>
    <row r="76" spans="5:25" x14ac:dyDescent="0.3">
      <c r="E76" s="112"/>
      <c r="H76" s="111"/>
      <c r="P76" s="113"/>
      <c r="Q76" s="113"/>
      <c r="R76" s="113"/>
      <c r="W76" s="111"/>
      <c r="X76" s="111"/>
      <c r="Y76" s="111"/>
    </row>
    <row r="77" spans="5:25" x14ac:dyDescent="0.3">
      <c r="E77" s="112"/>
      <c r="H77" s="111"/>
      <c r="P77" s="113"/>
      <c r="Q77" s="113"/>
      <c r="R77" s="113"/>
      <c r="W77" s="111"/>
      <c r="X77" s="111"/>
      <c r="Y77" s="111"/>
    </row>
    <row r="78" spans="5:25" x14ac:dyDescent="0.3">
      <c r="E78" s="112"/>
      <c r="H78" s="111"/>
      <c r="P78" s="113"/>
      <c r="Q78" s="113"/>
      <c r="R78" s="113"/>
      <c r="W78" s="111"/>
      <c r="X78" s="111"/>
      <c r="Y78" s="111"/>
    </row>
    <row r="79" spans="5:25" x14ac:dyDescent="0.3">
      <c r="E79" s="112"/>
      <c r="H79" s="111"/>
      <c r="P79" s="113"/>
      <c r="Q79" s="113"/>
      <c r="R79" s="113"/>
      <c r="W79" s="111"/>
      <c r="X79" s="111"/>
      <c r="Y79" s="111"/>
    </row>
    <row r="80" spans="5:25" x14ac:dyDescent="0.3">
      <c r="E80" s="112"/>
      <c r="H80" s="111"/>
      <c r="P80" s="113"/>
      <c r="Q80" s="113"/>
      <c r="R80" s="113"/>
      <c r="W80" s="111"/>
      <c r="X80" s="111"/>
      <c r="Y80" s="111"/>
    </row>
    <row r="81" spans="5:25" x14ac:dyDescent="0.3">
      <c r="E81" s="112"/>
      <c r="H81" s="111"/>
      <c r="P81" s="113"/>
      <c r="Q81" s="113"/>
      <c r="R81" s="113"/>
      <c r="W81" s="111"/>
      <c r="X81" s="111"/>
      <c r="Y81" s="111"/>
    </row>
    <row r="82" spans="5:25" x14ac:dyDescent="0.3">
      <c r="E82" s="112"/>
      <c r="H82" s="111"/>
      <c r="P82" s="113"/>
      <c r="Q82" s="113"/>
      <c r="R82" s="113"/>
      <c r="W82" s="111"/>
      <c r="X82" s="111"/>
      <c r="Y82" s="111"/>
    </row>
    <row r="83" spans="5:25" x14ac:dyDescent="0.3">
      <c r="E83" s="112"/>
      <c r="H83" s="111"/>
      <c r="P83" s="113"/>
      <c r="Q83" s="113"/>
      <c r="R83" s="113"/>
      <c r="W83" s="111"/>
      <c r="X83" s="111"/>
      <c r="Y83" s="111"/>
    </row>
    <row r="84" spans="5:25" x14ac:dyDescent="0.3">
      <c r="E84" s="112"/>
      <c r="H84" s="111"/>
      <c r="P84" s="113"/>
      <c r="Q84" s="113"/>
      <c r="R84" s="113"/>
      <c r="W84" s="111"/>
      <c r="X84" s="111"/>
      <c r="Y84" s="111"/>
    </row>
    <row r="85" spans="5:25" x14ac:dyDescent="0.3">
      <c r="E85" s="112"/>
      <c r="H85" s="111"/>
      <c r="P85" s="113"/>
      <c r="Q85" s="113"/>
      <c r="R85" s="113"/>
      <c r="W85" s="111"/>
      <c r="X85" s="111"/>
      <c r="Y85" s="111"/>
    </row>
    <row r="86" spans="5:25" x14ac:dyDescent="0.3">
      <c r="E86" s="112"/>
      <c r="H86" s="111"/>
      <c r="P86" s="113"/>
      <c r="Q86" s="113"/>
      <c r="R86" s="113"/>
      <c r="W86" s="111"/>
      <c r="X86" s="111"/>
      <c r="Y86" s="111"/>
    </row>
    <row r="87" spans="5:25" x14ac:dyDescent="0.3">
      <c r="E87" s="112"/>
      <c r="H87" s="111"/>
      <c r="P87" s="113"/>
      <c r="Q87" s="113"/>
      <c r="R87" s="113"/>
      <c r="W87" s="111"/>
      <c r="X87" s="111"/>
      <c r="Y87" s="111"/>
    </row>
    <row r="88" spans="5:25" x14ac:dyDescent="0.3">
      <c r="E88" s="112"/>
      <c r="H88" s="111"/>
      <c r="P88" s="113"/>
      <c r="Q88" s="113"/>
      <c r="R88" s="113"/>
      <c r="W88" s="111"/>
      <c r="X88" s="111"/>
      <c r="Y88" s="111"/>
    </row>
    <row r="89" spans="5:25" x14ac:dyDescent="0.3">
      <c r="E89" s="112"/>
      <c r="H89" s="111"/>
      <c r="P89" s="113"/>
      <c r="Q89" s="113"/>
      <c r="R89" s="113"/>
      <c r="W89" s="111"/>
      <c r="X89" s="111"/>
      <c r="Y89" s="111"/>
    </row>
    <row r="90" spans="5:25" x14ac:dyDescent="0.3">
      <c r="E90" s="112"/>
      <c r="H90" s="111"/>
      <c r="P90" s="113"/>
      <c r="Q90" s="113"/>
      <c r="R90" s="113"/>
      <c r="W90" s="111"/>
      <c r="X90" s="111"/>
      <c r="Y90" s="111"/>
    </row>
    <row r="91" spans="5:25" x14ac:dyDescent="0.3">
      <c r="E91" s="112"/>
      <c r="H91" s="111"/>
      <c r="P91" s="113"/>
      <c r="Q91" s="113"/>
      <c r="R91" s="113"/>
      <c r="W91" s="111"/>
      <c r="X91" s="111"/>
      <c r="Y91" s="111"/>
    </row>
    <row r="92" spans="5:25" x14ac:dyDescent="0.3">
      <c r="E92" s="112"/>
      <c r="H92" s="111"/>
      <c r="P92" s="113"/>
      <c r="Q92" s="113"/>
      <c r="R92" s="113"/>
      <c r="W92" s="111"/>
      <c r="X92" s="111"/>
      <c r="Y92" s="111"/>
    </row>
    <row r="93" spans="5:25" x14ac:dyDescent="0.3">
      <c r="E93" s="112"/>
      <c r="H93" s="111"/>
      <c r="P93" s="113"/>
      <c r="Q93" s="113"/>
      <c r="R93" s="113"/>
      <c r="W93" s="111"/>
      <c r="X93" s="111"/>
      <c r="Y93" s="111"/>
    </row>
    <row r="94" spans="5:25" x14ac:dyDescent="0.3">
      <c r="E94" s="112"/>
      <c r="H94" s="111"/>
      <c r="P94" s="113"/>
      <c r="Q94" s="113"/>
      <c r="R94" s="113"/>
      <c r="W94" s="111"/>
      <c r="X94" s="111"/>
      <c r="Y94" s="111"/>
    </row>
    <row r="95" spans="5:25" x14ac:dyDescent="0.3">
      <c r="E95" s="112"/>
      <c r="H95" s="111"/>
      <c r="P95" s="113"/>
      <c r="Q95" s="113"/>
      <c r="R95" s="113"/>
      <c r="W95" s="111"/>
      <c r="X95" s="111"/>
      <c r="Y95" s="111"/>
    </row>
    <row r="96" spans="5:25" x14ac:dyDescent="0.3">
      <c r="E96" s="112"/>
      <c r="H96" s="111"/>
      <c r="P96" s="113"/>
      <c r="Q96" s="113"/>
      <c r="R96" s="113"/>
      <c r="W96" s="111"/>
      <c r="X96" s="111"/>
      <c r="Y96" s="111"/>
    </row>
    <row r="97" spans="5:25" x14ac:dyDescent="0.3">
      <c r="E97" s="112"/>
      <c r="H97" s="111"/>
      <c r="P97" s="113"/>
      <c r="Q97" s="113"/>
      <c r="R97" s="113"/>
      <c r="W97" s="111"/>
      <c r="X97" s="111"/>
      <c r="Y97" s="111"/>
    </row>
    <row r="98" spans="5:25" x14ac:dyDescent="0.3">
      <c r="E98" s="112"/>
      <c r="H98" s="111"/>
      <c r="P98" s="113"/>
      <c r="Q98" s="113"/>
      <c r="R98" s="113"/>
      <c r="W98" s="111"/>
      <c r="X98" s="111"/>
      <c r="Y98" s="111"/>
    </row>
    <row r="99" spans="5:25" x14ac:dyDescent="0.3">
      <c r="E99" s="112"/>
      <c r="H99" s="111"/>
      <c r="P99" s="113"/>
      <c r="Q99" s="113"/>
      <c r="R99" s="113"/>
      <c r="W99" s="111"/>
      <c r="X99" s="111"/>
      <c r="Y99" s="111"/>
    </row>
    <row r="100" spans="5:25" x14ac:dyDescent="0.3">
      <c r="E100" s="112"/>
      <c r="H100" s="111"/>
      <c r="P100" s="113"/>
      <c r="Q100" s="113"/>
      <c r="R100" s="113"/>
      <c r="W100" s="111"/>
      <c r="X100" s="111"/>
      <c r="Y100" s="111"/>
    </row>
    <row r="101" spans="5:25" x14ac:dyDescent="0.3">
      <c r="E101" s="112"/>
      <c r="H101" s="111"/>
      <c r="P101" s="113"/>
      <c r="Q101" s="113"/>
      <c r="R101" s="113"/>
      <c r="W101" s="111"/>
      <c r="X101" s="111"/>
      <c r="Y101" s="111"/>
    </row>
    <row r="102" spans="5:25" x14ac:dyDescent="0.3">
      <c r="E102" s="112"/>
      <c r="H102" s="111"/>
      <c r="P102" s="113"/>
      <c r="Q102" s="113"/>
      <c r="R102" s="113"/>
      <c r="W102" s="111"/>
      <c r="X102" s="111"/>
      <c r="Y102" s="111"/>
    </row>
    <row r="103" spans="5:25" x14ac:dyDescent="0.3">
      <c r="E103" s="112"/>
      <c r="H103" s="111"/>
      <c r="P103" s="113"/>
      <c r="Q103" s="113"/>
      <c r="R103" s="113"/>
      <c r="W103" s="111"/>
      <c r="X103" s="111"/>
      <c r="Y103" s="111"/>
    </row>
    <row r="104" spans="5:25" x14ac:dyDescent="0.3">
      <c r="E104" s="112"/>
      <c r="H104" s="111"/>
      <c r="P104" s="113"/>
      <c r="Q104" s="113"/>
      <c r="R104" s="113"/>
      <c r="W104" s="111"/>
      <c r="X104" s="111"/>
      <c r="Y104" s="111"/>
    </row>
    <row r="105" spans="5:25" x14ac:dyDescent="0.3">
      <c r="E105" s="112"/>
      <c r="H105" s="111"/>
      <c r="P105" s="113"/>
      <c r="Q105" s="113"/>
      <c r="R105" s="113"/>
      <c r="W105" s="111"/>
      <c r="X105" s="111"/>
      <c r="Y105" s="111"/>
    </row>
    <row r="106" spans="5:25" x14ac:dyDescent="0.3">
      <c r="E106" s="112"/>
      <c r="H106" s="111"/>
      <c r="P106" s="113"/>
      <c r="Q106" s="113"/>
      <c r="R106" s="113"/>
      <c r="W106" s="111"/>
      <c r="X106" s="111"/>
      <c r="Y106" s="111"/>
    </row>
    <row r="107" spans="5:25" x14ac:dyDescent="0.3">
      <c r="E107" s="112"/>
      <c r="H107" s="111"/>
      <c r="P107" s="113"/>
      <c r="Q107" s="113"/>
      <c r="R107" s="113"/>
      <c r="W107" s="111"/>
      <c r="X107" s="111"/>
      <c r="Y107" s="111"/>
    </row>
    <row r="108" spans="5:25" x14ac:dyDescent="0.3">
      <c r="E108" s="112"/>
      <c r="H108" s="111"/>
      <c r="P108" s="113"/>
      <c r="Q108" s="113"/>
      <c r="R108" s="113"/>
      <c r="W108" s="111"/>
      <c r="X108" s="111"/>
      <c r="Y108" s="111"/>
    </row>
    <row r="109" spans="5:25" x14ac:dyDescent="0.3">
      <c r="E109" s="112"/>
      <c r="H109" s="111"/>
      <c r="P109" s="113"/>
      <c r="Q109" s="113"/>
      <c r="R109" s="113"/>
      <c r="W109" s="111"/>
      <c r="X109" s="111"/>
      <c r="Y109" s="111"/>
    </row>
    <row r="110" spans="5:25" x14ac:dyDescent="0.3">
      <c r="E110" s="112"/>
      <c r="H110" s="111"/>
      <c r="P110" s="113"/>
      <c r="Q110" s="113"/>
      <c r="R110" s="113"/>
      <c r="W110" s="111"/>
      <c r="X110" s="111"/>
      <c r="Y110" s="111"/>
    </row>
    <row r="111" spans="5:25" x14ac:dyDescent="0.3">
      <c r="E111" s="112"/>
      <c r="H111" s="111"/>
      <c r="P111" s="113"/>
      <c r="Q111" s="113"/>
      <c r="R111" s="113"/>
      <c r="W111" s="111"/>
      <c r="X111" s="111"/>
      <c r="Y111" s="111"/>
    </row>
    <row r="112" spans="5:25" x14ac:dyDescent="0.3">
      <c r="E112" s="112"/>
      <c r="H112" s="111"/>
      <c r="P112" s="113"/>
      <c r="Q112" s="113"/>
      <c r="R112" s="113"/>
      <c r="W112" s="111"/>
      <c r="X112" s="111"/>
      <c r="Y112" s="111"/>
    </row>
    <row r="113" spans="5:25" x14ac:dyDescent="0.3">
      <c r="E113" s="112"/>
      <c r="H113" s="111"/>
      <c r="P113" s="113"/>
      <c r="Q113" s="113"/>
      <c r="R113" s="113"/>
      <c r="W113" s="111"/>
      <c r="X113" s="111"/>
      <c r="Y113" s="111"/>
    </row>
    <row r="114" spans="5:25" x14ac:dyDescent="0.3">
      <c r="E114" s="112"/>
      <c r="H114" s="111"/>
      <c r="P114" s="113"/>
      <c r="Q114" s="113"/>
      <c r="R114" s="113"/>
      <c r="W114" s="111"/>
      <c r="X114" s="111"/>
      <c r="Y114" s="111"/>
    </row>
    <row r="115" spans="5:25" x14ac:dyDescent="0.3">
      <c r="E115" s="112"/>
      <c r="H115" s="111"/>
      <c r="P115" s="113"/>
      <c r="Q115" s="113"/>
      <c r="R115" s="113"/>
      <c r="W115" s="111"/>
      <c r="X115" s="111"/>
      <c r="Y115" s="111"/>
    </row>
    <row r="116" spans="5:25" x14ac:dyDescent="0.3">
      <c r="E116" s="112"/>
      <c r="H116" s="111"/>
      <c r="P116" s="113"/>
      <c r="Q116" s="113"/>
      <c r="R116" s="113"/>
      <c r="W116" s="111"/>
      <c r="X116" s="111"/>
      <c r="Y116" s="111"/>
    </row>
    <row r="117" spans="5:25" x14ac:dyDescent="0.3">
      <c r="E117" s="112"/>
      <c r="H117" s="111"/>
      <c r="P117" s="113"/>
      <c r="Q117" s="113"/>
      <c r="R117" s="113"/>
      <c r="W117" s="111"/>
      <c r="X117" s="111"/>
      <c r="Y117" s="111"/>
    </row>
    <row r="118" spans="5:25" x14ac:dyDescent="0.3">
      <c r="E118" s="112"/>
      <c r="H118" s="111"/>
      <c r="P118" s="113"/>
      <c r="Q118" s="113"/>
      <c r="R118" s="113"/>
      <c r="W118" s="111"/>
      <c r="X118" s="111"/>
      <c r="Y118" s="111"/>
    </row>
    <row r="119" spans="5:25" x14ac:dyDescent="0.3">
      <c r="E119" s="112"/>
      <c r="H119" s="111"/>
      <c r="P119" s="113"/>
      <c r="Q119" s="113"/>
      <c r="R119" s="113"/>
      <c r="W119" s="111"/>
      <c r="X119" s="111"/>
      <c r="Y119" s="111"/>
    </row>
    <row r="120" spans="5:25" x14ac:dyDescent="0.3">
      <c r="E120" s="112"/>
      <c r="H120" s="111"/>
      <c r="P120" s="113"/>
      <c r="Q120" s="113"/>
      <c r="R120" s="113"/>
      <c r="W120" s="111"/>
      <c r="X120" s="111"/>
      <c r="Y120" s="111"/>
    </row>
    <row r="121" spans="5:25" x14ac:dyDescent="0.3">
      <c r="E121" s="112"/>
      <c r="H121" s="111"/>
      <c r="P121" s="113"/>
      <c r="Q121" s="113"/>
      <c r="R121" s="113"/>
      <c r="W121" s="111"/>
      <c r="X121" s="111"/>
      <c r="Y121" s="111"/>
    </row>
    <row r="122" spans="5:25" x14ac:dyDescent="0.3">
      <c r="E122" s="112"/>
      <c r="H122" s="111"/>
      <c r="P122" s="113"/>
      <c r="Q122" s="113"/>
      <c r="R122" s="113"/>
      <c r="W122" s="111"/>
      <c r="X122" s="111"/>
      <c r="Y122" s="111"/>
    </row>
    <row r="123" spans="5:25" x14ac:dyDescent="0.3">
      <c r="E123" s="112"/>
      <c r="H123" s="111"/>
      <c r="P123" s="113"/>
      <c r="Q123" s="113"/>
      <c r="R123" s="113"/>
      <c r="W123" s="111"/>
      <c r="X123" s="111"/>
      <c r="Y123" s="111"/>
    </row>
    <row r="124" spans="5:25" x14ac:dyDescent="0.3">
      <c r="E124" s="112"/>
      <c r="H124" s="111"/>
      <c r="P124" s="113"/>
      <c r="Q124" s="113"/>
      <c r="R124" s="113"/>
      <c r="W124" s="111"/>
      <c r="X124" s="111"/>
      <c r="Y124" s="111"/>
    </row>
    <row r="125" spans="5:25" x14ac:dyDescent="0.3">
      <c r="E125" s="112"/>
      <c r="H125" s="111"/>
      <c r="P125" s="113"/>
      <c r="Q125" s="113"/>
      <c r="R125" s="113"/>
      <c r="W125" s="111"/>
      <c r="X125" s="111"/>
      <c r="Y125" s="111"/>
    </row>
    <row r="126" spans="5:25" x14ac:dyDescent="0.3">
      <c r="E126" s="112"/>
      <c r="H126" s="111"/>
      <c r="P126" s="113"/>
      <c r="Q126" s="113"/>
      <c r="R126" s="113"/>
      <c r="W126" s="111"/>
      <c r="X126" s="111"/>
      <c r="Y126" s="111"/>
    </row>
    <row r="127" spans="5:25" x14ac:dyDescent="0.3">
      <c r="E127" s="112"/>
      <c r="H127" s="111"/>
      <c r="P127" s="113"/>
      <c r="Q127" s="113"/>
      <c r="R127" s="113"/>
      <c r="W127" s="111"/>
      <c r="X127" s="111"/>
      <c r="Y127" s="111"/>
    </row>
    <row r="128" spans="5:25" x14ac:dyDescent="0.3">
      <c r="E128" s="112"/>
      <c r="H128" s="111"/>
      <c r="P128" s="113"/>
      <c r="Q128" s="113"/>
      <c r="R128" s="113"/>
      <c r="W128" s="111"/>
      <c r="X128" s="111"/>
      <c r="Y128" s="111"/>
    </row>
    <row r="129" spans="5:25" x14ac:dyDescent="0.3">
      <c r="E129" s="112"/>
      <c r="H129" s="111"/>
      <c r="P129" s="113"/>
      <c r="Q129" s="113"/>
      <c r="R129" s="113"/>
      <c r="W129" s="111"/>
      <c r="X129" s="111"/>
      <c r="Y129" s="111"/>
    </row>
    <row r="130" spans="5:25" x14ac:dyDescent="0.3">
      <c r="E130" s="112"/>
      <c r="H130" s="111"/>
      <c r="P130" s="113"/>
      <c r="Q130" s="113"/>
      <c r="R130" s="113"/>
      <c r="W130" s="111"/>
      <c r="X130" s="111"/>
      <c r="Y130" s="111"/>
    </row>
    <row r="131" spans="5:25" x14ac:dyDescent="0.3">
      <c r="E131" s="112"/>
      <c r="H131" s="111"/>
      <c r="P131" s="113"/>
      <c r="Q131" s="113"/>
      <c r="R131" s="113"/>
      <c r="W131" s="111"/>
      <c r="X131" s="111"/>
      <c r="Y131" s="111"/>
    </row>
    <row r="132" spans="5:25" x14ac:dyDescent="0.3">
      <c r="E132" s="112"/>
      <c r="H132" s="111"/>
      <c r="P132" s="113"/>
      <c r="Q132" s="113"/>
      <c r="R132" s="113"/>
      <c r="W132" s="111"/>
      <c r="X132" s="111"/>
      <c r="Y132" s="111"/>
    </row>
    <row r="133" spans="5:25" x14ac:dyDescent="0.3">
      <c r="E133" s="112"/>
      <c r="H133" s="111"/>
      <c r="P133" s="113"/>
      <c r="Q133" s="113"/>
      <c r="R133" s="113"/>
      <c r="W133" s="111"/>
      <c r="X133" s="111"/>
      <c r="Y133" s="111"/>
    </row>
    <row r="134" spans="5:25" x14ac:dyDescent="0.3">
      <c r="E134" s="112"/>
      <c r="H134" s="111"/>
      <c r="P134" s="113"/>
      <c r="Q134" s="113"/>
      <c r="R134" s="113"/>
      <c r="W134" s="111"/>
      <c r="X134" s="111"/>
      <c r="Y134" s="111"/>
    </row>
    <row r="135" spans="5:25" x14ac:dyDescent="0.3">
      <c r="E135" s="112"/>
      <c r="H135" s="111"/>
      <c r="P135" s="113"/>
      <c r="Q135" s="113"/>
      <c r="R135" s="113"/>
      <c r="W135" s="111"/>
      <c r="X135" s="111"/>
      <c r="Y135" s="111"/>
    </row>
    <row r="136" spans="5:25" x14ac:dyDescent="0.3">
      <c r="E136" s="112"/>
      <c r="H136" s="111"/>
      <c r="P136" s="113"/>
      <c r="Q136" s="113"/>
      <c r="R136" s="113"/>
      <c r="W136" s="111"/>
      <c r="X136" s="111"/>
      <c r="Y136" s="111"/>
    </row>
    <row r="137" spans="5:25" x14ac:dyDescent="0.3">
      <c r="E137" s="112"/>
      <c r="H137" s="111"/>
      <c r="P137" s="113"/>
      <c r="Q137" s="113"/>
      <c r="R137" s="113"/>
      <c r="W137" s="111"/>
      <c r="X137" s="111"/>
      <c r="Y137" s="111"/>
    </row>
    <row r="138" spans="5:25" x14ac:dyDescent="0.3">
      <c r="E138" s="112"/>
      <c r="H138" s="111"/>
      <c r="P138" s="113"/>
      <c r="Q138" s="113"/>
      <c r="R138" s="113"/>
      <c r="W138" s="111"/>
      <c r="X138" s="111"/>
      <c r="Y138" s="111"/>
    </row>
    <row r="139" spans="5:25" x14ac:dyDescent="0.3">
      <c r="E139" s="112"/>
      <c r="H139" s="111"/>
      <c r="P139" s="113"/>
      <c r="Q139" s="113"/>
      <c r="R139" s="113"/>
      <c r="W139" s="111"/>
      <c r="X139" s="111"/>
      <c r="Y139" s="111"/>
    </row>
    <row r="140" spans="5:25" x14ac:dyDescent="0.3">
      <c r="E140" s="112"/>
      <c r="H140" s="111"/>
      <c r="P140" s="113"/>
      <c r="Q140" s="113"/>
      <c r="R140" s="113"/>
      <c r="W140" s="111"/>
      <c r="X140" s="111"/>
      <c r="Y140" s="111"/>
    </row>
    <row r="141" spans="5:25" x14ac:dyDescent="0.3">
      <c r="E141" s="112"/>
      <c r="H141" s="111"/>
      <c r="P141" s="113"/>
      <c r="Q141" s="113"/>
      <c r="R141" s="113"/>
      <c r="W141" s="111"/>
      <c r="X141" s="111"/>
      <c r="Y141" s="111"/>
    </row>
    <row r="142" spans="5:25" x14ac:dyDescent="0.3">
      <c r="E142" s="112"/>
      <c r="H142" s="111"/>
      <c r="P142" s="113"/>
      <c r="Q142" s="113"/>
      <c r="R142" s="113"/>
      <c r="W142" s="111"/>
      <c r="X142" s="111"/>
      <c r="Y142" s="111"/>
    </row>
    <row r="143" spans="5:25" x14ac:dyDescent="0.3">
      <c r="E143" s="112"/>
      <c r="H143" s="111"/>
      <c r="P143" s="113"/>
      <c r="Q143" s="113"/>
      <c r="R143" s="113"/>
      <c r="W143" s="111"/>
      <c r="X143" s="111"/>
      <c r="Y143" s="111"/>
    </row>
    <row r="144" spans="5:25" x14ac:dyDescent="0.3">
      <c r="E144" s="112"/>
      <c r="H144" s="111"/>
      <c r="P144" s="113"/>
      <c r="Q144" s="113"/>
      <c r="R144" s="113"/>
      <c r="W144" s="111"/>
      <c r="X144" s="111"/>
      <c r="Y144" s="111"/>
    </row>
    <row r="145" spans="5:25" x14ac:dyDescent="0.3">
      <c r="E145" s="112"/>
      <c r="H145" s="111"/>
      <c r="P145" s="113"/>
      <c r="Q145" s="113"/>
      <c r="R145" s="113"/>
      <c r="W145" s="111"/>
      <c r="X145" s="111"/>
      <c r="Y145" s="111"/>
    </row>
    <row r="146" spans="5:25" x14ac:dyDescent="0.3">
      <c r="E146" s="112"/>
      <c r="H146" s="111"/>
      <c r="P146" s="113"/>
      <c r="Q146" s="113"/>
      <c r="R146" s="113"/>
      <c r="W146" s="111"/>
      <c r="X146" s="111"/>
      <c r="Y146" s="111"/>
    </row>
    <row r="147" spans="5:25" x14ac:dyDescent="0.3">
      <c r="E147" s="112"/>
      <c r="H147" s="111"/>
      <c r="P147" s="113"/>
      <c r="Q147" s="113"/>
      <c r="R147" s="113"/>
      <c r="W147" s="111"/>
      <c r="X147" s="111"/>
      <c r="Y147" s="111"/>
    </row>
    <row r="148" spans="5:25" x14ac:dyDescent="0.3">
      <c r="E148" s="112"/>
      <c r="H148" s="111"/>
      <c r="P148" s="113"/>
      <c r="Q148" s="113"/>
      <c r="R148" s="113"/>
      <c r="W148" s="111"/>
      <c r="X148" s="111"/>
      <c r="Y148" s="111"/>
    </row>
    <row r="149" spans="5:25" x14ac:dyDescent="0.3">
      <c r="E149" s="112"/>
      <c r="H149" s="111"/>
      <c r="P149" s="113"/>
      <c r="Q149" s="113"/>
      <c r="R149" s="113"/>
      <c r="W149" s="111"/>
      <c r="X149" s="111"/>
      <c r="Y149" s="111"/>
    </row>
    <row r="150" spans="5:25" x14ac:dyDescent="0.3">
      <c r="E150" s="112"/>
      <c r="H150" s="111"/>
      <c r="P150" s="113"/>
      <c r="Q150" s="113"/>
      <c r="R150" s="113"/>
      <c r="W150" s="111"/>
      <c r="X150" s="111"/>
      <c r="Y150" s="111"/>
    </row>
    <row r="151" spans="5:25" x14ac:dyDescent="0.3">
      <c r="E151" s="112"/>
      <c r="H151" s="111"/>
      <c r="P151" s="113"/>
      <c r="Q151" s="113"/>
      <c r="R151" s="113"/>
      <c r="W151" s="111"/>
      <c r="X151" s="111"/>
      <c r="Y151" s="111"/>
    </row>
    <row r="152" spans="5:25" x14ac:dyDescent="0.3">
      <c r="E152" s="112"/>
      <c r="H152" s="111"/>
      <c r="P152" s="113"/>
      <c r="Q152" s="113"/>
      <c r="R152" s="113"/>
      <c r="W152" s="111"/>
      <c r="X152" s="111"/>
      <c r="Y152" s="111"/>
    </row>
    <row r="153" spans="5:25" x14ac:dyDescent="0.3">
      <c r="E153" s="112"/>
      <c r="H153" s="111"/>
      <c r="P153" s="113"/>
      <c r="Q153" s="113"/>
      <c r="R153" s="113"/>
      <c r="W153" s="111"/>
      <c r="X153" s="111"/>
      <c r="Y153" s="111"/>
    </row>
    <row r="154" spans="5:25" x14ac:dyDescent="0.3">
      <c r="E154" s="112"/>
      <c r="H154" s="111"/>
      <c r="P154" s="113"/>
      <c r="Q154" s="113"/>
      <c r="R154" s="113"/>
      <c r="W154" s="111"/>
      <c r="X154" s="111"/>
      <c r="Y154" s="111"/>
    </row>
    <row r="155" spans="5:25" x14ac:dyDescent="0.3">
      <c r="E155" s="112"/>
      <c r="H155" s="111"/>
      <c r="P155" s="113"/>
      <c r="Q155" s="113"/>
      <c r="R155" s="113"/>
      <c r="W155" s="111"/>
      <c r="X155" s="111"/>
      <c r="Y155" s="111"/>
    </row>
    <row r="156" spans="5:25" x14ac:dyDescent="0.3">
      <c r="E156" s="112"/>
      <c r="H156" s="111"/>
      <c r="P156" s="113"/>
      <c r="Q156" s="113"/>
      <c r="R156" s="113"/>
      <c r="W156" s="111"/>
      <c r="X156" s="111"/>
      <c r="Y156" s="111"/>
    </row>
    <row r="157" spans="5:25" x14ac:dyDescent="0.3">
      <c r="E157" s="112"/>
      <c r="H157" s="111"/>
      <c r="P157" s="113"/>
      <c r="Q157" s="113"/>
      <c r="R157" s="113"/>
      <c r="W157" s="111"/>
      <c r="X157" s="111"/>
      <c r="Y157" s="111"/>
    </row>
    <row r="158" spans="5:25" x14ac:dyDescent="0.3">
      <c r="E158" s="112"/>
      <c r="H158" s="111"/>
      <c r="P158" s="113"/>
      <c r="Q158" s="113"/>
      <c r="R158" s="113"/>
      <c r="W158" s="111"/>
      <c r="X158" s="111"/>
      <c r="Y158" s="111"/>
    </row>
    <row r="159" spans="5:25" x14ac:dyDescent="0.3">
      <c r="E159" s="112"/>
      <c r="H159" s="111"/>
      <c r="P159" s="113"/>
      <c r="Q159" s="113"/>
      <c r="R159" s="113"/>
      <c r="W159" s="111"/>
      <c r="X159" s="111"/>
      <c r="Y159" s="111"/>
    </row>
    <row r="160" spans="5:25" x14ac:dyDescent="0.3">
      <c r="E160" s="112"/>
      <c r="H160" s="111"/>
      <c r="P160" s="113"/>
      <c r="Q160" s="113"/>
      <c r="R160" s="113"/>
      <c r="W160" s="111"/>
      <c r="X160" s="111"/>
      <c r="Y160" s="111"/>
    </row>
    <row r="161" spans="5:25" x14ac:dyDescent="0.3">
      <c r="E161" s="112"/>
      <c r="H161" s="111"/>
      <c r="P161" s="113"/>
      <c r="Q161" s="113"/>
      <c r="R161" s="113"/>
      <c r="W161" s="111"/>
      <c r="X161" s="111"/>
      <c r="Y161" s="111"/>
    </row>
    <row r="162" spans="5:25" x14ac:dyDescent="0.3">
      <c r="E162" s="112"/>
      <c r="H162" s="111"/>
      <c r="P162" s="113"/>
      <c r="Q162" s="113"/>
      <c r="R162" s="113"/>
      <c r="W162" s="111"/>
      <c r="X162" s="111"/>
      <c r="Y162" s="111"/>
    </row>
    <row r="163" spans="5:25" x14ac:dyDescent="0.3">
      <c r="E163" s="112"/>
      <c r="H163" s="111"/>
      <c r="P163" s="113"/>
      <c r="Q163" s="113"/>
      <c r="R163" s="113"/>
      <c r="W163" s="111"/>
      <c r="X163" s="111"/>
      <c r="Y163" s="111"/>
    </row>
    <row r="164" spans="5:25" x14ac:dyDescent="0.3">
      <c r="E164" s="112"/>
      <c r="H164" s="111"/>
      <c r="P164" s="113"/>
      <c r="Q164" s="113"/>
      <c r="R164" s="113"/>
      <c r="W164" s="111"/>
      <c r="X164" s="111"/>
      <c r="Y164" s="111"/>
    </row>
    <row r="165" spans="5:25" x14ac:dyDescent="0.3">
      <c r="E165" s="112"/>
      <c r="H165" s="111"/>
      <c r="P165" s="113"/>
      <c r="Q165" s="113"/>
      <c r="R165" s="113"/>
      <c r="W165" s="111"/>
      <c r="X165" s="111"/>
      <c r="Y165" s="111"/>
    </row>
    <row r="166" spans="5:25" x14ac:dyDescent="0.3">
      <c r="E166" s="112"/>
      <c r="H166" s="111"/>
      <c r="P166" s="113"/>
      <c r="Q166" s="113"/>
      <c r="R166" s="113"/>
      <c r="W166" s="111"/>
      <c r="X166" s="111"/>
      <c r="Y166" s="111"/>
    </row>
    <row r="167" spans="5:25" x14ac:dyDescent="0.3">
      <c r="E167" s="112"/>
      <c r="H167" s="111"/>
      <c r="P167" s="113"/>
      <c r="Q167" s="113"/>
      <c r="R167" s="113"/>
      <c r="W167" s="111"/>
      <c r="X167" s="111"/>
      <c r="Y167" s="111"/>
    </row>
    <row r="168" spans="5:25" x14ac:dyDescent="0.3">
      <c r="E168" s="112"/>
      <c r="H168" s="111"/>
      <c r="P168" s="113"/>
      <c r="Q168" s="113"/>
      <c r="R168" s="113"/>
      <c r="W168" s="111"/>
      <c r="X168" s="111"/>
      <c r="Y168" s="111"/>
    </row>
    <row r="169" spans="5:25" x14ac:dyDescent="0.3">
      <c r="E169" s="112"/>
      <c r="H169" s="111"/>
      <c r="P169" s="113"/>
      <c r="Q169" s="113"/>
      <c r="R169" s="113"/>
      <c r="W169" s="111"/>
      <c r="X169" s="111"/>
      <c r="Y169" s="111"/>
    </row>
    <row r="170" spans="5:25" x14ac:dyDescent="0.3">
      <c r="E170" s="112"/>
      <c r="H170" s="111"/>
      <c r="P170" s="113"/>
      <c r="Q170" s="113"/>
      <c r="R170" s="113"/>
      <c r="W170" s="111"/>
      <c r="X170" s="111"/>
      <c r="Y170" s="111"/>
    </row>
    <row r="171" spans="5:25" x14ac:dyDescent="0.3">
      <c r="E171" s="112"/>
      <c r="H171" s="111"/>
      <c r="P171" s="113"/>
      <c r="Q171" s="113"/>
      <c r="R171" s="113"/>
      <c r="W171" s="111"/>
      <c r="X171" s="111"/>
      <c r="Y171" s="111"/>
    </row>
    <row r="172" spans="5:25" x14ac:dyDescent="0.3">
      <c r="E172" s="112"/>
      <c r="H172" s="111"/>
      <c r="P172" s="113"/>
      <c r="Q172" s="113"/>
      <c r="R172" s="113"/>
      <c r="W172" s="111"/>
      <c r="X172" s="111"/>
      <c r="Y172" s="111"/>
    </row>
    <row r="173" spans="5:25" x14ac:dyDescent="0.3">
      <c r="E173" s="112"/>
      <c r="H173" s="111"/>
      <c r="P173" s="113"/>
      <c r="Q173" s="113"/>
      <c r="R173" s="113"/>
      <c r="W173" s="111"/>
      <c r="X173" s="111"/>
      <c r="Y173" s="111"/>
    </row>
    <row r="174" spans="5:25" x14ac:dyDescent="0.3">
      <c r="E174" s="112"/>
      <c r="H174" s="111"/>
      <c r="P174" s="113"/>
      <c r="Q174" s="113"/>
      <c r="R174" s="113"/>
      <c r="W174" s="111"/>
      <c r="X174" s="111"/>
      <c r="Y174" s="111"/>
    </row>
    <row r="175" spans="5:25" x14ac:dyDescent="0.3">
      <c r="E175" s="112"/>
      <c r="H175" s="111"/>
      <c r="P175" s="113"/>
      <c r="Q175" s="113"/>
      <c r="R175" s="113"/>
      <c r="W175" s="111"/>
      <c r="X175" s="111"/>
      <c r="Y175" s="111"/>
    </row>
    <row r="176" spans="5:25" x14ac:dyDescent="0.3">
      <c r="E176" s="112"/>
      <c r="H176" s="111"/>
      <c r="P176" s="113"/>
      <c r="Q176" s="113"/>
      <c r="R176" s="113"/>
      <c r="W176" s="111"/>
      <c r="X176" s="111"/>
      <c r="Y176" s="111"/>
    </row>
    <row r="177" spans="5:25" x14ac:dyDescent="0.3">
      <c r="E177" s="112"/>
      <c r="H177" s="111"/>
      <c r="P177" s="113"/>
      <c r="Q177" s="113"/>
      <c r="R177" s="113"/>
      <c r="W177" s="111"/>
      <c r="X177" s="111"/>
      <c r="Y177" s="111"/>
    </row>
    <row r="178" spans="5:25" x14ac:dyDescent="0.3">
      <c r="E178" s="112"/>
      <c r="H178" s="111"/>
      <c r="P178" s="113"/>
      <c r="Q178" s="113"/>
      <c r="R178" s="113"/>
      <c r="W178" s="111"/>
      <c r="X178" s="111"/>
      <c r="Y178" s="111"/>
    </row>
    <row r="179" spans="5:25" x14ac:dyDescent="0.3">
      <c r="E179" s="112"/>
      <c r="H179" s="111"/>
      <c r="P179" s="113"/>
      <c r="Q179" s="113"/>
      <c r="R179" s="113"/>
      <c r="W179" s="111"/>
      <c r="X179" s="111"/>
      <c r="Y179" s="111"/>
    </row>
    <row r="180" spans="5:25" x14ac:dyDescent="0.3">
      <c r="E180" s="112"/>
      <c r="H180" s="111"/>
      <c r="P180" s="113"/>
      <c r="Q180" s="113"/>
      <c r="R180" s="113"/>
      <c r="W180" s="111"/>
      <c r="X180" s="111"/>
      <c r="Y180" s="111"/>
    </row>
    <row r="181" spans="5:25" x14ac:dyDescent="0.3">
      <c r="E181" s="112"/>
      <c r="H181" s="111"/>
      <c r="P181" s="113"/>
      <c r="Q181" s="113"/>
      <c r="R181" s="113"/>
      <c r="W181" s="111"/>
      <c r="X181" s="111"/>
      <c r="Y181" s="111"/>
    </row>
    <row r="182" spans="5:25" x14ac:dyDescent="0.3">
      <c r="E182" s="112"/>
      <c r="H182" s="111"/>
      <c r="P182" s="113"/>
      <c r="Q182" s="113"/>
      <c r="R182" s="113"/>
      <c r="W182" s="111"/>
      <c r="X182" s="111"/>
      <c r="Y182" s="111"/>
    </row>
    <row r="183" spans="5:25" x14ac:dyDescent="0.3">
      <c r="E183" s="112"/>
      <c r="H183" s="111"/>
      <c r="P183" s="113"/>
      <c r="Q183" s="113"/>
      <c r="R183" s="113"/>
      <c r="W183" s="111"/>
      <c r="X183" s="111"/>
      <c r="Y183" s="111"/>
    </row>
    <row r="184" spans="5:25" x14ac:dyDescent="0.3">
      <c r="E184" s="112"/>
      <c r="H184" s="111"/>
      <c r="P184" s="113"/>
      <c r="Q184" s="113"/>
      <c r="R184" s="113"/>
      <c r="W184" s="111"/>
      <c r="X184" s="111"/>
      <c r="Y184" s="111"/>
    </row>
    <row r="185" spans="5:25" x14ac:dyDescent="0.3">
      <c r="E185" s="112"/>
      <c r="H185" s="111"/>
      <c r="P185" s="113"/>
      <c r="Q185" s="113"/>
      <c r="R185" s="113"/>
      <c r="W185" s="111"/>
      <c r="X185" s="111"/>
      <c r="Y185" s="111"/>
    </row>
    <row r="186" spans="5:25" x14ac:dyDescent="0.3">
      <c r="E186" s="112"/>
      <c r="H186" s="111"/>
      <c r="P186" s="113"/>
      <c r="Q186" s="113"/>
      <c r="R186" s="113"/>
      <c r="W186" s="111"/>
      <c r="X186" s="111"/>
      <c r="Y186" s="111"/>
    </row>
    <row r="187" spans="5:25" x14ac:dyDescent="0.3">
      <c r="E187" s="112"/>
      <c r="H187" s="111"/>
      <c r="P187" s="113"/>
      <c r="Q187" s="113"/>
      <c r="R187" s="113"/>
      <c r="W187" s="111"/>
      <c r="X187" s="111"/>
      <c r="Y187" s="111"/>
    </row>
    <row r="188" spans="5:25" x14ac:dyDescent="0.3">
      <c r="E188" s="112"/>
      <c r="H188" s="111"/>
      <c r="P188" s="113"/>
      <c r="Q188" s="113"/>
      <c r="R188" s="113"/>
      <c r="W188" s="111"/>
      <c r="X188" s="111"/>
      <c r="Y188" s="111"/>
    </row>
    <row r="189" spans="5:25" x14ac:dyDescent="0.3">
      <c r="E189" s="112"/>
      <c r="H189" s="111"/>
      <c r="P189" s="113"/>
      <c r="Q189" s="113"/>
      <c r="R189" s="113"/>
      <c r="W189" s="111"/>
      <c r="X189" s="111"/>
      <c r="Y189" s="111"/>
    </row>
    <row r="190" spans="5:25" x14ac:dyDescent="0.3">
      <c r="E190" s="112"/>
      <c r="H190" s="111"/>
      <c r="P190" s="113"/>
      <c r="Q190" s="113"/>
      <c r="R190" s="113"/>
      <c r="W190" s="111"/>
      <c r="X190" s="111"/>
      <c r="Y190" s="111"/>
    </row>
    <row r="191" spans="5:25" x14ac:dyDescent="0.3">
      <c r="E191" s="112"/>
      <c r="H191" s="111"/>
      <c r="P191" s="113"/>
      <c r="Q191" s="113"/>
      <c r="R191" s="113"/>
      <c r="W191" s="111"/>
      <c r="X191" s="111"/>
      <c r="Y191" s="111"/>
    </row>
    <row r="192" spans="5:25" x14ac:dyDescent="0.3">
      <c r="E192" s="112"/>
      <c r="H192" s="111"/>
      <c r="P192" s="113"/>
      <c r="Q192" s="113"/>
      <c r="R192" s="113"/>
      <c r="W192" s="111"/>
      <c r="X192" s="111"/>
      <c r="Y192" s="111"/>
    </row>
    <row r="193" spans="5:25" x14ac:dyDescent="0.3">
      <c r="E193" s="112"/>
      <c r="H193" s="111"/>
      <c r="P193" s="113"/>
      <c r="Q193" s="113"/>
      <c r="R193" s="113"/>
      <c r="W193" s="111"/>
      <c r="X193" s="111"/>
      <c r="Y193" s="111"/>
    </row>
    <row r="194" spans="5:25" x14ac:dyDescent="0.3">
      <c r="E194" s="112"/>
      <c r="H194" s="111"/>
      <c r="P194" s="113"/>
      <c r="Q194" s="113"/>
      <c r="R194" s="113"/>
      <c r="W194" s="111"/>
      <c r="X194" s="111"/>
      <c r="Y194" s="111"/>
    </row>
    <row r="195" spans="5:25" x14ac:dyDescent="0.3">
      <c r="E195" s="112"/>
      <c r="H195" s="111"/>
      <c r="P195" s="113"/>
      <c r="Q195" s="113"/>
      <c r="R195" s="113"/>
      <c r="W195" s="111"/>
      <c r="X195" s="111"/>
      <c r="Y195" s="111"/>
    </row>
    <row r="196" spans="5:25" x14ac:dyDescent="0.3">
      <c r="E196" s="112"/>
      <c r="H196" s="111"/>
      <c r="P196" s="113"/>
      <c r="Q196" s="113"/>
      <c r="R196" s="113"/>
      <c r="W196" s="111"/>
      <c r="X196" s="111"/>
      <c r="Y196" s="111"/>
    </row>
    <row r="197" spans="5:25" x14ac:dyDescent="0.3">
      <c r="E197" s="112"/>
      <c r="H197" s="111"/>
      <c r="P197" s="113"/>
      <c r="Q197" s="113"/>
      <c r="R197" s="113"/>
      <c r="W197" s="111"/>
      <c r="X197" s="111"/>
      <c r="Y197" s="111"/>
    </row>
    <row r="198" spans="5:25" x14ac:dyDescent="0.3">
      <c r="E198" s="112"/>
      <c r="H198" s="111"/>
      <c r="P198" s="113"/>
      <c r="Q198" s="113"/>
      <c r="R198" s="113"/>
      <c r="W198" s="111"/>
      <c r="X198" s="111"/>
      <c r="Y198" s="111"/>
    </row>
    <row r="199" spans="5:25" x14ac:dyDescent="0.3">
      <c r="E199" s="112"/>
      <c r="H199" s="111"/>
      <c r="P199" s="113"/>
      <c r="Q199" s="113"/>
      <c r="R199" s="113"/>
      <c r="W199" s="111"/>
      <c r="X199" s="111"/>
      <c r="Y199" s="111"/>
    </row>
    <row r="200" spans="5:25" x14ac:dyDescent="0.3">
      <c r="E200" s="112"/>
      <c r="H200" s="111"/>
      <c r="P200" s="113"/>
      <c r="Q200" s="113"/>
      <c r="R200" s="113"/>
      <c r="W200" s="111"/>
      <c r="X200" s="111"/>
      <c r="Y200" s="111"/>
    </row>
    <row r="201" spans="5:25" x14ac:dyDescent="0.3">
      <c r="E201" s="112"/>
      <c r="H201" s="111"/>
      <c r="P201" s="113"/>
      <c r="Q201" s="113"/>
      <c r="R201" s="113"/>
      <c r="W201" s="111"/>
      <c r="X201" s="111"/>
      <c r="Y201" s="111"/>
    </row>
    <row r="202" spans="5:25" x14ac:dyDescent="0.3">
      <c r="E202" s="112"/>
      <c r="H202" s="111"/>
      <c r="P202" s="113"/>
      <c r="Q202" s="113"/>
      <c r="R202" s="113"/>
      <c r="W202" s="111"/>
      <c r="X202" s="111"/>
      <c r="Y202" s="111"/>
    </row>
    <row r="203" spans="5:25" x14ac:dyDescent="0.3">
      <c r="E203" s="112"/>
      <c r="H203" s="111"/>
      <c r="P203" s="113"/>
      <c r="Q203" s="113"/>
      <c r="R203" s="113"/>
      <c r="W203" s="111"/>
      <c r="X203" s="111"/>
      <c r="Y203" s="111"/>
    </row>
    <row r="204" spans="5:25" x14ac:dyDescent="0.3">
      <c r="E204" s="112"/>
      <c r="H204" s="111"/>
      <c r="P204" s="113"/>
      <c r="Q204" s="113"/>
      <c r="R204" s="113"/>
      <c r="W204" s="111"/>
      <c r="X204" s="111"/>
      <c r="Y204" s="111"/>
    </row>
    <row r="205" spans="5:25" x14ac:dyDescent="0.3">
      <c r="E205" s="112"/>
      <c r="H205" s="111"/>
      <c r="P205" s="113"/>
      <c r="Q205" s="113"/>
      <c r="R205" s="113"/>
      <c r="W205" s="111"/>
      <c r="X205" s="111"/>
      <c r="Y205" s="111"/>
    </row>
    <row r="206" spans="5:25" x14ac:dyDescent="0.3">
      <c r="E206" s="112"/>
      <c r="H206" s="111"/>
      <c r="P206" s="113"/>
      <c r="Q206" s="113"/>
      <c r="R206" s="113"/>
      <c r="W206" s="111"/>
      <c r="X206" s="111"/>
      <c r="Y206" s="111"/>
    </row>
    <row r="207" spans="5:25" x14ac:dyDescent="0.3">
      <c r="E207" s="112"/>
      <c r="H207" s="111"/>
      <c r="P207" s="113"/>
      <c r="Q207" s="113"/>
      <c r="R207" s="113"/>
      <c r="W207" s="111"/>
      <c r="X207" s="111"/>
      <c r="Y207" s="111"/>
    </row>
    <row r="208" spans="5:25" x14ac:dyDescent="0.3">
      <c r="E208" s="112"/>
      <c r="H208" s="111"/>
      <c r="P208" s="113"/>
      <c r="Q208" s="113"/>
      <c r="R208" s="113"/>
      <c r="W208" s="111"/>
      <c r="X208" s="111"/>
      <c r="Y208" s="111"/>
    </row>
    <row r="209" spans="5:25" x14ac:dyDescent="0.3">
      <c r="E209" s="112"/>
      <c r="H209" s="111"/>
      <c r="P209" s="113"/>
      <c r="Q209" s="113"/>
      <c r="R209" s="113"/>
      <c r="W209" s="111"/>
      <c r="X209" s="111"/>
      <c r="Y209" s="111"/>
    </row>
    <row r="210" spans="5:25" x14ac:dyDescent="0.3">
      <c r="E210" s="112"/>
      <c r="H210" s="111"/>
      <c r="P210" s="113"/>
      <c r="Q210" s="113"/>
      <c r="R210" s="113"/>
      <c r="W210" s="111"/>
      <c r="X210" s="111"/>
      <c r="Y210" s="111"/>
    </row>
    <row r="211" spans="5:25" x14ac:dyDescent="0.3">
      <c r="E211" s="112"/>
      <c r="H211" s="111"/>
      <c r="P211" s="113"/>
      <c r="Q211" s="113"/>
      <c r="R211" s="113"/>
      <c r="W211" s="111"/>
      <c r="X211" s="111"/>
      <c r="Y211" s="111"/>
    </row>
    <row r="212" spans="5:25" x14ac:dyDescent="0.3">
      <c r="E212" s="112"/>
      <c r="H212" s="111"/>
      <c r="P212" s="113"/>
      <c r="Q212" s="113"/>
      <c r="R212" s="113"/>
      <c r="W212" s="111"/>
      <c r="X212" s="111"/>
      <c r="Y212" s="111"/>
    </row>
    <row r="213" spans="5:25" x14ac:dyDescent="0.3">
      <c r="E213" s="112"/>
      <c r="H213" s="111"/>
      <c r="P213" s="113"/>
      <c r="Q213" s="113"/>
      <c r="R213" s="113"/>
      <c r="W213" s="111"/>
      <c r="X213" s="111"/>
      <c r="Y213" s="111"/>
    </row>
    <row r="214" spans="5:25" x14ac:dyDescent="0.3">
      <c r="E214" s="112"/>
      <c r="H214" s="111"/>
      <c r="P214" s="113"/>
      <c r="Q214" s="113"/>
      <c r="R214" s="113"/>
      <c r="W214" s="111"/>
      <c r="X214" s="111"/>
      <c r="Y214" s="111"/>
    </row>
    <row r="215" spans="5:25" x14ac:dyDescent="0.3">
      <c r="E215" s="112"/>
      <c r="H215" s="111"/>
      <c r="P215" s="113"/>
      <c r="Q215" s="113"/>
      <c r="R215" s="113"/>
      <c r="W215" s="111"/>
      <c r="X215" s="111"/>
      <c r="Y215" s="111"/>
    </row>
    <row r="216" spans="5:25" x14ac:dyDescent="0.3">
      <c r="E216" s="112"/>
      <c r="H216" s="111"/>
      <c r="P216" s="113"/>
      <c r="Q216" s="113"/>
      <c r="R216" s="113"/>
      <c r="W216" s="111"/>
      <c r="X216" s="111"/>
      <c r="Y216" s="111"/>
    </row>
    <row r="217" spans="5:25" x14ac:dyDescent="0.3">
      <c r="E217" s="112"/>
      <c r="H217" s="111"/>
      <c r="P217" s="113"/>
      <c r="Q217" s="113"/>
      <c r="R217" s="113"/>
      <c r="W217" s="111"/>
      <c r="X217" s="111"/>
      <c r="Y217" s="111"/>
    </row>
    <row r="218" spans="5:25" x14ac:dyDescent="0.3">
      <c r="E218" s="112"/>
      <c r="H218" s="111"/>
      <c r="P218" s="113"/>
      <c r="Q218" s="113"/>
      <c r="R218" s="113"/>
      <c r="W218" s="111"/>
      <c r="X218" s="111"/>
      <c r="Y218" s="111"/>
    </row>
    <row r="219" spans="5:25" x14ac:dyDescent="0.3">
      <c r="E219" s="112"/>
      <c r="H219" s="111"/>
      <c r="P219" s="113"/>
      <c r="Q219" s="113"/>
      <c r="R219" s="113"/>
      <c r="W219" s="111"/>
      <c r="X219" s="111"/>
      <c r="Y219" s="111"/>
    </row>
    <row r="220" spans="5:25" x14ac:dyDescent="0.3">
      <c r="E220" s="112"/>
      <c r="H220" s="111"/>
      <c r="P220" s="113"/>
      <c r="Q220" s="113"/>
      <c r="R220" s="113"/>
      <c r="W220" s="111"/>
      <c r="X220" s="111"/>
      <c r="Y220" s="111"/>
    </row>
    <row r="221" spans="5:25" x14ac:dyDescent="0.3">
      <c r="E221" s="112"/>
      <c r="H221" s="111"/>
      <c r="P221" s="113"/>
      <c r="Q221" s="113"/>
      <c r="R221" s="113"/>
      <c r="W221" s="111"/>
      <c r="X221" s="111"/>
      <c r="Y221" s="111"/>
    </row>
    <row r="222" spans="5:25" x14ac:dyDescent="0.3">
      <c r="E222" s="112"/>
      <c r="H222" s="111"/>
      <c r="P222" s="113"/>
      <c r="Q222" s="113"/>
      <c r="R222" s="113"/>
      <c r="W222" s="111"/>
      <c r="X222" s="111"/>
      <c r="Y222" s="111"/>
    </row>
    <row r="223" spans="5:25" x14ac:dyDescent="0.3">
      <c r="E223" s="112"/>
      <c r="H223" s="111"/>
      <c r="P223" s="113"/>
      <c r="Q223" s="113"/>
      <c r="R223" s="113"/>
      <c r="W223" s="111"/>
      <c r="X223" s="111"/>
      <c r="Y223" s="111"/>
    </row>
    <row r="224" spans="5:25" x14ac:dyDescent="0.3">
      <c r="E224" s="112"/>
      <c r="H224" s="111"/>
      <c r="P224" s="113"/>
      <c r="Q224" s="113"/>
      <c r="R224" s="113"/>
      <c r="W224" s="111"/>
      <c r="X224" s="111"/>
      <c r="Y224" s="111"/>
    </row>
    <row r="225" spans="5:25" x14ac:dyDescent="0.3">
      <c r="E225" s="112"/>
      <c r="H225" s="111"/>
      <c r="P225" s="113"/>
      <c r="Q225" s="113"/>
      <c r="R225" s="113"/>
      <c r="W225" s="111"/>
      <c r="X225" s="111"/>
      <c r="Y225" s="111"/>
    </row>
    <row r="226" spans="5:25" x14ac:dyDescent="0.3">
      <c r="E226" s="112"/>
      <c r="H226" s="111"/>
      <c r="P226" s="113"/>
      <c r="Q226" s="113"/>
      <c r="R226" s="113"/>
      <c r="W226" s="111"/>
      <c r="X226" s="111"/>
      <c r="Y226" s="111"/>
    </row>
    <row r="227" spans="5:25" x14ac:dyDescent="0.3">
      <c r="E227" s="112"/>
      <c r="H227" s="111"/>
      <c r="P227" s="113"/>
      <c r="Q227" s="113"/>
      <c r="R227" s="113"/>
      <c r="W227" s="111"/>
      <c r="X227" s="111"/>
      <c r="Y227" s="111"/>
    </row>
    <row r="228" spans="5:25" x14ac:dyDescent="0.3">
      <c r="E228" s="112"/>
      <c r="H228" s="111"/>
      <c r="P228" s="113"/>
      <c r="Q228" s="113"/>
      <c r="R228" s="113"/>
      <c r="W228" s="111"/>
      <c r="X228" s="111"/>
      <c r="Y228" s="111"/>
    </row>
    <row r="229" spans="5:25" x14ac:dyDescent="0.3">
      <c r="E229" s="112"/>
      <c r="H229" s="111"/>
      <c r="P229" s="113"/>
      <c r="Q229" s="113"/>
      <c r="R229" s="113"/>
      <c r="W229" s="111"/>
      <c r="X229" s="111"/>
      <c r="Y229" s="111"/>
    </row>
    <row r="230" spans="5:25" x14ac:dyDescent="0.3">
      <c r="E230" s="112"/>
      <c r="H230" s="111"/>
      <c r="P230" s="113"/>
      <c r="Q230" s="113"/>
      <c r="R230" s="113"/>
      <c r="W230" s="111"/>
      <c r="X230" s="111"/>
      <c r="Y230" s="111"/>
    </row>
    <row r="231" spans="5:25" x14ac:dyDescent="0.3">
      <c r="E231" s="112"/>
      <c r="H231" s="111"/>
      <c r="P231" s="113"/>
      <c r="Q231" s="113"/>
      <c r="R231" s="113"/>
      <c r="W231" s="111"/>
      <c r="X231" s="111"/>
      <c r="Y231" s="111"/>
    </row>
    <row r="232" spans="5:25" x14ac:dyDescent="0.3">
      <c r="E232" s="112"/>
      <c r="H232" s="111"/>
      <c r="P232" s="113"/>
      <c r="Q232" s="113"/>
      <c r="R232" s="113"/>
      <c r="W232" s="111"/>
      <c r="X232" s="111"/>
      <c r="Y232" s="111"/>
    </row>
    <row r="233" spans="5:25" x14ac:dyDescent="0.3">
      <c r="E233" s="112"/>
      <c r="H233" s="111"/>
      <c r="P233" s="113"/>
      <c r="Q233" s="113"/>
      <c r="R233" s="113"/>
      <c r="W233" s="111"/>
      <c r="X233" s="111"/>
      <c r="Y233" s="111"/>
    </row>
    <row r="234" spans="5:25" x14ac:dyDescent="0.3">
      <c r="E234" s="112"/>
      <c r="H234" s="111"/>
      <c r="P234" s="113"/>
      <c r="Q234" s="113"/>
      <c r="R234" s="113"/>
      <c r="W234" s="111"/>
      <c r="X234" s="111"/>
      <c r="Y234" s="111"/>
    </row>
    <row r="235" spans="5:25" x14ac:dyDescent="0.3">
      <c r="E235" s="112"/>
      <c r="H235" s="111"/>
      <c r="P235" s="113"/>
      <c r="Q235" s="113"/>
      <c r="R235" s="113"/>
      <c r="W235" s="111"/>
      <c r="X235" s="111"/>
      <c r="Y235" s="111"/>
    </row>
    <row r="236" spans="5:25" x14ac:dyDescent="0.3">
      <c r="E236" s="112"/>
      <c r="H236" s="111"/>
      <c r="P236" s="113"/>
      <c r="Q236" s="113"/>
      <c r="R236" s="113"/>
      <c r="W236" s="111"/>
      <c r="X236" s="111"/>
      <c r="Y236" s="111"/>
    </row>
    <row r="237" spans="5:25" x14ac:dyDescent="0.3">
      <c r="E237" s="112"/>
      <c r="H237" s="111"/>
      <c r="P237" s="113"/>
      <c r="Q237" s="113"/>
      <c r="R237" s="113"/>
      <c r="W237" s="111"/>
      <c r="X237" s="111"/>
      <c r="Y237" s="111"/>
    </row>
    <row r="238" spans="5:25" x14ac:dyDescent="0.3">
      <c r="E238" s="112"/>
      <c r="H238" s="111"/>
      <c r="P238" s="113"/>
      <c r="Q238" s="113"/>
      <c r="R238" s="113"/>
      <c r="W238" s="111"/>
      <c r="X238" s="111"/>
      <c r="Y238" s="111"/>
    </row>
    <row r="239" spans="5:25" x14ac:dyDescent="0.3">
      <c r="E239" s="112"/>
      <c r="H239" s="111"/>
      <c r="P239" s="113"/>
      <c r="Q239" s="113"/>
      <c r="R239" s="113"/>
      <c r="W239" s="111"/>
      <c r="X239" s="111"/>
      <c r="Y239" s="111"/>
    </row>
  </sheetData>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9316-B60F-4F2F-BD5D-C966CE412481}">
  <sheetPr>
    <tabColor theme="6"/>
  </sheetPr>
  <dimension ref="A4:Y151"/>
  <sheetViews>
    <sheetView tabSelected="1" topLeftCell="A75" zoomScale="85" zoomScaleNormal="85" workbookViewId="0"/>
  </sheetViews>
  <sheetFormatPr defaultColWidth="8.58203125" defaultRowHeight="14" x14ac:dyDescent="0.3"/>
  <cols>
    <col min="1" max="1" width="42.33203125" style="111" customWidth="1"/>
    <col min="2" max="2" width="26.25" style="111" customWidth="1"/>
    <col min="3" max="3" width="42.33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8.58203125"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25" x14ac:dyDescent="0.3">
      <c r="A4" s="118" t="s">
        <v>68</v>
      </c>
    </row>
    <row r="5" spans="1:25" x14ac:dyDescent="0.3">
      <c r="A5" s="119" t="s">
        <v>376</v>
      </c>
      <c r="B5" s="111" t="s">
        <v>378</v>
      </c>
    </row>
    <row r="6" spans="1:25" x14ac:dyDescent="0.3">
      <c r="A6" s="111" t="s">
        <v>398</v>
      </c>
      <c r="B6" s="111" t="s">
        <v>399</v>
      </c>
    </row>
    <row r="7" spans="1:25" x14ac:dyDescent="0.3">
      <c r="A7" s="120" t="s">
        <v>73</v>
      </c>
      <c r="B7" s="111" t="s">
        <v>400</v>
      </c>
    </row>
    <row r="8" spans="1:25" x14ac:dyDescent="0.3">
      <c r="A8" s="111" t="s">
        <v>2</v>
      </c>
      <c r="B8" s="111" t="s">
        <v>396</v>
      </c>
    </row>
    <row r="9" spans="1:25" x14ac:dyDescent="0.3">
      <c r="A9" s="111" t="s">
        <v>76</v>
      </c>
      <c r="B9" s="111" t="s">
        <v>401</v>
      </c>
    </row>
    <row r="11" spans="1:25" ht="14.5" thickBot="1" x14ac:dyDescent="0.35"/>
    <row r="12" spans="1:25" ht="14.5" thickBot="1" x14ac:dyDescent="0.35">
      <c r="A12" s="114" t="s">
        <v>588</v>
      </c>
      <c r="B12" s="452" t="s">
        <v>695</v>
      </c>
      <c r="C12" s="227" t="s">
        <v>477</v>
      </c>
      <c r="D12" s="228" t="s">
        <v>694</v>
      </c>
      <c r="G12" s="112"/>
      <c r="H12" s="111"/>
      <c r="R12" s="113"/>
      <c r="Y12" s="111"/>
    </row>
    <row r="13" spans="1:25" x14ac:dyDescent="0.3">
      <c r="A13" s="114"/>
      <c r="B13" s="81" t="s">
        <v>458</v>
      </c>
      <c r="C13" t="s">
        <v>429</v>
      </c>
      <c r="D13" s="257">
        <v>593.46957799999996</v>
      </c>
      <c r="G13" s="112"/>
      <c r="H13" s="121"/>
      <c r="R13" s="113"/>
      <c r="Y13" s="111"/>
    </row>
    <row r="14" spans="1:25" x14ac:dyDescent="0.3">
      <c r="A14" s="114"/>
      <c r="B14" s="81" t="s">
        <v>458</v>
      </c>
      <c r="C14" t="s">
        <v>425</v>
      </c>
      <c r="D14" s="257">
        <v>123.18996500000002</v>
      </c>
      <c r="F14" s="121"/>
      <c r="G14" s="112"/>
      <c r="H14" s="111"/>
      <c r="R14" s="113"/>
      <c r="Y14" s="111"/>
    </row>
    <row r="15" spans="1:25" x14ac:dyDescent="0.3">
      <c r="A15" s="114"/>
      <c r="B15" s="81" t="s">
        <v>468</v>
      </c>
      <c r="C15" t="s">
        <v>680</v>
      </c>
      <c r="D15" s="257">
        <v>91.623750999999999</v>
      </c>
      <c r="E15" s="158"/>
      <c r="F15" s="158"/>
      <c r="G15" s="158"/>
      <c r="H15" s="158"/>
      <c r="I15" s="158"/>
      <c r="J15" s="158"/>
      <c r="K15" s="158"/>
      <c r="L15" s="158"/>
      <c r="M15" s="158"/>
      <c r="N15" s="158"/>
      <c r="O15" s="158"/>
      <c r="P15" s="158"/>
      <c r="Q15" s="158"/>
      <c r="R15" s="113"/>
      <c r="Y15" s="111"/>
    </row>
    <row r="16" spans="1:25" x14ac:dyDescent="0.3">
      <c r="A16" s="114"/>
      <c r="B16" s="81" t="s">
        <v>681</v>
      </c>
      <c r="C16" t="s">
        <v>429</v>
      </c>
      <c r="D16" s="257">
        <v>71.502065999999985</v>
      </c>
      <c r="E16" s="122"/>
      <c r="F16" s="122"/>
      <c r="G16" s="122"/>
      <c r="H16" s="122"/>
      <c r="I16" s="122"/>
      <c r="J16" s="122"/>
      <c r="K16" s="123"/>
      <c r="L16" s="122"/>
      <c r="M16" s="122"/>
      <c r="N16" s="122"/>
      <c r="O16" s="122"/>
      <c r="P16" s="122"/>
      <c r="Q16" s="122"/>
      <c r="R16" s="113"/>
      <c r="Y16" s="111"/>
    </row>
    <row r="17" spans="2:25" x14ac:dyDescent="0.3">
      <c r="B17" s="81" t="s">
        <v>468</v>
      </c>
      <c r="C17" t="s">
        <v>434</v>
      </c>
      <c r="D17" s="257">
        <v>62.076996999999992</v>
      </c>
      <c r="G17" s="125"/>
      <c r="H17" s="117"/>
      <c r="L17" s="116"/>
      <c r="M17" s="116"/>
      <c r="N17" s="125"/>
      <c r="O17" s="116"/>
      <c r="P17" s="116"/>
      <c r="Q17" s="126"/>
      <c r="R17" s="113"/>
      <c r="Y17" s="111"/>
    </row>
    <row r="18" spans="2:25" x14ac:dyDescent="0.3">
      <c r="B18" s="81" t="s">
        <v>468</v>
      </c>
      <c r="C18" t="s">
        <v>425</v>
      </c>
      <c r="D18" s="257">
        <v>37.84391699999999</v>
      </c>
      <c r="G18" s="125"/>
      <c r="H18" s="117"/>
      <c r="L18" s="116"/>
      <c r="M18" s="116"/>
      <c r="N18" s="125"/>
      <c r="O18" s="116"/>
      <c r="P18" s="116"/>
      <c r="Q18" s="125"/>
      <c r="R18" s="113"/>
      <c r="Y18" s="111"/>
    </row>
    <row r="19" spans="2:25" x14ac:dyDescent="0.3">
      <c r="B19" s="81" t="s">
        <v>682</v>
      </c>
      <c r="C19" t="s">
        <v>429</v>
      </c>
      <c r="D19" s="257">
        <v>32.585260000000005</v>
      </c>
      <c r="G19" s="125"/>
      <c r="H19" s="117"/>
      <c r="L19" s="116"/>
      <c r="M19" s="116"/>
      <c r="N19" s="125"/>
      <c r="O19" s="116"/>
      <c r="P19" s="116"/>
      <c r="Q19" s="125"/>
      <c r="R19" s="113"/>
      <c r="Y19" s="111"/>
    </row>
    <row r="20" spans="2:25" x14ac:dyDescent="0.3">
      <c r="B20" s="81" t="s">
        <v>468</v>
      </c>
      <c r="C20" t="s">
        <v>423</v>
      </c>
      <c r="D20" s="257">
        <v>28.848559999999985</v>
      </c>
      <c r="G20" s="125"/>
      <c r="H20" s="117"/>
      <c r="L20" s="116"/>
      <c r="M20" s="116"/>
      <c r="N20" s="125"/>
      <c r="O20" s="116"/>
      <c r="P20" s="116"/>
      <c r="Q20" s="126"/>
      <c r="R20" s="113"/>
      <c r="Y20" s="111"/>
    </row>
    <row r="21" spans="2:25" x14ac:dyDescent="0.3">
      <c r="B21" s="81" t="s">
        <v>683</v>
      </c>
      <c r="C21" t="s">
        <v>478</v>
      </c>
      <c r="D21" s="257">
        <v>24.568160000000002</v>
      </c>
      <c r="G21" s="125"/>
      <c r="H21" s="117"/>
      <c r="L21" s="116"/>
      <c r="M21" s="116"/>
      <c r="N21" s="125"/>
      <c r="O21" s="116"/>
      <c r="P21" s="116"/>
      <c r="Q21" s="126"/>
      <c r="R21" s="113"/>
      <c r="Y21" s="111"/>
    </row>
    <row r="22" spans="2:25" x14ac:dyDescent="0.3">
      <c r="B22" s="81" t="s">
        <v>458</v>
      </c>
      <c r="C22" t="s">
        <v>684</v>
      </c>
      <c r="D22" s="257">
        <v>24.44341</v>
      </c>
      <c r="G22" s="125"/>
      <c r="H22" s="117"/>
      <c r="L22" s="116"/>
      <c r="M22" s="116"/>
      <c r="N22" s="125"/>
      <c r="O22" s="116"/>
      <c r="P22" s="116"/>
      <c r="Q22" s="126"/>
      <c r="R22" s="113"/>
      <c r="Y22" s="111"/>
    </row>
    <row r="23" spans="2:25" x14ac:dyDescent="0.3">
      <c r="B23" s="81" t="s">
        <v>685</v>
      </c>
      <c r="C23" t="s">
        <v>478</v>
      </c>
      <c r="D23" s="257">
        <v>22.904519000000001</v>
      </c>
      <c r="G23" s="125"/>
      <c r="H23" s="117"/>
      <c r="L23" s="116"/>
      <c r="M23" s="116"/>
      <c r="N23" s="125"/>
      <c r="O23" s="116"/>
      <c r="P23" s="116"/>
      <c r="Q23" s="125"/>
      <c r="R23" s="113"/>
      <c r="Y23" s="111"/>
    </row>
    <row r="24" spans="2:25" x14ac:dyDescent="0.3">
      <c r="B24" s="81" t="s">
        <v>686</v>
      </c>
      <c r="C24" t="s">
        <v>429</v>
      </c>
      <c r="D24" s="257">
        <v>22.425443000000001</v>
      </c>
      <c r="G24" s="125"/>
      <c r="H24" s="117"/>
      <c r="L24" s="116"/>
      <c r="M24" s="116"/>
      <c r="N24" s="125"/>
      <c r="O24" s="116"/>
      <c r="P24" s="116"/>
      <c r="R24" s="113"/>
      <c r="Y24" s="111"/>
    </row>
    <row r="25" spans="2:25" x14ac:dyDescent="0.3">
      <c r="B25" s="153" t="s">
        <v>681</v>
      </c>
      <c r="C25" s="154" t="s">
        <v>680</v>
      </c>
      <c r="D25" s="450">
        <v>20.305368999999995</v>
      </c>
      <c r="G25" s="125"/>
      <c r="H25" s="117"/>
      <c r="L25" s="116"/>
      <c r="M25" s="116"/>
      <c r="N25" s="125"/>
      <c r="O25" s="116"/>
      <c r="P25" s="116"/>
      <c r="Q25" s="125"/>
      <c r="R25" s="113"/>
      <c r="Y25" s="111"/>
    </row>
    <row r="26" spans="2:25" x14ac:dyDescent="0.3">
      <c r="B26" s="81" t="s">
        <v>681</v>
      </c>
      <c r="C26" t="s">
        <v>422</v>
      </c>
      <c r="D26" s="257">
        <v>18.405622000000001</v>
      </c>
      <c r="G26" s="127"/>
      <c r="H26" s="117"/>
      <c r="L26" s="116"/>
      <c r="M26" s="116"/>
      <c r="N26" s="125"/>
      <c r="O26" s="116"/>
      <c r="P26" s="116"/>
      <c r="R26" s="113"/>
      <c r="Y26" s="111"/>
    </row>
    <row r="27" spans="2:25" x14ac:dyDescent="0.3">
      <c r="B27" s="81" t="s">
        <v>681</v>
      </c>
      <c r="C27" t="s">
        <v>478</v>
      </c>
      <c r="D27" s="257">
        <v>17.099861999999998</v>
      </c>
      <c r="G27" s="125"/>
      <c r="H27" s="117"/>
      <c r="L27" s="116"/>
      <c r="M27" s="116"/>
      <c r="N27" s="125"/>
      <c r="O27" s="116"/>
      <c r="P27" s="116"/>
      <c r="Q27" s="125"/>
      <c r="R27" s="113"/>
      <c r="Y27" s="111"/>
    </row>
    <row r="28" spans="2:25" x14ac:dyDescent="0.3">
      <c r="B28" s="81" t="s">
        <v>685</v>
      </c>
      <c r="C28" t="s">
        <v>429</v>
      </c>
      <c r="D28" s="257">
        <v>16.798760999999999</v>
      </c>
      <c r="G28" s="125"/>
      <c r="H28" s="117"/>
      <c r="L28" s="116"/>
      <c r="M28" s="116"/>
      <c r="N28" s="125"/>
      <c r="O28" s="116"/>
      <c r="P28" s="116"/>
      <c r="Q28" s="126"/>
      <c r="R28" s="113"/>
      <c r="Y28" s="111"/>
    </row>
    <row r="29" spans="2:25" x14ac:dyDescent="0.3">
      <c r="B29" s="81" t="s">
        <v>458</v>
      </c>
      <c r="C29" t="s">
        <v>478</v>
      </c>
      <c r="D29" s="257">
        <v>13.931195000000002</v>
      </c>
      <c r="G29" s="125"/>
      <c r="H29" s="117"/>
      <c r="L29" s="116"/>
      <c r="M29" s="116"/>
      <c r="N29" s="125"/>
      <c r="O29" s="116"/>
      <c r="P29" s="116"/>
      <c r="Q29" s="125"/>
      <c r="R29" s="113"/>
      <c r="Y29" s="111"/>
    </row>
    <row r="30" spans="2:25" x14ac:dyDescent="0.3">
      <c r="B30" s="81" t="s">
        <v>458</v>
      </c>
      <c r="C30" t="s">
        <v>423</v>
      </c>
      <c r="D30" s="257">
        <v>13.561228000000002</v>
      </c>
      <c r="G30" s="125"/>
      <c r="H30" s="117"/>
      <c r="L30" s="116"/>
      <c r="M30" s="116"/>
      <c r="N30" s="125"/>
      <c r="O30" s="116"/>
      <c r="P30" s="116"/>
      <c r="Q30" s="126"/>
      <c r="R30" s="113"/>
      <c r="Y30" s="111"/>
    </row>
    <row r="31" spans="2:25" x14ac:dyDescent="0.3">
      <c r="B31" s="81" t="s">
        <v>468</v>
      </c>
      <c r="C31" t="s">
        <v>426</v>
      </c>
      <c r="D31" s="257">
        <v>11.802590999999998</v>
      </c>
      <c r="G31" s="125"/>
      <c r="H31" s="117"/>
      <c r="L31" s="116"/>
      <c r="M31" s="116"/>
      <c r="N31" s="125"/>
      <c r="O31" s="116"/>
      <c r="P31" s="116"/>
      <c r="Q31" s="126"/>
      <c r="R31" s="113"/>
      <c r="Y31" s="111"/>
    </row>
    <row r="32" spans="2:25" x14ac:dyDescent="0.3">
      <c r="B32" s="81" t="s">
        <v>458</v>
      </c>
      <c r="C32" t="s">
        <v>680</v>
      </c>
      <c r="D32" s="257">
        <v>11.573095</v>
      </c>
      <c r="G32" s="125"/>
      <c r="H32" s="117"/>
      <c r="L32" s="116"/>
      <c r="M32" s="116"/>
      <c r="N32" s="125"/>
      <c r="O32" s="116"/>
      <c r="P32" s="116"/>
      <c r="Q32" s="126"/>
      <c r="R32" s="113"/>
      <c r="Y32" s="111"/>
    </row>
    <row r="33" spans="2:25" x14ac:dyDescent="0.3">
      <c r="B33" s="81" t="s">
        <v>468</v>
      </c>
      <c r="C33" t="s">
        <v>478</v>
      </c>
      <c r="D33" s="257">
        <v>10.206054</v>
      </c>
      <c r="G33" s="125"/>
      <c r="H33" s="117"/>
      <c r="L33" s="116"/>
      <c r="M33" s="116"/>
      <c r="N33" s="125"/>
      <c r="O33" s="116"/>
      <c r="P33" s="116"/>
      <c r="Q33" s="126"/>
      <c r="R33" s="113"/>
      <c r="Y33" s="111"/>
    </row>
    <row r="34" spans="2:25" x14ac:dyDescent="0.3">
      <c r="B34" s="81" t="s">
        <v>468</v>
      </c>
      <c r="C34" t="s">
        <v>429</v>
      </c>
      <c r="D34" s="257">
        <v>8.8932740000000017</v>
      </c>
      <c r="G34" s="125"/>
      <c r="H34" s="117"/>
      <c r="L34" s="116"/>
      <c r="M34" s="116"/>
      <c r="N34" s="125"/>
      <c r="O34" s="116"/>
      <c r="P34" s="116"/>
      <c r="Q34" s="126"/>
      <c r="R34" s="113"/>
      <c r="Y34" s="111"/>
    </row>
    <row r="35" spans="2:25" x14ac:dyDescent="0.3">
      <c r="B35" s="81" t="s">
        <v>468</v>
      </c>
      <c r="C35" t="s">
        <v>432</v>
      </c>
      <c r="D35" s="257">
        <v>7.3560240000000006</v>
      </c>
      <c r="G35" s="125"/>
      <c r="H35" s="117"/>
      <c r="L35" s="116"/>
      <c r="M35" s="116"/>
      <c r="N35" s="125"/>
      <c r="O35" s="116"/>
      <c r="P35" s="116"/>
      <c r="Q35" s="126"/>
      <c r="R35" s="113"/>
      <c r="Y35" s="111"/>
    </row>
    <row r="36" spans="2:25" x14ac:dyDescent="0.3">
      <c r="B36" s="81" t="s">
        <v>687</v>
      </c>
      <c r="C36" t="s">
        <v>423</v>
      </c>
      <c r="D36" s="257">
        <v>7.1107840000000007</v>
      </c>
      <c r="G36" s="125"/>
      <c r="H36" s="117"/>
      <c r="L36" s="116"/>
      <c r="M36" s="116"/>
      <c r="N36" s="125"/>
      <c r="O36" s="116"/>
      <c r="P36" s="116"/>
      <c r="Q36" s="126"/>
      <c r="R36" s="113"/>
      <c r="Y36" s="111"/>
    </row>
    <row r="37" spans="2:25" x14ac:dyDescent="0.3">
      <c r="B37" s="81" t="s">
        <v>681</v>
      </c>
      <c r="C37" t="s">
        <v>483</v>
      </c>
      <c r="D37" s="257">
        <v>6.6927509999999995</v>
      </c>
      <c r="G37" s="125"/>
      <c r="H37" s="117"/>
      <c r="L37" s="116"/>
      <c r="M37" s="116"/>
      <c r="N37" s="125"/>
      <c r="O37" s="116"/>
      <c r="P37" s="116"/>
      <c r="Q37" s="126"/>
      <c r="R37" s="113"/>
      <c r="Y37" s="111"/>
    </row>
    <row r="38" spans="2:25" x14ac:dyDescent="0.3">
      <c r="B38" s="81" t="s">
        <v>681</v>
      </c>
      <c r="C38" t="s">
        <v>434</v>
      </c>
      <c r="D38" s="257">
        <v>6.5651299999999999</v>
      </c>
      <c r="G38" s="125"/>
      <c r="H38" s="117"/>
      <c r="L38" s="116"/>
      <c r="M38" s="116"/>
      <c r="N38" s="125"/>
      <c r="O38" s="116"/>
      <c r="P38" s="116"/>
      <c r="Q38" s="126"/>
      <c r="R38" s="113"/>
      <c r="Y38" s="111"/>
    </row>
    <row r="39" spans="2:25" x14ac:dyDescent="0.3">
      <c r="B39" s="81" t="s">
        <v>685</v>
      </c>
      <c r="C39" t="s">
        <v>422</v>
      </c>
      <c r="D39" s="257">
        <v>6.4289740000000002</v>
      </c>
      <c r="G39" s="125"/>
      <c r="H39" s="117"/>
      <c r="L39" s="116"/>
      <c r="M39" s="116"/>
      <c r="N39" s="125"/>
      <c r="O39" s="116"/>
      <c r="P39" s="116"/>
      <c r="Q39" s="126"/>
      <c r="R39" s="113"/>
      <c r="Y39" s="111"/>
    </row>
    <row r="40" spans="2:25" x14ac:dyDescent="0.3">
      <c r="B40" s="81" t="s">
        <v>682</v>
      </c>
      <c r="C40" t="s">
        <v>478</v>
      </c>
      <c r="D40" s="257">
        <v>6.3955359999999999</v>
      </c>
      <c r="G40" s="125"/>
      <c r="H40" s="117"/>
      <c r="L40" s="116"/>
      <c r="M40" s="116"/>
      <c r="N40" s="125"/>
      <c r="O40" s="116"/>
      <c r="P40" s="116"/>
      <c r="Q40" s="126"/>
      <c r="R40" s="113"/>
      <c r="Y40" s="111"/>
    </row>
    <row r="41" spans="2:25" x14ac:dyDescent="0.3">
      <c r="B41" s="81" t="s">
        <v>683</v>
      </c>
      <c r="C41" t="s">
        <v>429</v>
      </c>
      <c r="D41" s="257">
        <v>5.8932039999999999</v>
      </c>
      <c r="G41" s="125"/>
      <c r="H41" s="117"/>
      <c r="L41" s="116"/>
      <c r="M41" s="116"/>
      <c r="N41" s="125"/>
      <c r="O41" s="116"/>
      <c r="P41" s="116"/>
      <c r="Q41" s="126"/>
      <c r="R41" s="113"/>
      <c r="Y41" s="111"/>
    </row>
    <row r="42" spans="2:25" x14ac:dyDescent="0.3">
      <c r="B42" s="81" t="s">
        <v>681</v>
      </c>
      <c r="C42" t="s">
        <v>423</v>
      </c>
      <c r="D42" s="257">
        <v>5.8545749999999996</v>
      </c>
      <c r="G42" s="125"/>
      <c r="H42" s="117"/>
      <c r="L42" s="116"/>
      <c r="M42" s="116"/>
      <c r="N42" s="125"/>
      <c r="O42" s="116"/>
      <c r="P42" s="116"/>
      <c r="Q42" s="126"/>
      <c r="R42" s="113"/>
      <c r="Y42" s="111"/>
    </row>
    <row r="43" spans="2:25" x14ac:dyDescent="0.3">
      <c r="B43" s="81" t="s">
        <v>681</v>
      </c>
      <c r="C43" t="s">
        <v>688</v>
      </c>
      <c r="D43" s="257">
        <v>5.4263320000000004</v>
      </c>
      <c r="G43" s="125"/>
      <c r="H43" s="117"/>
      <c r="L43" s="116"/>
      <c r="M43" s="116"/>
      <c r="N43" s="125"/>
      <c r="O43" s="116"/>
      <c r="P43" s="116"/>
      <c r="Q43" s="125"/>
      <c r="R43" s="113"/>
      <c r="Y43" s="111"/>
    </row>
    <row r="44" spans="2:25" x14ac:dyDescent="0.3">
      <c r="B44" s="81" t="s">
        <v>687</v>
      </c>
      <c r="C44" t="s">
        <v>680</v>
      </c>
      <c r="D44" s="257">
        <v>5.0512180000000004</v>
      </c>
      <c r="G44" s="125"/>
      <c r="H44" s="117"/>
      <c r="L44" s="116"/>
      <c r="M44" s="116"/>
      <c r="N44" s="116"/>
      <c r="O44" s="116"/>
      <c r="P44" s="116"/>
      <c r="Q44" s="125"/>
      <c r="R44" s="113"/>
      <c r="Y44" s="111"/>
    </row>
    <row r="45" spans="2:25" x14ac:dyDescent="0.3">
      <c r="B45" s="81" t="s">
        <v>687</v>
      </c>
      <c r="C45" t="s">
        <v>434</v>
      </c>
      <c r="D45" s="257">
        <v>5.0238800000000001</v>
      </c>
      <c r="G45" s="125"/>
      <c r="H45" s="117"/>
      <c r="L45" s="116"/>
      <c r="M45" s="116"/>
      <c r="N45" s="125"/>
      <c r="O45" s="116"/>
      <c r="P45" s="116"/>
      <c r="Q45" s="126"/>
      <c r="R45" s="113"/>
      <c r="Y45" s="111"/>
    </row>
    <row r="46" spans="2:25" x14ac:dyDescent="0.3">
      <c r="B46" s="81" t="s">
        <v>468</v>
      </c>
      <c r="C46" t="s">
        <v>428</v>
      </c>
      <c r="D46" s="257">
        <v>4.7282779999999986</v>
      </c>
      <c r="G46" s="125"/>
      <c r="H46" s="117"/>
      <c r="L46" s="116"/>
      <c r="M46" s="116"/>
      <c r="N46" s="125"/>
      <c r="O46" s="116"/>
      <c r="P46" s="116"/>
      <c r="Q46" s="126"/>
      <c r="R46" s="113"/>
      <c r="Y46" s="111"/>
    </row>
    <row r="47" spans="2:25" x14ac:dyDescent="0.3">
      <c r="B47" s="81" t="s">
        <v>451</v>
      </c>
      <c r="C47" t="s">
        <v>422</v>
      </c>
      <c r="D47" s="257">
        <v>4.6577150000000005</v>
      </c>
      <c r="G47" s="125"/>
      <c r="H47" s="117"/>
      <c r="L47" s="116"/>
      <c r="M47" s="116"/>
      <c r="N47" s="125"/>
      <c r="O47" s="116"/>
      <c r="P47" s="116"/>
      <c r="Q47" s="126"/>
      <c r="R47" s="113"/>
      <c r="Y47" s="111"/>
    </row>
    <row r="48" spans="2:25" x14ac:dyDescent="0.3">
      <c r="B48" s="81" t="s">
        <v>468</v>
      </c>
      <c r="C48" t="s">
        <v>420</v>
      </c>
      <c r="D48" s="257">
        <v>4.2934239999999999</v>
      </c>
      <c r="G48" s="125"/>
      <c r="H48" s="117"/>
      <c r="L48" s="116"/>
      <c r="M48" s="116"/>
      <c r="N48" s="125"/>
      <c r="O48" s="116"/>
      <c r="P48" s="116"/>
      <c r="Q48" s="126"/>
      <c r="R48" s="113"/>
      <c r="Y48" s="111"/>
    </row>
    <row r="49" spans="2:25" x14ac:dyDescent="0.3">
      <c r="B49" s="81" t="s">
        <v>685</v>
      </c>
      <c r="C49" t="s">
        <v>423</v>
      </c>
      <c r="D49" s="257">
        <v>3.9825279999999998</v>
      </c>
      <c r="G49" s="125"/>
      <c r="H49" s="117"/>
      <c r="L49" s="116"/>
      <c r="M49" s="116"/>
      <c r="N49" s="125"/>
      <c r="O49" s="116"/>
      <c r="P49" s="116"/>
      <c r="Q49" s="126"/>
      <c r="R49" s="113"/>
      <c r="Y49" s="111"/>
    </row>
    <row r="50" spans="2:25" x14ac:dyDescent="0.3">
      <c r="B50" s="81" t="s">
        <v>683</v>
      </c>
      <c r="C50" t="s">
        <v>680</v>
      </c>
      <c r="D50" s="257">
        <v>3.4437259999999998</v>
      </c>
      <c r="G50" s="127"/>
      <c r="H50" s="117"/>
      <c r="L50" s="116"/>
      <c r="M50" s="116"/>
      <c r="N50" s="125"/>
      <c r="O50" s="116"/>
      <c r="P50" s="116"/>
      <c r="Q50" s="126"/>
      <c r="R50" s="113"/>
      <c r="Y50" s="111"/>
    </row>
    <row r="51" spans="2:25" x14ac:dyDescent="0.3">
      <c r="B51" s="81" t="s">
        <v>468</v>
      </c>
      <c r="C51" t="s">
        <v>483</v>
      </c>
      <c r="D51" s="257">
        <v>3.4091059999999995</v>
      </c>
      <c r="G51" s="125"/>
      <c r="H51" s="117"/>
      <c r="L51" s="116"/>
      <c r="M51" s="116"/>
      <c r="N51" s="125"/>
      <c r="O51" s="116"/>
      <c r="P51" s="116"/>
      <c r="Q51" s="126"/>
      <c r="R51" s="113"/>
      <c r="Y51" s="111"/>
    </row>
    <row r="52" spans="2:25" x14ac:dyDescent="0.3">
      <c r="B52" s="81" t="s">
        <v>683</v>
      </c>
      <c r="C52" t="s">
        <v>423</v>
      </c>
      <c r="D52" s="257">
        <v>3.251312</v>
      </c>
      <c r="G52" s="125"/>
      <c r="H52" s="117"/>
      <c r="L52" s="116"/>
      <c r="M52" s="116"/>
      <c r="N52" s="125"/>
      <c r="O52" s="116"/>
      <c r="P52" s="116"/>
      <c r="Q52" s="126"/>
      <c r="R52" s="113"/>
      <c r="Y52" s="111"/>
    </row>
    <row r="53" spans="2:25" x14ac:dyDescent="0.3">
      <c r="B53" s="81" t="s">
        <v>681</v>
      </c>
      <c r="C53" t="s">
        <v>684</v>
      </c>
      <c r="D53" s="257">
        <v>3.052216</v>
      </c>
      <c r="G53" s="125"/>
      <c r="H53" s="117"/>
      <c r="L53" s="116"/>
      <c r="M53" s="116"/>
      <c r="N53" s="125"/>
      <c r="O53" s="116"/>
      <c r="P53" s="116"/>
      <c r="Q53" s="125"/>
      <c r="R53" s="113"/>
      <c r="Y53" s="111"/>
    </row>
    <row r="54" spans="2:25" x14ac:dyDescent="0.3">
      <c r="B54" s="81" t="s">
        <v>683</v>
      </c>
      <c r="C54" t="s">
        <v>434</v>
      </c>
      <c r="D54" s="257">
        <v>2.6622630000000003</v>
      </c>
      <c r="G54" s="125"/>
      <c r="H54" s="117"/>
      <c r="L54" s="116"/>
      <c r="M54" s="116"/>
      <c r="N54" s="125"/>
      <c r="O54" s="116"/>
      <c r="P54" s="116"/>
      <c r="Q54" s="126"/>
      <c r="R54" s="113"/>
      <c r="Y54" s="111"/>
    </row>
    <row r="55" spans="2:25" x14ac:dyDescent="0.3">
      <c r="B55" s="81" t="s">
        <v>458</v>
      </c>
      <c r="C55" t="s">
        <v>422</v>
      </c>
      <c r="D55" s="257">
        <v>2.4730369999999997</v>
      </c>
      <c r="G55" s="125"/>
      <c r="H55" s="117"/>
      <c r="L55" s="116"/>
      <c r="M55" s="116"/>
      <c r="N55" s="116"/>
      <c r="O55" s="116"/>
      <c r="P55" s="116"/>
      <c r="Q55" s="125"/>
      <c r="R55" s="113"/>
      <c r="Y55" s="111"/>
    </row>
    <row r="56" spans="2:25" x14ac:dyDescent="0.3">
      <c r="B56" s="81" t="s">
        <v>458</v>
      </c>
      <c r="C56" t="s">
        <v>418</v>
      </c>
      <c r="D56" s="257">
        <v>2.2826040000000005</v>
      </c>
      <c r="G56" s="125"/>
      <c r="H56" s="117"/>
      <c r="L56" s="116"/>
      <c r="M56" s="116"/>
      <c r="N56" s="125"/>
      <c r="O56" s="116"/>
      <c r="P56" s="116"/>
      <c r="R56" s="113"/>
      <c r="Y56" s="111"/>
    </row>
    <row r="57" spans="2:25" x14ac:dyDescent="0.3">
      <c r="B57" s="81" t="s">
        <v>681</v>
      </c>
      <c r="C57" t="s">
        <v>432</v>
      </c>
      <c r="D57" s="257">
        <v>2.1004480000000001</v>
      </c>
      <c r="G57" s="125"/>
      <c r="H57" s="117"/>
      <c r="L57" s="116"/>
      <c r="M57" s="116"/>
      <c r="N57" s="125"/>
      <c r="O57" s="116"/>
      <c r="P57" s="116"/>
      <c r="Q57" s="125"/>
      <c r="R57" s="113"/>
      <c r="Y57" s="111"/>
    </row>
    <row r="58" spans="2:25" x14ac:dyDescent="0.3">
      <c r="B58" s="81" t="s">
        <v>468</v>
      </c>
      <c r="C58" t="s">
        <v>689</v>
      </c>
      <c r="D58" s="257">
        <v>2.0164300000000002</v>
      </c>
      <c r="G58" s="125"/>
      <c r="H58" s="117"/>
      <c r="L58" s="116"/>
      <c r="M58" s="116"/>
      <c r="N58" s="125"/>
      <c r="O58" s="116"/>
      <c r="P58" s="116"/>
      <c r="Q58" s="126"/>
      <c r="R58" s="113"/>
      <c r="Y58" s="111"/>
    </row>
    <row r="59" spans="2:25" x14ac:dyDescent="0.3">
      <c r="B59" s="81" t="s">
        <v>468</v>
      </c>
      <c r="C59" t="s">
        <v>422</v>
      </c>
      <c r="D59" s="257">
        <v>2.0000550000000006</v>
      </c>
      <c r="R59" s="113"/>
      <c r="Y59" s="111"/>
    </row>
    <row r="60" spans="2:25" x14ac:dyDescent="0.3">
      <c r="B60" s="81" t="s">
        <v>458</v>
      </c>
      <c r="C60" t="s">
        <v>690</v>
      </c>
      <c r="D60" s="257">
        <v>1.985439</v>
      </c>
      <c r="G60" s="112"/>
      <c r="H60" s="111"/>
      <c r="R60" s="113"/>
      <c r="Y60" s="111"/>
    </row>
    <row r="61" spans="2:25" x14ac:dyDescent="0.3">
      <c r="B61" s="81" t="s">
        <v>451</v>
      </c>
      <c r="C61" t="s">
        <v>423</v>
      </c>
      <c r="D61" s="257">
        <v>1.807329</v>
      </c>
      <c r="G61" s="112"/>
      <c r="H61" s="111"/>
      <c r="R61" s="113"/>
      <c r="Y61" s="111"/>
    </row>
    <row r="62" spans="2:25" x14ac:dyDescent="0.3">
      <c r="B62" s="81" t="s">
        <v>458</v>
      </c>
      <c r="C62" t="s">
        <v>426</v>
      </c>
      <c r="D62" s="257">
        <v>1.619429</v>
      </c>
      <c r="G62" s="112"/>
      <c r="H62" s="111"/>
      <c r="R62" s="113"/>
      <c r="Y62" s="111"/>
    </row>
    <row r="63" spans="2:25" x14ac:dyDescent="0.3">
      <c r="B63" s="81" t="s">
        <v>685</v>
      </c>
      <c r="C63" t="s">
        <v>432</v>
      </c>
      <c r="D63" s="257">
        <v>1.6054390000000001</v>
      </c>
      <c r="G63" s="112"/>
      <c r="H63" s="111"/>
      <c r="R63" s="113"/>
      <c r="Y63" s="111"/>
    </row>
    <row r="64" spans="2:25" x14ac:dyDescent="0.3">
      <c r="B64" s="81" t="s">
        <v>686</v>
      </c>
      <c r="C64" t="s">
        <v>423</v>
      </c>
      <c r="D64" s="257">
        <v>1.6054200000000001</v>
      </c>
      <c r="G64" s="112"/>
      <c r="H64" s="111"/>
      <c r="R64" s="113"/>
      <c r="Y64" s="111"/>
    </row>
    <row r="65" spans="2:25" x14ac:dyDescent="0.3">
      <c r="B65" s="81" t="s">
        <v>468</v>
      </c>
      <c r="C65" t="s">
        <v>684</v>
      </c>
      <c r="D65" s="257">
        <v>1.5608140000000001</v>
      </c>
      <c r="G65" s="112"/>
      <c r="H65" s="111"/>
      <c r="R65" s="113"/>
      <c r="Y65" s="111"/>
    </row>
    <row r="66" spans="2:25" x14ac:dyDescent="0.3">
      <c r="B66" s="81" t="s">
        <v>685</v>
      </c>
      <c r="C66" t="s">
        <v>434</v>
      </c>
      <c r="D66" s="257">
        <v>1.5383550000000001</v>
      </c>
      <c r="G66" s="112"/>
      <c r="H66" s="111"/>
      <c r="R66" s="113"/>
      <c r="Y66" s="111"/>
    </row>
    <row r="67" spans="2:25" x14ac:dyDescent="0.3">
      <c r="B67" s="81" t="s">
        <v>681</v>
      </c>
      <c r="C67" t="s">
        <v>421</v>
      </c>
      <c r="D67" s="257">
        <v>1.530205</v>
      </c>
      <c r="G67" s="112"/>
      <c r="H67" s="111"/>
      <c r="R67" s="113"/>
      <c r="Y67" s="111"/>
    </row>
    <row r="68" spans="2:25" x14ac:dyDescent="0.3">
      <c r="B68" s="81" t="s">
        <v>458</v>
      </c>
      <c r="C68" t="s">
        <v>689</v>
      </c>
      <c r="D68" s="257">
        <v>1.40256</v>
      </c>
      <c r="G68" s="112"/>
      <c r="H68" s="111"/>
      <c r="R68" s="113"/>
      <c r="Y68" s="111"/>
    </row>
    <row r="69" spans="2:25" x14ac:dyDescent="0.3">
      <c r="B69" s="81" t="s">
        <v>685</v>
      </c>
      <c r="C69" t="s">
        <v>680</v>
      </c>
      <c r="D69" s="257">
        <v>1.3595309999999998</v>
      </c>
      <c r="G69" s="112"/>
      <c r="H69" s="111"/>
      <c r="R69" s="113"/>
      <c r="Y69" s="111"/>
    </row>
    <row r="70" spans="2:25" x14ac:dyDescent="0.3">
      <c r="B70" s="81" t="s">
        <v>685</v>
      </c>
      <c r="C70" t="s">
        <v>421</v>
      </c>
      <c r="D70" s="257">
        <v>1.33029</v>
      </c>
      <c r="G70" s="112"/>
      <c r="H70" s="111"/>
      <c r="R70" s="113"/>
      <c r="Y70" s="111"/>
    </row>
    <row r="71" spans="2:25" x14ac:dyDescent="0.3">
      <c r="B71" s="81" t="s">
        <v>686</v>
      </c>
      <c r="C71" t="s">
        <v>422</v>
      </c>
      <c r="D71" s="257">
        <v>1.3134140000000001</v>
      </c>
      <c r="G71" s="112"/>
      <c r="H71" s="111"/>
      <c r="R71" s="113"/>
      <c r="Y71" s="111"/>
    </row>
    <row r="72" spans="2:25" x14ac:dyDescent="0.3">
      <c r="B72" s="81" t="s">
        <v>687</v>
      </c>
      <c r="C72" t="s">
        <v>478</v>
      </c>
      <c r="D72" s="257">
        <v>1.2158720000000001</v>
      </c>
      <c r="G72" s="112"/>
      <c r="H72" s="111"/>
      <c r="R72" s="113"/>
      <c r="Y72" s="111"/>
    </row>
    <row r="73" spans="2:25" x14ac:dyDescent="0.3">
      <c r="B73" s="81" t="s">
        <v>468</v>
      </c>
      <c r="C73" t="s">
        <v>419</v>
      </c>
      <c r="D73" s="257">
        <v>1.2018579999999999</v>
      </c>
      <c r="G73" s="112"/>
      <c r="H73" s="111"/>
      <c r="R73" s="113"/>
      <c r="Y73" s="111"/>
    </row>
    <row r="74" spans="2:25" x14ac:dyDescent="0.3">
      <c r="B74" s="81" t="s">
        <v>687</v>
      </c>
      <c r="C74" t="s">
        <v>428</v>
      </c>
      <c r="D74" s="257">
        <v>1.156261</v>
      </c>
      <c r="G74" s="112"/>
      <c r="H74" s="111"/>
      <c r="R74" s="113"/>
      <c r="Y74" s="111"/>
    </row>
    <row r="75" spans="2:25" x14ac:dyDescent="0.3">
      <c r="B75" s="81" t="s">
        <v>687</v>
      </c>
      <c r="C75" t="s">
        <v>689</v>
      </c>
      <c r="D75" s="257">
        <v>1.0783470000000002</v>
      </c>
      <c r="G75" s="112"/>
      <c r="H75" s="111"/>
      <c r="R75" s="113"/>
      <c r="Y75" s="111"/>
    </row>
    <row r="76" spans="2:25" x14ac:dyDescent="0.3">
      <c r="B76" s="81" t="s">
        <v>451</v>
      </c>
      <c r="C76" t="s">
        <v>434</v>
      </c>
      <c r="D76" s="257">
        <v>1.0650230000000001</v>
      </c>
      <c r="G76" s="112"/>
      <c r="H76" s="111"/>
      <c r="R76" s="113"/>
      <c r="Y76" s="111"/>
    </row>
    <row r="77" spans="2:25" x14ac:dyDescent="0.3">
      <c r="B77" s="81" t="s">
        <v>685</v>
      </c>
      <c r="C77" t="s">
        <v>689</v>
      </c>
      <c r="D77" s="257">
        <v>1.0498759999999998</v>
      </c>
      <c r="G77" s="112"/>
      <c r="H77" s="111"/>
      <c r="R77" s="113"/>
      <c r="Y77" s="111"/>
    </row>
    <row r="78" spans="2:25" x14ac:dyDescent="0.3">
      <c r="B78" s="81" t="s">
        <v>683</v>
      </c>
      <c r="C78" t="s">
        <v>684</v>
      </c>
      <c r="D78" s="257">
        <v>0.99343000000000004</v>
      </c>
      <c r="G78" s="112"/>
      <c r="H78" s="111"/>
      <c r="R78" s="113"/>
      <c r="Y78" s="111"/>
    </row>
    <row r="79" spans="2:25" x14ac:dyDescent="0.3">
      <c r="B79" s="81" t="s">
        <v>682</v>
      </c>
      <c r="C79" t="s">
        <v>418</v>
      </c>
      <c r="D79" s="257">
        <v>0.974916</v>
      </c>
      <c r="G79" s="112"/>
      <c r="H79" s="111"/>
      <c r="R79" s="113"/>
      <c r="Y79" s="111"/>
    </row>
    <row r="80" spans="2:25" x14ac:dyDescent="0.3">
      <c r="B80" s="81" t="s">
        <v>683</v>
      </c>
      <c r="C80" t="s">
        <v>689</v>
      </c>
      <c r="D80" s="257">
        <v>0.92391800000000013</v>
      </c>
      <c r="G80" s="112"/>
      <c r="H80" s="111"/>
      <c r="R80" s="113"/>
      <c r="Y80" s="111"/>
    </row>
    <row r="81" spans="2:25" x14ac:dyDescent="0.3">
      <c r="B81" s="81" t="s">
        <v>468</v>
      </c>
      <c r="C81" t="s">
        <v>688</v>
      </c>
      <c r="D81" s="257">
        <v>0.91915999999999998</v>
      </c>
      <c r="G81" s="112"/>
      <c r="H81" s="111"/>
      <c r="R81" s="113"/>
      <c r="Y81" s="111"/>
    </row>
    <row r="82" spans="2:25" x14ac:dyDescent="0.3">
      <c r="B82" s="81" t="s">
        <v>468</v>
      </c>
      <c r="C82" t="s">
        <v>418</v>
      </c>
      <c r="D82" s="257">
        <v>0.91099400000000008</v>
      </c>
      <c r="G82" s="112"/>
      <c r="H82" s="111"/>
      <c r="R82" s="113"/>
      <c r="Y82" s="111"/>
    </row>
    <row r="83" spans="2:25" x14ac:dyDescent="0.3">
      <c r="B83" s="81" t="s">
        <v>681</v>
      </c>
      <c r="C83" t="s">
        <v>418</v>
      </c>
      <c r="D83" s="257">
        <v>0.88441099999999995</v>
      </c>
      <c r="G83" s="112"/>
      <c r="H83" s="111"/>
      <c r="R83" s="113"/>
      <c r="Y83" s="111"/>
    </row>
    <row r="84" spans="2:25" x14ac:dyDescent="0.3">
      <c r="B84" s="81" t="s">
        <v>468</v>
      </c>
      <c r="C84" t="s">
        <v>691</v>
      </c>
      <c r="D84" s="257">
        <v>0.85118799999999994</v>
      </c>
      <c r="G84" s="112"/>
      <c r="H84" s="111"/>
      <c r="R84" s="113"/>
      <c r="Y84" s="111"/>
    </row>
    <row r="85" spans="2:25" x14ac:dyDescent="0.3">
      <c r="B85" s="81" t="s">
        <v>685</v>
      </c>
      <c r="C85" t="s">
        <v>684</v>
      </c>
      <c r="D85" s="257">
        <v>0.84533799999999992</v>
      </c>
      <c r="G85" s="112"/>
      <c r="H85" s="111"/>
      <c r="R85" s="113"/>
      <c r="Y85" s="111"/>
    </row>
    <row r="86" spans="2:25" x14ac:dyDescent="0.3">
      <c r="B86" s="81" t="s">
        <v>683</v>
      </c>
      <c r="C86" t="s">
        <v>422</v>
      </c>
      <c r="D86" s="257">
        <v>0.83051400000000009</v>
      </c>
      <c r="G86" s="112"/>
      <c r="H86" s="111"/>
      <c r="R86" s="113"/>
      <c r="Y86" s="111"/>
    </row>
    <row r="87" spans="2:25" x14ac:dyDescent="0.3">
      <c r="B87" s="81" t="s">
        <v>687</v>
      </c>
      <c r="C87" t="s">
        <v>483</v>
      </c>
      <c r="D87" s="257">
        <v>0.796879</v>
      </c>
      <c r="G87" s="112"/>
      <c r="H87" s="111"/>
      <c r="R87" s="113"/>
      <c r="Y87" s="111"/>
    </row>
    <row r="88" spans="2:25" x14ac:dyDescent="0.3">
      <c r="B88" s="81" t="s">
        <v>685</v>
      </c>
      <c r="C88" t="s">
        <v>425</v>
      </c>
      <c r="D88" s="257">
        <v>0.76291699999999996</v>
      </c>
      <c r="G88" s="112"/>
      <c r="H88" s="111"/>
      <c r="R88" s="113"/>
      <c r="Y88" s="111"/>
    </row>
    <row r="89" spans="2:25" x14ac:dyDescent="0.3">
      <c r="B89" s="81" t="s">
        <v>686</v>
      </c>
      <c r="C89" t="s">
        <v>425</v>
      </c>
      <c r="D89" s="257">
        <v>0.76269399999999998</v>
      </c>
      <c r="G89" s="112"/>
      <c r="H89" s="111"/>
      <c r="R89" s="113"/>
      <c r="Y89" s="111"/>
    </row>
    <row r="90" spans="2:25" x14ac:dyDescent="0.3">
      <c r="B90" s="81" t="s">
        <v>681</v>
      </c>
      <c r="C90" t="s">
        <v>426</v>
      </c>
      <c r="D90" s="257">
        <v>0.69038700000000008</v>
      </c>
      <c r="G90" s="112"/>
      <c r="H90" s="111"/>
      <c r="R90" s="113"/>
      <c r="Y90" s="111"/>
    </row>
    <row r="91" spans="2:25" x14ac:dyDescent="0.3">
      <c r="B91" s="81" t="s">
        <v>685</v>
      </c>
      <c r="C91" t="s">
        <v>426</v>
      </c>
      <c r="D91" s="257">
        <v>0.65962900000000002</v>
      </c>
      <c r="G91" s="112"/>
      <c r="H91" s="111"/>
      <c r="R91" s="113"/>
      <c r="Y91" s="111"/>
    </row>
    <row r="92" spans="2:25" x14ac:dyDescent="0.3">
      <c r="B92" s="81" t="s">
        <v>458</v>
      </c>
      <c r="C92" t="s">
        <v>420</v>
      </c>
      <c r="D92" s="257">
        <v>0.62491099999999999</v>
      </c>
      <c r="G92" s="112"/>
      <c r="H92" s="111"/>
      <c r="R92" s="113"/>
      <c r="Y92" s="111"/>
    </row>
    <row r="93" spans="2:25" x14ac:dyDescent="0.3">
      <c r="B93" s="81" t="s">
        <v>468</v>
      </c>
      <c r="C93" t="s">
        <v>421</v>
      </c>
      <c r="D93" s="257">
        <v>0.62219100000000016</v>
      </c>
      <c r="G93" s="112"/>
      <c r="H93" s="111"/>
      <c r="R93" s="113"/>
      <c r="Y93" s="111"/>
    </row>
    <row r="94" spans="2:25" x14ac:dyDescent="0.3">
      <c r="B94" s="81" t="s">
        <v>468</v>
      </c>
      <c r="C94" t="s">
        <v>424</v>
      </c>
      <c r="D94" s="257">
        <v>0.62066499999999991</v>
      </c>
      <c r="G94" s="112"/>
      <c r="H94" s="111"/>
      <c r="R94" s="113"/>
      <c r="Y94" s="111"/>
    </row>
    <row r="95" spans="2:25" x14ac:dyDescent="0.3">
      <c r="B95" s="81" t="s">
        <v>686</v>
      </c>
      <c r="C95" t="s">
        <v>688</v>
      </c>
      <c r="D95" s="257">
        <v>0.62029400000000001</v>
      </c>
      <c r="G95" s="112"/>
      <c r="H95" s="111"/>
      <c r="R95" s="113"/>
      <c r="Y95" s="111"/>
    </row>
    <row r="96" spans="2:25" x14ac:dyDescent="0.3">
      <c r="B96" s="81" t="s">
        <v>686</v>
      </c>
      <c r="C96" t="s">
        <v>483</v>
      </c>
      <c r="D96" s="257">
        <v>0.57922700000000005</v>
      </c>
      <c r="G96" s="112"/>
      <c r="H96" s="111"/>
      <c r="R96" s="113"/>
      <c r="Y96" s="111"/>
    </row>
    <row r="97" spans="2:25" x14ac:dyDescent="0.3">
      <c r="B97" s="81" t="s">
        <v>687</v>
      </c>
      <c r="C97" t="s">
        <v>688</v>
      </c>
      <c r="D97" s="257">
        <v>0.52756000000000003</v>
      </c>
      <c r="G97" s="112"/>
      <c r="H97" s="111"/>
      <c r="R97" s="113"/>
      <c r="Y97" s="111"/>
    </row>
    <row r="98" spans="2:25" x14ac:dyDescent="0.3">
      <c r="B98" s="81" t="s">
        <v>683</v>
      </c>
      <c r="C98" t="s">
        <v>425</v>
      </c>
      <c r="D98" s="257">
        <v>0.521594</v>
      </c>
      <c r="G98" s="112"/>
      <c r="H98" s="111"/>
      <c r="R98" s="113"/>
      <c r="Y98" s="111"/>
    </row>
    <row r="99" spans="2:25" x14ac:dyDescent="0.3">
      <c r="B99" s="81" t="s">
        <v>687</v>
      </c>
      <c r="C99" t="s">
        <v>422</v>
      </c>
      <c r="D99" s="257">
        <v>0.51831199999999999</v>
      </c>
      <c r="G99" s="112"/>
      <c r="H99" s="111"/>
      <c r="R99" s="113"/>
      <c r="Y99" s="111"/>
    </row>
    <row r="100" spans="2:25" x14ac:dyDescent="0.3">
      <c r="B100" s="81" t="s">
        <v>681</v>
      </c>
      <c r="C100" t="s">
        <v>431</v>
      </c>
      <c r="D100" s="257">
        <v>0.49081900000000001</v>
      </c>
      <c r="G100" s="112"/>
      <c r="H100" s="111"/>
      <c r="R100" s="113"/>
      <c r="Y100" s="111"/>
    </row>
    <row r="101" spans="2:25" x14ac:dyDescent="0.3">
      <c r="B101" s="81" t="s">
        <v>451</v>
      </c>
      <c r="C101" t="s">
        <v>415</v>
      </c>
      <c r="D101" s="257">
        <v>0.47830999999999996</v>
      </c>
      <c r="G101" s="112"/>
      <c r="H101" s="111"/>
      <c r="R101" s="113"/>
      <c r="Y101" s="111"/>
    </row>
    <row r="102" spans="2:25" x14ac:dyDescent="0.3">
      <c r="B102" s="81" t="s">
        <v>687</v>
      </c>
      <c r="C102" t="s">
        <v>426</v>
      </c>
      <c r="D102" s="257">
        <v>0.47599599999999997</v>
      </c>
      <c r="G102" s="112"/>
      <c r="H102" s="111"/>
      <c r="R102" s="113"/>
      <c r="Y102" s="111"/>
    </row>
    <row r="103" spans="2:25" x14ac:dyDescent="0.3">
      <c r="B103" s="81" t="s">
        <v>682</v>
      </c>
      <c r="C103" t="s">
        <v>425</v>
      </c>
      <c r="D103" s="257">
        <v>0.44040400000000002</v>
      </c>
      <c r="G103" s="112"/>
      <c r="H103" s="111"/>
      <c r="R103" s="113"/>
      <c r="Y103" s="111"/>
    </row>
    <row r="104" spans="2:25" x14ac:dyDescent="0.3">
      <c r="B104" s="81" t="s">
        <v>458</v>
      </c>
      <c r="C104" t="s">
        <v>431</v>
      </c>
      <c r="D104" s="257">
        <v>0.416634</v>
      </c>
      <c r="G104" s="112"/>
      <c r="H104" s="111"/>
      <c r="R104" s="113"/>
      <c r="Y104" s="111"/>
    </row>
    <row r="105" spans="2:25" x14ac:dyDescent="0.3">
      <c r="B105" s="81" t="s">
        <v>682</v>
      </c>
      <c r="C105" t="s">
        <v>690</v>
      </c>
      <c r="D105" s="257">
        <v>0.39992300000000003</v>
      </c>
      <c r="G105" s="112"/>
      <c r="H105" s="111"/>
      <c r="R105" s="113"/>
      <c r="Y105" s="111"/>
    </row>
    <row r="106" spans="2:25" x14ac:dyDescent="0.3">
      <c r="B106" s="81" t="s">
        <v>682</v>
      </c>
      <c r="C106" t="s">
        <v>684</v>
      </c>
      <c r="D106" s="257">
        <v>0.39605000000000001</v>
      </c>
      <c r="G106" s="112"/>
      <c r="H106" s="111"/>
      <c r="R106" s="113"/>
      <c r="Y106" s="111"/>
    </row>
    <row r="107" spans="2:25" x14ac:dyDescent="0.3">
      <c r="B107" s="81" t="s">
        <v>451</v>
      </c>
      <c r="C107" t="s">
        <v>429</v>
      </c>
      <c r="D107" s="257">
        <v>0.36739300000000003</v>
      </c>
      <c r="G107" s="112"/>
      <c r="H107" s="111"/>
      <c r="R107" s="113"/>
      <c r="Y107" s="111"/>
    </row>
    <row r="108" spans="2:25" x14ac:dyDescent="0.3">
      <c r="B108" s="81" t="s">
        <v>687</v>
      </c>
      <c r="C108" t="s">
        <v>420</v>
      </c>
      <c r="D108" s="257">
        <v>0.35658699999999999</v>
      </c>
      <c r="G108" s="112"/>
      <c r="H108" s="111"/>
      <c r="R108" s="113"/>
      <c r="Y108" s="111"/>
    </row>
    <row r="109" spans="2:25" x14ac:dyDescent="0.3">
      <c r="B109" s="81" t="s">
        <v>468</v>
      </c>
      <c r="C109" t="s">
        <v>431</v>
      </c>
      <c r="D109" s="257">
        <v>0.34855700000000001</v>
      </c>
      <c r="G109" s="112"/>
      <c r="H109" s="111"/>
      <c r="R109" s="113"/>
      <c r="Y109" s="111"/>
    </row>
    <row r="110" spans="2:25" x14ac:dyDescent="0.3">
      <c r="B110" s="81" t="s">
        <v>683</v>
      </c>
      <c r="C110" t="s">
        <v>421</v>
      </c>
      <c r="D110" s="257">
        <v>0.34351900000000002</v>
      </c>
      <c r="G110" s="112"/>
      <c r="H110" s="111"/>
      <c r="R110" s="113"/>
      <c r="Y110" s="111"/>
    </row>
    <row r="111" spans="2:25" x14ac:dyDescent="0.3">
      <c r="B111" s="81" t="s">
        <v>458</v>
      </c>
      <c r="C111" t="s">
        <v>483</v>
      </c>
      <c r="D111" s="257">
        <v>0.30912000000000001</v>
      </c>
      <c r="G111" s="112"/>
      <c r="H111" s="111"/>
      <c r="R111" s="113"/>
      <c r="Y111" s="111"/>
    </row>
    <row r="112" spans="2:25" x14ac:dyDescent="0.3">
      <c r="B112" s="81" t="s">
        <v>681</v>
      </c>
      <c r="C112" t="s">
        <v>690</v>
      </c>
      <c r="D112" s="257">
        <v>0.29518899999999998</v>
      </c>
      <c r="G112" s="112"/>
      <c r="H112" s="111"/>
      <c r="R112" s="113"/>
      <c r="Y112" s="111"/>
    </row>
    <row r="113" spans="2:25" x14ac:dyDescent="0.3">
      <c r="B113" s="81" t="s">
        <v>683</v>
      </c>
      <c r="C113" t="s">
        <v>420</v>
      </c>
      <c r="D113" s="257">
        <v>0.292939</v>
      </c>
      <c r="G113" s="112"/>
      <c r="H113" s="111"/>
      <c r="R113" s="113"/>
      <c r="Y113" s="111"/>
    </row>
    <row r="114" spans="2:25" x14ac:dyDescent="0.3">
      <c r="B114" s="81" t="s">
        <v>687</v>
      </c>
      <c r="C114" t="s">
        <v>432</v>
      </c>
      <c r="D114" s="257">
        <v>0.28628700000000001</v>
      </c>
      <c r="G114" s="112"/>
      <c r="H114" s="111"/>
      <c r="R114" s="113"/>
      <c r="Y114" s="111"/>
    </row>
    <row r="115" spans="2:25" x14ac:dyDescent="0.3">
      <c r="B115" s="81" t="s">
        <v>451</v>
      </c>
      <c r="C115" t="s">
        <v>419</v>
      </c>
      <c r="D115" s="257">
        <v>0.28503200000000001</v>
      </c>
      <c r="G115" s="112"/>
      <c r="H115" s="111"/>
      <c r="R115" s="113"/>
      <c r="Y115" s="111"/>
    </row>
    <row r="116" spans="2:25" x14ac:dyDescent="0.3">
      <c r="B116" s="81" t="s">
        <v>458</v>
      </c>
      <c r="C116" t="s">
        <v>421</v>
      </c>
      <c r="D116" s="257">
        <v>0.23032300000000003</v>
      </c>
      <c r="G116" s="112"/>
      <c r="H116" s="111"/>
      <c r="R116" s="113"/>
      <c r="Y116" s="111"/>
    </row>
    <row r="117" spans="2:25" x14ac:dyDescent="0.3">
      <c r="B117" s="81" t="s">
        <v>681</v>
      </c>
      <c r="C117" t="s">
        <v>415</v>
      </c>
      <c r="D117" s="257">
        <v>0.22506699999999999</v>
      </c>
      <c r="G117" s="112"/>
      <c r="H117" s="111"/>
      <c r="R117" s="113"/>
      <c r="Y117" s="111"/>
    </row>
    <row r="118" spans="2:25" x14ac:dyDescent="0.3">
      <c r="B118" s="81" t="s">
        <v>687</v>
      </c>
      <c r="C118" t="s">
        <v>431</v>
      </c>
      <c r="D118" s="257">
        <v>0.21784800000000001</v>
      </c>
      <c r="G118" s="112"/>
      <c r="H118" s="111"/>
      <c r="R118" s="113"/>
      <c r="Y118" s="111"/>
    </row>
    <row r="119" spans="2:25" x14ac:dyDescent="0.3">
      <c r="B119" s="81" t="s">
        <v>686</v>
      </c>
      <c r="C119" t="s">
        <v>478</v>
      </c>
      <c r="D119" s="257">
        <v>0.209787</v>
      </c>
      <c r="G119" s="112"/>
      <c r="H119" s="111"/>
      <c r="R119" s="113"/>
      <c r="Y119" s="111"/>
    </row>
    <row r="120" spans="2:25" x14ac:dyDescent="0.3">
      <c r="B120" s="81" t="s">
        <v>468</v>
      </c>
      <c r="C120" t="s">
        <v>427</v>
      </c>
      <c r="D120" s="257">
        <v>0.20790900000000001</v>
      </c>
      <c r="G120" s="112"/>
      <c r="H120" s="111"/>
      <c r="R120" s="113"/>
      <c r="Y120" s="111"/>
    </row>
    <row r="121" spans="2:25" x14ac:dyDescent="0.3">
      <c r="B121" s="81" t="s">
        <v>686</v>
      </c>
      <c r="C121" t="s">
        <v>689</v>
      </c>
      <c r="D121" s="257">
        <v>0.20632699999999998</v>
      </c>
      <c r="G121" s="112"/>
      <c r="H121" s="111"/>
      <c r="R121" s="113"/>
      <c r="Y121" s="111"/>
    </row>
    <row r="122" spans="2:25" x14ac:dyDescent="0.3">
      <c r="B122" s="81" t="s">
        <v>458</v>
      </c>
      <c r="C122" t="s">
        <v>691</v>
      </c>
      <c r="D122" s="257">
        <v>0.16447999999999999</v>
      </c>
      <c r="G122" s="112"/>
      <c r="H122" s="111"/>
      <c r="R122" s="113"/>
      <c r="Y122" s="111"/>
    </row>
    <row r="123" spans="2:25" x14ac:dyDescent="0.3">
      <c r="B123" s="81" t="s">
        <v>681</v>
      </c>
      <c r="C123" t="s">
        <v>419</v>
      </c>
      <c r="D123" s="257">
        <v>0.14484899999999998</v>
      </c>
      <c r="G123" s="112"/>
      <c r="H123" s="111"/>
      <c r="R123" s="113"/>
      <c r="Y123" s="111"/>
    </row>
    <row r="124" spans="2:25" x14ac:dyDescent="0.3">
      <c r="B124" s="81" t="s">
        <v>451</v>
      </c>
      <c r="C124" t="s">
        <v>478</v>
      </c>
      <c r="D124" s="257">
        <v>0.13911799999999999</v>
      </c>
      <c r="G124" s="112"/>
      <c r="H124" s="111"/>
      <c r="R124" s="113"/>
      <c r="Y124" s="111"/>
    </row>
    <row r="125" spans="2:25" x14ac:dyDescent="0.3">
      <c r="B125" s="81" t="s">
        <v>687</v>
      </c>
      <c r="C125" t="s">
        <v>418</v>
      </c>
      <c r="D125" s="257">
        <v>0.138625</v>
      </c>
      <c r="G125" s="112"/>
      <c r="H125" s="111"/>
      <c r="R125" s="113"/>
      <c r="Y125" s="111"/>
    </row>
    <row r="126" spans="2:25" x14ac:dyDescent="0.3">
      <c r="B126" s="81" t="s">
        <v>468</v>
      </c>
      <c r="C126" t="s">
        <v>692</v>
      </c>
      <c r="D126" s="257">
        <v>0.133488</v>
      </c>
      <c r="G126" s="112"/>
      <c r="H126" s="111"/>
      <c r="R126" s="113"/>
      <c r="Y126" s="111"/>
    </row>
    <row r="127" spans="2:25" x14ac:dyDescent="0.3">
      <c r="B127" s="81" t="s">
        <v>681</v>
      </c>
      <c r="C127" t="s">
        <v>428</v>
      </c>
      <c r="D127" s="257">
        <v>0.12915599999999999</v>
      </c>
      <c r="G127" s="112"/>
      <c r="H127" s="111"/>
      <c r="R127" s="113"/>
      <c r="Y127" s="111"/>
    </row>
    <row r="128" spans="2:25" x14ac:dyDescent="0.3">
      <c r="B128" s="81" t="s">
        <v>451</v>
      </c>
      <c r="C128" t="s">
        <v>428</v>
      </c>
      <c r="D128" s="257">
        <v>0.127724</v>
      </c>
      <c r="G128" s="112"/>
      <c r="H128" s="111"/>
      <c r="R128" s="113"/>
      <c r="Y128" s="111"/>
    </row>
    <row r="129" spans="2:25" x14ac:dyDescent="0.3">
      <c r="B129" s="81" t="s">
        <v>683</v>
      </c>
      <c r="C129" t="s">
        <v>426</v>
      </c>
      <c r="D129" s="257">
        <v>0.114688</v>
      </c>
      <c r="G129" s="112"/>
      <c r="H129" s="111"/>
      <c r="R129" s="113"/>
      <c r="Y129" s="111"/>
    </row>
    <row r="130" spans="2:25" x14ac:dyDescent="0.3">
      <c r="B130" s="81" t="s">
        <v>687</v>
      </c>
      <c r="C130" t="s">
        <v>692</v>
      </c>
      <c r="D130" s="257">
        <v>0.11124000000000001</v>
      </c>
      <c r="G130" s="112"/>
      <c r="H130" s="111"/>
      <c r="R130" s="113"/>
      <c r="Y130" s="111"/>
    </row>
    <row r="131" spans="2:25" x14ac:dyDescent="0.3">
      <c r="B131" s="81" t="s">
        <v>451</v>
      </c>
      <c r="C131" t="s">
        <v>692</v>
      </c>
      <c r="D131" s="257">
        <v>0.111195</v>
      </c>
      <c r="G131" s="112"/>
      <c r="H131" s="111"/>
      <c r="R131" s="113"/>
      <c r="Y131" s="111"/>
    </row>
    <row r="132" spans="2:25" x14ac:dyDescent="0.3">
      <c r="B132" s="81" t="s">
        <v>458</v>
      </c>
      <c r="C132" t="s">
        <v>424</v>
      </c>
      <c r="D132" s="257">
        <v>0.10086299999999999</v>
      </c>
      <c r="G132" s="112"/>
      <c r="H132" s="111"/>
      <c r="R132" s="113"/>
      <c r="Y132" s="111"/>
    </row>
    <row r="133" spans="2:25" x14ac:dyDescent="0.3">
      <c r="B133" s="81" t="s">
        <v>687</v>
      </c>
      <c r="C133" t="s">
        <v>425</v>
      </c>
      <c r="D133" s="257">
        <v>9.9842000000000014E-2</v>
      </c>
      <c r="G133" s="112"/>
      <c r="H133" s="111"/>
      <c r="R133" s="113"/>
      <c r="Y133" s="111"/>
    </row>
    <row r="134" spans="2:25" x14ac:dyDescent="0.3">
      <c r="B134" s="81" t="s">
        <v>681</v>
      </c>
      <c r="C134" t="s">
        <v>420</v>
      </c>
      <c r="D134" s="257">
        <v>8.7994000000000003E-2</v>
      </c>
      <c r="G134" s="112"/>
      <c r="H134" s="111"/>
      <c r="R134" s="113"/>
      <c r="Y134" s="111"/>
    </row>
    <row r="135" spans="2:25" x14ac:dyDescent="0.3">
      <c r="B135" s="81" t="s">
        <v>468</v>
      </c>
      <c r="C135" t="s">
        <v>415</v>
      </c>
      <c r="D135" s="257">
        <v>7.8512999999999999E-2</v>
      </c>
      <c r="G135" s="112"/>
      <c r="H135" s="111"/>
      <c r="R135" s="113"/>
      <c r="Y135" s="111"/>
    </row>
    <row r="136" spans="2:25" x14ac:dyDescent="0.3">
      <c r="B136" s="81" t="s">
        <v>458</v>
      </c>
      <c r="C136" t="s">
        <v>434</v>
      </c>
      <c r="D136" s="257">
        <v>5.1755000000000002E-2</v>
      </c>
      <c r="G136" s="112"/>
      <c r="H136" s="111"/>
      <c r="R136" s="113"/>
      <c r="Y136" s="111"/>
    </row>
    <row r="137" spans="2:25" x14ac:dyDescent="0.3">
      <c r="B137" s="81" t="s">
        <v>686</v>
      </c>
      <c r="C137" t="s">
        <v>428</v>
      </c>
      <c r="D137" s="257">
        <v>4.3054000000000002E-2</v>
      </c>
      <c r="G137" s="112"/>
      <c r="H137" s="111"/>
      <c r="R137" s="113"/>
      <c r="Y137" s="111"/>
    </row>
    <row r="138" spans="2:25" x14ac:dyDescent="0.3">
      <c r="B138" s="81" t="s">
        <v>687</v>
      </c>
      <c r="C138" t="s">
        <v>415</v>
      </c>
      <c r="D138" s="257">
        <v>3.3793000000000004E-2</v>
      </c>
      <c r="G138" s="112"/>
      <c r="H138" s="111"/>
      <c r="R138" s="113"/>
      <c r="Y138" s="111"/>
    </row>
    <row r="139" spans="2:25" x14ac:dyDescent="0.3">
      <c r="B139" s="81" t="s">
        <v>681</v>
      </c>
      <c r="C139" t="s">
        <v>689</v>
      </c>
      <c r="D139" s="257">
        <v>3.0894999999999999E-2</v>
      </c>
      <c r="G139" s="112"/>
      <c r="H139" s="111"/>
      <c r="R139" s="113"/>
      <c r="Y139" s="111"/>
    </row>
    <row r="140" spans="2:25" x14ac:dyDescent="0.3">
      <c r="B140" s="81" t="s">
        <v>687</v>
      </c>
      <c r="C140" t="s">
        <v>429</v>
      </c>
      <c r="D140" s="257">
        <v>2.7609000000000002E-2</v>
      </c>
      <c r="G140" s="112"/>
      <c r="H140" s="111"/>
      <c r="R140" s="113"/>
      <c r="Y140" s="111"/>
    </row>
    <row r="141" spans="2:25" x14ac:dyDescent="0.3">
      <c r="B141" s="81" t="s">
        <v>681</v>
      </c>
      <c r="C141" t="s">
        <v>425</v>
      </c>
      <c r="D141" s="257">
        <v>2.4917000000000002E-2</v>
      </c>
      <c r="G141" s="112"/>
      <c r="H141" s="111"/>
      <c r="R141" s="113"/>
      <c r="Y141" s="111"/>
    </row>
    <row r="142" spans="2:25" x14ac:dyDescent="0.3">
      <c r="B142" s="81" t="s">
        <v>686</v>
      </c>
      <c r="C142" t="s">
        <v>415</v>
      </c>
      <c r="D142" s="257">
        <v>1.2142999999999999E-2</v>
      </c>
      <c r="G142" s="112"/>
      <c r="H142" s="111"/>
      <c r="R142" s="113"/>
      <c r="Y142" s="111"/>
    </row>
    <row r="143" spans="2:25" x14ac:dyDescent="0.3">
      <c r="B143" s="81" t="s">
        <v>458</v>
      </c>
      <c r="C143" t="s">
        <v>428</v>
      </c>
      <c r="D143" s="257">
        <v>1.1231E-2</v>
      </c>
      <c r="G143" s="112"/>
      <c r="H143" s="111"/>
      <c r="R143" s="113"/>
      <c r="Y143" s="111"/>
    </row>
    <row r="144" spans="2:25" x14ac:dyDescent="0.3">
      <c r="B144" s="81" t="s">
        <v>685</v>
      </c>
      <c r="C144" t="s">
        <v>428</v>
      </c>
      <c r="D144" s="257">
        <v>6.7390000000000002E-3</v>
      </c>
      <c r="G144" s="112"/>
      <c r="H144" s="111"/>
      <c r="R144" s="113"/>
      <c r="Y144" s="111"/>
    </row>
    <row r="145" spans="2:25" x14ac:dyDescent="0.3">
      <c r="B145" s="81" t="s">
        <v>683</v>
      </c>
      <c r="C145" t="s">
        <v>419</v>
      </c>
      <c r="D145" s="257">
        <v>5.0299999999999997E-3</v>
      </c>
      <c r="G145" s="112"/>
      <c r="H145" s="111"/>
      <c r="R145" s="113"/>
      <c r="Y145" s="111"/>
    </row>
    <row r="146" spans="2:25" x14ac:dyDescent="0.3">
      <c r="B146" s="81" t="s">
        <v>451</v>
      </c>
      <c r="C146" t="s">
        <v>425</v>
      </c>
      <c r="D146" s="257">
        <v>4.5240000000000002E-3</v>
      </c>
      <c r="G146" s="112"/>
      <c r="H146" s="111"/>
      <c r="R146" s="113"/>
      <c r="Y146" s="111"/>
    </row>
    <row r="147" spans="2:25" x14ac:dyDescent="0.3">
      <c r="B147" s="81" t="s">
        <v>686</v>
      </c>
      <c r="C147" t="s">
        <v>684</v>
      </c>
      <c r="D147" s="257">
        <v>0</v>
      </c>
      <c r="G147" s="112"/>
      <c r="H147" s="111"/>
      <c r="R147" s="113"/>
      <c r="Y147" s="111"/>
    </row>
    <row r="148" spans="2:25" x14ac:dyDescent="0.3">
      <c r="B148" s="81" t="s">
        <v>681</v>
      </c>
      <c r="C148" t="s">
        <v>693</v>
      </c>
      <c r="D148" s="257">
        <v>0</v>
      </c>
      <c r="G148" s="112"/>
      <c r="H148" s="111"/>
      <c r="R148" s="113"/>
      <c r="Y148" s="111"/>
    </row>
    <row r="149" spans="2:25" x14ac:dyDescent="0.3">
      <c r="B149" s="81" t="s">
        <v>451</v>
      </c>
      <c r="C149" t="s">
        <v>424</v>
      </c>
      <c r="D149" s="257">
        <v>0</v>
      </c>
      <c r="G149" s="112"/>
      <c r="H149" s="111"/>
      <c r="R149" s="113"/>
      <c r="Y149" s="111"/>
    </row>
    <row r="150" spans="2:25" x14ac:dyDescent="0.3">
      <c r="B150" s="81" t="s">
        <v>451</v>
      </c>
      <c r="C150" t="s">
        <v>689</v>
      </c>
      <c r="D150" s="257">
        <v>0</v>
      </c>
      <c r="G150" s="112"/>
      <c r="H150" s="111"/>
      <c r="R150" s="113"/>
      <c r="Y150" s="111"/>
    </row>
    <row r="151" spans="2:25" ht="14.5" thickBot="1" x14ac:dyDescent="0.35">
      <c r="B151" s="104" t="s">
        <v>681</v>
      </c>
      <c r="C151" s="99" t="s">
        <v>424</v>
      </c>
      <c r="D151" s="451">
        <v>0</v>
      </c>
      <c r="G151" s="112"/>
      <c r="H151" s="111"/>
      <c r="R151" s="113"/>
      <c r="Y151" s="111"/>
    </row>
  </sheetData>
  <pageMargins left="0.7" right="0.7" top="0.75" bottom="0.75" header="0.3" footer="0.3"/>
  <pageSetup paperSize="9"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48D7-5A41-46FA-B09E-73E9882666B3}">
  <sheetPr>
    <tabColor theme="6"/>
  </sheetPr>
  <dimension ref="A4:Y56"/>
  <sheetViews>
    <sheetView zoomScale="85" zoomScaleNormal="85" workbookViewId="0"/>
  </sheetViews>
  <sheetFormatPr defaultColWidth="8.58203125" defaultRowHeight="14" x14ac:dyDescent="0.3"/>
  <cols>
    <col min="1" max="1" width="42.33203125" style="111" customWidth="1"/>
    <col min="2" max="2" width="17" style="111" customWidth="1"/>
    <col min="3" max="3" width="31.7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8.58203125"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376</v>
      </c>
      <c r="B5" s="111" t="s">
        <v>378</v>
      </c>
    </row>
    <row r="6" spans="1:18" x14ac:dyDescent="0.3">
      <c r="A6" s="111" t="s">
        <v>402</v>
      </c>
      <c r="B6" s="111" t="s">
        <v>403</v>
      </c>
    </row>
    <row r="7" spans="1:18" x14ac:dyDescent="0.3">
      <c r="A7" s="120" t="s">
        <v>73</v>
      </c>
      <c r="B7" s="111" t="s">
        <v>404</v>
      </c>
    </row>
    <row r="8" spans="1:18" x14ac:dyDescent="0.3">
      <c r="A8" s="111" t="s">
        <v>2</v>
      </c>
      <c r="B8" s="111" t="s">
        <v>405</v>
      </c>
    </row>
    <row r="9" spans="1:18" x14ac:dyDescent="0.3">
      <c r="A9" s="111" t="s">
        <v>76</v>
      </c>
      <c r="B9" s="111" t="s">
        <v>406</v>
      </c>
    </row>
    <row r="10" spans="1:18" x14ac:dyDescent="0.3">
      <c r="A10" s="114"/>
      <c r="E10" s="121"/>
      <c r="I10" s="121"/>
    </row>
    <row r="11" spans="1:18" x14ac:dyDescent="0.3">
      <c r="A11" s="114"/>
      <c r="E11" s="121"/>
      <c r="G11" s="121"/>
    </row>
    <row r="12" spans="1:18" ht="15" customHeight="1" x14ac:dyDescent="0.3">
      <c r="A12" s="114"/>
      <c r="B12" s="536" t="s">
        <v>617</v>
      </c>
      <c r="C12" s="537"/>
      <c r="D12" s="538"/>
      <c r="E12" s="528" t="s">
        <v>641</v>
      </c>
      <c r="F12" s="528"/>
      <c r="G12" s="528"/>
      <c r="H12" s="528"/>
      <c r="I12" s="529" t="s">
        <v>642</v>
      </c>
      <c r="J12" s="158"/>
      <c r="K12" s="158"/>
      <c r="L12" s="158"/>
      <c r="M12" s="158"/>
      <c r="N12" s="158"/>
      <c r="O12" s="158"/>
      <c r="P12" s="158"/>
      <c r="Q12" s="158"/>
      <c r="R12" s="158"/>
    </row>
    <row r="13" spans="1:18" x14ac:dyDescent="0.3">
      <c r="A13" s="114"/>
      <c r="B13" s="539"/>
      <c r="C13" s="540"/>
      <c r="D13" s="541"/>
      <c r="E13" s="466" t="s">
        <v>638</v>
      </c>
      <c r="F13" s="466" t="s">
        <v>639</v>
      </c>
      <c r="G13" s="466" t="s">
        <v>640</v>
      </c>
      <c r="H13" s="466" t="s">
        <v>476</v>
      </c>
      <c r="I13" s="530"/>
      <c r="J13" s="122"/>
      <c r="K13" s="122"/>
      <c r="L13" s="123"/>
      <c r="M13" s="122"/>
      <c r="N13" s="122"/>
      <c r="O13" s="122"/>
      <c r="P13" s="122"/>
      <c r="Q13" s="122"/>
      <c r="R13" s="122"/>
    </row>
    <row r="14" spans="1:18" x14ac:dyDescent="0.3">
      <c r="B14" s="542" t="s">
        <v>616</v>
      </c>
      <c r="C14" s="543"/>
      <c r="D14" s="544"/>
      <c r="E14" s="142">
        <v>1581.6289400000007</v>
      </c>
      <c r="F14" s="142">
        <v>722.62564000000054</v>
      </c>
      <c r="G14" s="142">
        <v>2103.3033979999996</v>
      </c>
      <c r="H14" s="142">
        <v>4407.5579780000007</v>
      </c>
      <c r="I14" s="348">
        <v>2.8463685157350607E-2</v>
      </c>
      <c r="M14" s="116"/>
      <c r="N14" s="116"/>
      <c r="O14" s="125"/>
      <c r="P14" s="116"/>
      <c r="Q14" s="116"/>
      <c r="R14" s="126"/>
    </row>
    <row r="15" spans="1:18" x14ac:dyDescent="0.3">
      <c r="B15" s="531" t="s">
        <v>618</v>
      </c>
      <c r="C15" s="532"/>
      <c r="D15" s="533"/>
      <c r="E15" s="330">
        <v>353.25984899999992</v>
      </c>
      <c r="F15" s="330">
        <v>49.793608999999989</v>
      </c>
      <c r="G15" s="330">
        <v>508.95810399999999</v>
      </c>
      <c r="H15" s="330">
        <v>912.01156199999991</v>
      </c>
      <c r="I15" s="345">
        <v>1.7645963242993033E-2</v>
      </c>
      <c r="M15" s="116"/>
      <c r="N15" s="116"/>
      <c r="O15" s="125"/>
      <c r="P15" s="116"/>
      <c r="Q15" s="116"/>
      <c r="R15" s="125"/>
    </row>
    <row r="16" spans="1:18" x14ac:dyDescent="0.3">
      <c r="B16" s="531" t="s">
        <v>621</v>
      </c>
      <c r="C16" s="532"/>
      <c r="D16" s="533"/>
      <c r="E16" s="330">
        <v>346.42146500000001</v>
      </c>
      <c r="F16" s="330">
        <v>22.315888999999999</v>
      </c>
      <c r="G16" s="330">
        <v>103.04159799999999</v>
      </c>
      <c r="H16" s="330">
        <v>471.778952</v>
      </c>
      <c r="I16" s="345">
        <v>7.9211494527956852E-3</v>
      </c>
      <c r="M16" s="116"/>
      <c r="N16" s="116"/>
      <c r="O16" s="125"/>
      <c r="P16" s="116"/>
      <c r="Q16" s="116"/>
      <c r="R16" s="125"/>
    </row>
    <row r="17" spans="2:18" x14ac:dyDescent="0.3">
      <c r="B17" s="534" t="s">
        <v>622</v>
      </c>
      <c r="C17" s="535"/>
      <c r="D17" s="545"/>
      <c r="E17" s="151">
        <v>165.19663800000001</v>
      </c>
      <c r="F17" s="151">
        <v>14.804715999999999</v>
      </c>
      <c r="G17" s="151">
        <v>68.670584999999988</v>
      </c>
      <c r="H17" s="151">
        <v>248.67193899999998</v>
      </c>
      <c r="I17" s="349">
        <v>1.2352005372746942E-2</v>
      </c>
      <c r="M17" s="116"/>
      <c r="N17" s="116"/>
      <c r="O17" s="125"/>
      <c r="P17" s="116"/>
      <c r="Q17" s="116"/>
      <c r="R17" s="126"/>
    </row>
    <row r="18" spans="2:18" ht="14.5" x14ac:dyDescent="0.35">
      <c r="B18" s="467" t="s">
        <v>530</v>
      </c>
      <c r="C18" s="468" t="s">
        <v>606</v>
      </c>
      <c r="D18" s="469" t="s">
        <v>623</v>
      </c>
      <c r="E18" s="69"/>
      <c r="F18" s="69"/>
      <c r="G18" s="69"/>
      <c r="H18" s="69"/>
      <c r="I18" s="343"/>
      <c r="M18" s="116"/>
      <c r="N18" s="116"/>
      <c r="O18" s="125"/>
      <c r="P18" s="116"/>
      <c r="Q18" s="116"/>
      <c r="R18" s="126"/>
    </row>
    <row r="19" spans="2:18" x14ac:dyDescent="0.3">
      <c r="B19" s="313" t="s">
        <v>170</v>
      </c>
      <c r="C19" s="145">
        <v>1</v>
      </c>
      <c r="D19" s="346" t="s">
        <v>626</v>
      </c>
      <c r="E19" s="142">
        <v>71.315825999999987</v>
      </c>
      <c r="F19" s="142">
        <v>3.9805949999999992</v>
      </c>
      <c r="G19" s="142">
        <v>14.699984999999998</v>
      </c>
      <c r="H19" s="142">
        <v>89.996405999999993</v>
      </c>
      <c r="I19" s="316">
        <v>3.7915897429291391E-2</v>
      </c>
      <c r="M19" s="116"/>
      <c r="N19" s="116"/>
      <c r="O19" s="125"/>
      <c r="P19" s="116"/>
      <c r="Q19" s="116"/>
      <c r="R19" s="126"/>
    </row>
    <row r="20" spans="2:18" x14ac:dyDescent="0.3">
      <c r="B20" s="318" t="s">
        <v>178</v>
      </c>
      <c r="C20">
        <v>1</v>
      </c>
      <c r="D20" s="346" t="s">
        <v>626</v>
      </c>
      <c r="E20" s="330">
        <v>19.949266999999999</v>
      </c>
      <c r="F20" s="330">
        <v>2.231681</v>
      </c>
      <c r="G20" s="330">
        <v>32.874839999999999</v>
      </c>
      <c r="H20" s="330">
        <v>55.055788</v>
      </c>
      <c r="I20" s="320">
        <v>5.7835638897865041E-2</v>
      </c>
      <c r="M20" s="116"/>
      <c r="N20" s="116"/>
      <c r="O20" s="125"/>
      <c r="P20" s="116"/>
      <c r="Q20" s="116"/>
      <c r="R20" s="125"/>
    </row>
    <row r="21" spans="2:18" x14ac:dyDescent="0.3">
      <c r="B21" s="318" t="s">
        <v>194</v>
      </c>
      <c r="C21">
        <v>1</v>
      </c>
      <c r="D21" s="346" t="s">
        <v>626</v>
      </c>
      <c r="E21" s="330">
        <v>8.074205000000001</v>
      </c>
      <c r="F21" s="330">
        <v>1.8376780000000001</v>
      </c>
      <c r="G21" s="330">
        <v>1.6165820000000004</v>
      </c>
      <c r="H21" s="330">
        <v>11.528465000000001</v>
      </c>
      <c r="I21" s="320">
        <v>7.5195770141892092E-3</v>
      </c>
      <c r="M21" s="116"/>
      <c r="N21" s="116"/>
      <c r="O21" s="125"/>
      <c r="P21" s="116"/>
      <c r="Q21" s="116"/>
    </row>
    <row r="22" spans="2:18" x14ac:dyDescent="0.3">
      <c r="B22" s="318" t="s">
        <v>624</v>
      </c>
      <c r="C22"/>
      <c r="D22" s="346" t="s">
        <v>626</v>
      </c>
      <c r="E22" s="330">
        <v>1.461544</v>
      </c>
      <c r="F22" s="330">
        <v>0.11021899999999998</v>
      </c>
      <c r="G22" s="330">
        <v>1.8275739999999996</v>
      </c>
      <c r="H22" s="330">
        <v>3.3993369999999996</v>
      </c>
      <c r="I22" s="320">
        <v>2.9451022064273572E-3</v>
      </c>
      <c r="M22" s="116"/>
      <c r="N22" s="116"/>
      <c r="O22" s="125"/>
      <c r="P22" s="116"/>
      <c r="Q22" s="116"/>
      <c r="R22" s="125"/>
    </row>
    <row r="23" spans="2:18" x14ac:dyDescent="0.3">
      <c r="B23" s="318" t="s">
        <v>152</v>
      </c>
      <c r="C23">
        <v>1</v>
      </c>
      <c r="D23" s="346" t="s">
        <v>626</v>
      </c>
      <c r="E23" s="330">
        <v>41.569708999999982</v>
      </c>
      <c r="F23" s="330">
        <v>2.0455199999999993</v>
      </c>
      <c r="G23" s="330">
        <v>4.5950229999999985</v>
      </c>
      <c r="H23" s="330">
        <v>48.210251999999983</v>
      </c>
      <c r="I23" s="320">
        <v>1.0883615270144774E-2</v>
      </c>
      <c r="M23" s="116"/>
      <c r="N23" s="116"/>
      <c r="O23" s="125"/>
      <c r="P23" s="116"/>
      <c r="Q23" s="116"/>
    </row>
    <row r="24" spans="2:18" x14ac:dyDescent="0.3">
      <c r="B24" s="318" t="s">
        <v>224</v>
      </c>
      <c r="C24"/>
      <c r="D24" s="346" t="s">
        <v>626</v>
      </c>
      <c r="E24" s="330">
        <v>1.078762</v>
      </c>
      <c r="F24" s="330">
        <v>2.1157390000000005</v>
      </c>
      <c r="G24" s="330">
        <v>16.646292000000003</v>
      </c>
      <c r="H24" s="330">
        <v>19.840793000000001</v>
      </c>
      <c r="I24" s="320">
        <v>1.8805982010888199E-2</v>
      </c>
      <c r="M24" s="116"/>
      <c r="N24" s="116"/>
      <c r="O24" s="125"/>
      <c r="P24" s="116"/>
      <c r="Q24" s="116"/>
      <c r="R24" s="125"/>
    </row>
    <row r="25" spans="2:18" x14ac:dyDescent="0.3">
      <c r="B25" s="318" t="s">
        <v>162</v>
      </c>
      <c r="C25">
        <v>1</v>
      </c>
      <c r="D25" s="346" t="s">
        <v>626</v>
      </c>
      <c r="E25" s="330">
        <v>107.36869500000002</v>
      </c>
      <c r="F25" s="330">
        <v>1.3046200000000001</v>
      </c>
      <c r="G25" s="330">
        <v>1.1971620000000001</v>
      </c>
      <c r="H25" s="330">
        <v>109.87047700000001</v>
      </c>
      <c r="I25" s="320">
        <v>3.0651336969707312E-2</v>
      </c>
      <c r="M25" s="116"/>
      <c r="N25" s="116"/>
      <c r="O25" s="125"/>
      <c r="P25" s="116"/>
      <c r="Q25" s="116"/>
      <c r="R25" s="126"/>
    </row>
    <row r="26" spans="2:18" x14ac:dyDescent="0.3">
      <c r="B26" s="318" t="s">
        <v>232</v>
      </c>
      <c r="C26">
        <v>1</v>
      </c>
      <c r="D26" s="346" t="s">
        <v>626</v>
      </c>
      <c r="E26" s="330">
        <v>95.603457000000034</v>
      </c>
      <c r="F26" s="330">
        <v>8.6898370000000007</v>
      </c>
      <c r="G26" s="330">
        <v>29.584140000000005</v>
      </c>
      <c r="H26" s="330">
        <v>133.87743400000002</v>
      </c>
      <c r="I26" s="320">
        <v>2.1718610245286509E-2</v>
      </c>
      <c r="M26" s="116"/>
      <c r="N26" s="116"/>
      <c r="O26" s="125"/>
      <c r="P26" s="116"/>
      <c r="Q26" s="116"/>
      <c r="R26" s="125"/>
    </row>
    <row r="27" spans="2:18" x14ac:dyDescent="0.3">
      <c r="B27" s="318" t="s">
        <v>625</v>
      </c>
      <c r="C27"/>
      <c r="D27" s="346" t="s">
        <v>627</v>
      </c>
      <c r="E27" s="330">
        <v>0.63042500000000001</v>
      </c>
      <c r="F27" s="330">
        <v>1.312457</v>
      </c>
      <c r="G27" s="330">
        <v>1.3839410000000001</v>
      </c>
      <c r="H27" s="330">
        <v>3.3268230000000001</v>
      </c>
      <c r="I27" s="320">
        <v>1.3543016435208798E-2</v>
      </c>
      <c r="M27" s="116"/>
      <c r="N27" s="116"/>
      <c r="O27" s="125"/>
      <c r="P27" s="116"/>
      <c r="Q27" s="116"/>
      <c r="R27" s="126"/>
    </row>
    <row r="28" spans="2:18" x14ac:dyDescent="0.3">
      <c r="B28" s="325" t="s">
        <v>186</v>
      </c>
      <c r="C28" s="154"/>
      <c r="D28" s="347" t="s">
        <v>627</v>
      </c>
      <c r="E28" s="151">
        <v>39.463170999999988</v>
      </c>
      <c r="F28" s="151">
        <v>12.561628999999998</v>
      </c>
      <c r="G28" s="151">
        <v>25.047794999999997</v>
      </c>
      <c r="H28" s="151">
        <v>77.072594999999993</v>
      </c>
      <c r="I28" s="335">
        <v>3.4424246641348466E-2</v>
      </c>
      <c r="M28" s="116"/>
      <c r="N28" s="116"/>
      <c r="O28" s="125"/>
      <c r="P28" s="116"/>
      <c r="Q28" s="116"/>
      <c r="R28" s="126"/>
    </row>
    <row r="29" spans="2:18" x14ac:dyDescent="0.3">
      <c r="C29" s="115"/>
      <c r="D29" s="115"/>
      <c r="E29" s="124"/>
      <c r="H29" s="125"/>
      <c r="I29" s="117"/>
      <c r="M29" s="116"/>
      <c r="N29" s="116"/>
      <c r="O29" s="125"/>
      <c r="P29" s="116"/>
      <c r="Q29" s="116"/>
      <c r="R29" s="126"/>
    </row>
    <row r="30" spans="2:18" x14ac:dyDescent="0.3">
      <c r="C30" s="115"/>
      <c r="D30" s="115"/>
      <c r="E30" s="124"/>
      <c r="H30" s="125"/>
      <c r="I30" s="117"/>
      <c r="M30" s="116"/>
      <c r="N30" s="116"/>
      <c r="O30" s="125"/>
      <c r="P30" s="116"/>
      <c r="Q30" s="116"/>
      <c r="R30" s="126"/>
    </row>
    <row r="31" spans="2:18" x14ac:dyDescent="0.3">
      <c r="C31" s="115"/>
      <c r="D31" s="115"/>
      <c r="E31" s="124"/>
      <c r="H31" s="125"/>
      <c r="I31" s="117"/>
      <c r="M31" s="116"/>
      <c r="N31" s="116"/>
      <c r="O31" s="125"/>
      <c r="P31" s="116"/>
      <c r="Q31" s="116"/>
      <c r="R31" s="126"/>
    </row>
    <row r="32" spans="2:18"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5"/>
    </row>
    <row r="41" spans="3:18" x14ac:dyDescent="0.3">
      <c r="C41" s="115"/>
      <c r="D41" s="115"/>
      <c r="E41" s="124"/>
      <c r="H41" s="125"/>
      <c r="I41" s="117"/>
      <c r="M41" s="116"/>
      <c r="N41" s="116"/>
      <c r="O41" s="116"/>
      <c r="P41" s="116"/>
      <c r="Q41" s="116"/>
      <c r="R41" s="125"/>
    </row>
    <row r="42" spans="3:18" x14ac:dyDescent="0.3">
      <c r="C42" s="115"/>
      <c r="D42" s="115"/>
      <c r="E42" s="124"/>
      <c r="H42" s="125"/>
      <c r="I42" s="117"/>
      <c r="M42" s="116"/>
      <c r="N42" s="116"/>
      <c r="O42" s="125"/>
      <c r="P42" s="116"/>
      <c r="Q42" s="116"/>
      <c r="R42" s="126"/>
    </row>
    <row r="43" spans="3:18" x14ac:dyDescent="0.3">
      <c r="C43" s="115"/>
      <c r="D43" s="115"/>
      <c r="E43" s="124"/>
      <c r="H43" s="125"/>
      <c r="I43" s="117"/>
      <c r="M43" s="116"/>
      <c r="N43" s="116"/>
      <c r="O43" s="125"/>
      <c r="P43" s="116"/>
      <c r="Q43" s="116"/>
      <c r="R43" s="126"/>
    </row>
    <row r="44" spans="3:18" x14ac:dyDescent="0.3">
      <c r="C44" s="115"/>
      <c r="D44" s="115"/>
      <c r="E44" s="124"/>
      <c r="H44" s="125"/>
      <c r="I44" s="117"/>
      <c r="M44" s="116"/>
      <c r="N44" s="116"/>
      <c r="O44" s="125"/>
      <c r="P44" s="116"/>
      <c r="Q44" s="116"/>
      <c r="R44" s="126"/>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7"/>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5"/>
      <c r="I49" s="117"/>
      <c r="M49" s="116"/>
      <c r="N49" s="116"/>
      <c r="O49" s="125"/>
      <c r="P49" s="116"/>
      <c r="Q49" s="116"/>
      <c r="R49" s="126"/>
    </row>
    <row r="50" spans="2:18" x14ac:dyDescent="0.3">
      <c r="C50" s="115"/>
      <c r="D50" s="115"/>
      <c r="E50" s="124"/>
      <c r="H50" s="125"/>
      <c r="I50" s="117"/>
      <c r="M50" s="116"/>
      <c r="N50" s="116"/>
      <c r="O50" s="125"/>
      <c r="P50" s="116"/>
      <c r="Q50" s="116"/>
      <c r="R50" s="125"/>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16"/>
      <c r="P52" s="116"/>
      <c r="Q52" s="116"/>
      <c r="R52" s="125"/>
    </row>
    <row r="53" spans="2:18" x14ac:dyDescent="0.3">
      <c r="C53" s="115"/>
      <c r="D53" s="115"/>
      <c r="E53" s="124"/>
      <c r="H53" s="125"/>
      <c r="I53" s="117"/>
      <c r="M53" s="116"/>
      <c r="N53" s="116"/>
      <c r="O53" s="125"/>
      <c r="P53" s="116"/>
      <c r="Q53" s="116"/>
    </row>
    <row r="54" spans="2:18" x14ac:dyDescent="0.3">
      <c r="D54" s="115"/>
      <c r="E54" s="124"/>
      <c r="H54" s="125"/>
      <c r="I54" s="117"/>
      <c r="M54" s="116"/>
      <c r="N54" s="116"/>
      <c r="O54" s="125"/>
      <c r="P54" s="116"/>
      <c r="Q54" s="116"/>
      <c r="R54" s="125"/>
    </row>
    <row r="55" spans="2:18" x14ac:dyDescent="0.3">
      <c r="D55" s="115"/>
      <c r="E55" s="124"/>
      <c r="H55" s="125"/>
      <c r="I55" s="117"/>
      <c r="M55" s="116"/>
      <c r="N55" s="116"/>
      <c r="O55" s="125"/>
      <c r="P55" s="116"/>
      <c r="Q55" s="116"/>
      <c r="R55" s="126"/>
    </row>
    <row r="56" spans="2:18" x14ac:dyDescent="0.3">
      <c r="B56" s="115"/>
      <c r="H56" s="111"/>
      <c r="I56" s="112"/>
    </row>
  </sheetData>
  <mergeCells count="7">
    <mergeCell ref="B17:D17"/>
    <mergeCell ref="B12:D13"/>
    <mergeCell ref="E12:H12"/>
    <mergeCell ref="I12:I13"/>
    <mergeCell ref="B14:D14"/>
    <mergeCell ref="B15:D15"/>
    <mergeCell ref="B16:D16"/>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B9803-E89D-43BF-95A1-3833DFC769E5}">
  <sheetPr>
    <tabColor theme="6"/>
  </sheetPr>
  <dimension ref="A4:Y64"/>
  <sheetViews>
    <sheetView zoomScale="85" zoomScaleNormal="85" workbookViewId="0"/>
  </sheetViews>
  <sheetFormatPr defaultColWidth="8.58203125" defaultRowHeight="14" x14ac:dyDescent="0.3"/>
  <cols>
    <col min="1" max="1" width="42.33203125" style="111" customWidth="1"/>
    <col min="2" max="2" width="27.83203125" style="111" customWidth="1"/>
    <col min="3" max="3" width="42.33203125" style="111" customWidth="1"/>
    <col min="4" max="5" width="20.58203125" style="111" customWidth="1"/>
    <col min="6" max="6" width="20.25" style="111" customWidth="1"/>
    <col min="7" max="7" width="22.5" style="111" customWidth="1"/>
    <col min="8" max="8" width="18.58203125" style="112" customWidth="1"/>
    <col min="9"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6" x14ac:dyDescent="0.3">
      <c r="A4" s="118" t="s">
        <v>68</v>
      </c>
    </row>
    <row r="5" spans="1:16" x14ac:dyDescent="0.3">
      <c r="A5" s="119" t="s">
        <v>69</v>
      </c>
      <c r="B5" s="111" t="s">
        <v>70</v>
      </c>
    </row>
    <row r="6" spans="1:16" x14ac:dyDescent="0.3">
      <c r="A6" s="111" t="s">
        <v>78</v>
      </c>
      <c r="B6" s="111" t="s">
        <v>79</v>
      </c>
    </row>
    <row r="7" spans="1:16" x14ac:dyDescent="0.3">
      <c r="A7" s="120" t="s">
        <v>73</v>
      </c>
      <c r="B7" s="111" t="s">
        <v>80</v>
      </c>
    </row>
    <row r="8" spans="1:16" x14ac:dyDescent="0.3">
      <c r="A8" s="111" t="s">
        <v>2</v>
      </c>
      <c r="B8" s="111" t="s">
        <v>81</v>
      </c>
    </row>
    <row r="9" spans="1:16" x14ac:dyDescent="0.3">
      <c r="A9" s="111" t="s">
        <v>76</v>
      </c>
      <c r="B9" s="111" t="s">
        <v>82</v>
      </c>
    </row>
    <row r="11" spans="1:16" ht="14.5" thickBot="1" x14ac:dyDescent="0.35"/>
    <row r="12" spans="1:16" customFormat="1" ht="15.75" customHeight="1" thickBot="1" x14ac:dyDescent="0.35">
      <c r="B12" s="35"/>
      <c r="C12" s="35"/>
      <c r="D12" s="490" t="s">
        <v>439</v>
      </c>
      <c r="E12" s="491"/>
      <c r="F12" s="492"/>
      <c r="G12" s="490" t="s">
        <v>440</v>
      </c>
      <c r="H12" s="491"/>
      <c r="I12" s="492"/>
      <c r="J12" s="470" t="s">
        <v>441</v>
      </c>
      <c r="K12" s="490" t="s">
        <v>442</v>
      </c>
      <c r="L12" s="492"/>
      <c r="M12" s="490"/>
      <c r="N12" s="492"/>
      <c r="O12" s="490"/>
      <c r="P12" s="492"/>
    </row>
    <row r="13" spans="1:16" s="1" customFormat="1" ht="30" customHeight="1" thickBot="1" x14ac:dyDescent="0.35">
      <c r="B13" s="91" t="s">
        <v>443</v>
      </c>
      <c r="C13" s="91" t="s">
        <v>407</v>
      </c>
      <c r="D13" s="471" t="s">
        <v>535</v>
      </c>
      <c r="E13" s="472" t="s">
        <v>697</v>
      </c>
      <c r="F13" s="108" t="s">
        <v>536</v>
      </c>
      <c r="G13" s="471" t="s">
        <v>444</v>
      </c>
      <c r="H13" s="95" t="s">
        <v>445</v>
      </c>
      <c r="I13" s="95" t="s">
        <v>446</v>
      </c>
      <c r="J13" s="91" t="s">
        <v>447</v>
      </c>
      <c r="K13" s="471" t="s">
        <v>105</v>
      </c>
      <c r="L13" s="108" t="s">
        <v>448</v>
      </c>
      <c r="M13" s="95" t="s">
        <v>537</v>
      </c>
      <c r="N13" s="108" t="s">
        <v>449</v>
      </c>
      <c r="O13" s="95" t="s">
        <v>538</v>
      </c>
      <c r="P13" s="108" t="s">
        <v>450</v>
      </c>
    </row>
    <row r="14" spans="1:16" customFormat="1" x14ac:dyDescent="0.3">
      <c r="B14" s="134" t="s">
        <v>451</v>
      </c>
      <c r="C14" s="134" t="s">
        <v>202</v>
      </c>
      <c r="D14" s="135">
        <v>17.7</v>
      </c>
      <c r="E14" s="136" t="s">
        <v>452</v>
      </c>
      <c r="F14" s="137">
        <v>17.600000000000001</v>
      </c>
      <c r="G14" s="81">
        <v>0</v>
      </c>
      <c r="H14">
        <v>1</v>
      </c>
      <c r="I14" s="90">
        <v>0</v>
      </c>
      <c r="J14" s="138" t="s">
        <v>453</v>
      </c>
      <c r="K14" s="81">
        <v>9</v>
      </c>
      <c r="L14" s="138" t="s">
        <v>254</v>
      </c>
      <c r="M14" s="136">
        <v>4292.4638800000002</v>
      </c>
      <c r="N14" s="139">
        <v>0.83722157261344265</v>
      </c>
      <c r="O14" s="136" t="s">
        <v>454</v>
      </c>
      <c r="P14" s="139" t="s">
        <v>454</v>
      </c>
    </row>
    <row r="15" spans="1:16" customFormat="1" x14ac:dyDescent="0.3">
      <c r="B15" s="134" t="s">
        <v>451</v>
      </c>
      <c r="C15" s="134" t="s">
        <v>415</v>
      </c>
      <c r="D15" s="135">
        <v>7.58</v>
      </c>
      <c r="E15" s="136" t="s">
        <v>455</v>
      </c>
      <c r="F15" s="137">
        <v>1.56</v>
      </c>
      <c r="G15" s="81">
        <v>0</v>
      </c>
      <c r="H15">
        <v>1</v>
      </c>
      <c r="I15" s="90">
        <v>0</v>
      </c>
      <c r="J15" s="138" t="s">
        <v>454</v>
      </c>
      <c r="K15" s="81">
        <v>1</v>
      </c>
      <c r="L15" s="138" t="s">
        <v>261</v>
      </c>
      <c r="M15" s="136" t="s">
        <v>454</v>
      </c>
      <c r="N15" s="139" t="s">
        <v>454</v>
      </c>
      <c r="O15" s="136">
        <v>777.76469499999996</v>
      </c>
      <c r="P15" s="139">
        <v>0.55408685527953927</v>
      </c>
    </row>
    <row r="16" spans="1:16" customFormat="1" x14ac:dyDescent="0.3">
      <c r="B16" s="134" t="s">
        <v>451</v>
      </c>
      <c r="C16" s="134" t="s">
        <v>456</v>
      </c>
      <c r="D16" s="135">
        <v>2.4300000000000002</v>
      </c>
      <c r="E16" s="136" t="s">
        <v>457</v>
      </c>
      <c r="F16" s="137">
        <v>9.1</v>
      </c>
      <c r="G16" s="81">
        <v>0</v>
      </c>
      <c r="H16">
        <v>1</v>
      </c>
      <c r="I16" s="90">
        <v>1</v>
      </c>
      <c r="J16" s="138" t="s">
        <v>454</v>
      </c>
      <c r="K16" s="81">
        <v>11</v>
      </c>
      <c r="L16" s="138" t="s">
        <v>254</v>
      </c>
      <c r="M16" s="136" t="s">
        <v>454</v>
      </c>
      <c r="N16" s="139" t="s">
        <v>454</v>
      </c>
      <c r="O16" s="136">
        <v>1163.6887610000001</v>
      </c>
      <c r="P16" s="139">
        <v>0.34972180503855527</v>
      </c>
    </row>
    <row r="17" spans="2:16" customFormat="1" x14ac:dyDescent="0.3">
      <c r="B17" s="134" t="s">
        <v>451</v>
      </c>
      <c r="C17" s="134" t="s">
        <v>411</v>
      </c>
      <c r="D17" s="135">
        <v>1.59</v>
      </c>
      <c r="E17" s="136" t="s">
        <v>455</v>
      </c>
      <c r="F17" s="137">
        <v>0.03</v>
      </c>
      <c r="G17" s="81">
        <v>0</v>
      </c>
      <c r="H17">
        <v>1</v>
      </c>
      <c r="I17" s="90">
        <v>0</v>
      </c>
      <c r="J17" s="138" t="s">
        <v>454</v>
      </c>
      <c r="K17" s="81">
        <v>1</v>
      </c>
      <c r="L17" s="138" t="s">
        <v>261</v>
      </c>
      <c r="M17" s="136" t="s">
        <v>454</v>
      </c>
      <c r="N17" s="139" t="s">
        <v>454</v>
      </c>
      <c r="O17" s="136">
        <v>75.297944000000001</v>
      </c>
      <c r="P17" s="139">
        <v>0.57494450313278145</v>
      </c>
    </row>
    <row r="18" spans="2:16" customFormat="1" x14ac:dyDescent="0.3">
      <c r="B18" s="134" t="s">
        <v>451</v>
      </c>
      <c r="C18" s="134" t="s">
        <v>417</v>
      </c>
      <c r="D18" s="135">
        <v>1.56</v>
      </c>
      <c r="E18" s="136" t="s">
        <v>455</v>
      </c>
      <c r="F18" s="137">
        <v>0.11</v>
      </c>
      <c r="G18" s="81">
        <v>0</v>
      </c>
      <c r="H18">
        <v>1</v>
      </c>
      <c r="I18" s="90">
        <v>0</v>
      </c>
      <c r="J18" s="138" t="s">
        <v>454</v>
      </c>
      <c r="K18" s="81">
        <v>1</v>
      </c>
      <c r="L18" s="138" t="s">
        <v>261</v>
      </c>
      <c r="M18" s="136" t="s">
        <v>454</v>
      </c>
      <c r="N18" s="139" t="s">
        <v>454</v>
      </c>
      <c r="O18" s="136">
        <v>226.58600000000001</v>
      </c>
      <c r="P18" s="139">
        <v>0.87537784329128887</v>
      </c>
    </row>
    <row r="19" spans="2:16" customFormat="1" x14ac:dyDescent="0.3">
      <c r="B19" s="140" t="s">
        <v>458</v>
      </c>
      <c r="C19" s="140" t="s">
        <v>459</v>
      </c>
      <c r="D19" s="141">
        <v>10.43</v>
      </c>
      <c r="E19" s="142" t="s">
        <v>452</v>
      </c>
      <c r="F19" s="143">
        <v>10.43</v>
      </c>
      <c r="G19" s="144">
        <v>0</v>
      </c>
      <c r="H19" s="145">
        <v>0</v>
      </c>
      <c r="I19" s="146">
        <v>1</v>
      </c>
      <c r="J19" s="147" t="s">
        <v>453</v>
      </c>
      <c r="K19" s="144">
        <v>0</v>
      </c>
      <c r="L19" s="147" t="s">
        <v>454</v>
      </c>
      <c r="M19" s="142" t="s">
        <v>454</v>
      </c>
      <c r="N19" s="148" t="s">
        <v>454</v>
      </c>
      <c r="O19" s="142" t="s">
        <v>454</v>
      </c>
      <c r="P19" s="148" t="s">
        <v>454</v>
      </c>
    </row>
    <row r="20" spans="2:16" customFormat="1" x14ac:dyDescent="0.3">
      <c r="B20" s="149" t="s">
        <v>458</v>
      </c>
      <c r="C20" s="149" t="s">
        <v>460</v>
      </c>
      <c r="D20" s="150">
        <v>2.7</v>
      </c>
      <c r="E20" s="151" t="s">
        <v>455</v>
      </c>
      <c r="F20" s="152">
        <v>0.23</v>
      </c>
      <c r="G20" s="153">
        <v>0</v>
      </c>
      <c r="H20" s="154">
        <v>1</v>
      </c>
      <c r="I20" s="155">
        <v>0</v>
      </c>
      <c r="J20" s="156" t="s">
        <v>453</v>
      </c>
      <c r="K20" s="153">
        <v>1</v>
      </c>
      <c r="L20" s="156" t="s">
        <v>261</v>
      </c>
      <c r="M20" s="151">
        <v>168.90696299999999</v>
      </c>
      <c r="N20" s="157">
        <v>0.54919537568146326</v>
      </c>
      <c r="O20" s="151" t="s">
        <v>454</v>
      </c>
      <c r="P20" s="157" t="s">
        <v>454</v>
      </c>
    </row>
    <row r="21" spans="2:16" customFormat="1" x14ac:dyDescent="0.3">
      <c r="B21" s="140" t="s">
        <v>461</v>
      </c>
      <c r="C21" s="140" t="s">
        <v>462</v>
      </c>
      <c r="D21" s="141">
        <v>18.52</v>
      </c>
      <c r="E21" s="142" t="s">
        <v>452</v>
      </c>
      <c r="F21" s="143">
        <v>18.52</v>
      </c>
      <c r="G21" s="144">
        <v>0</v>
      </c>
      <c r="H21" s="145">
        <v>1</v>
      </c>
      <c r="I21" s="146">
        <v>1</v>
      </c>
      <c r="J21" s="147" t="s">
        <v>453</v>
      </c>
      <c r="K21" s="144">
        <v>5</v>
      </c>
      <c r="L21" s="147" t="s">
        <v>254</v>
      </c>
      <c r="M21" s="142">
        <v>797.11574800000005</v>
      </c>
      <c r="N21" s="148">
        <v>0.34208942137221454</v>
      </c>
      <c r="O21" s="142" t="s">
        <v>454</v>
      </c>
      <c r="P21" s="148" t="s">
        <v>454</v>
      </c>
    </row>
    <row r="22" spans="2:16" customFormat="1" x14ac:dyDescent="0.3">
      <c r="B22" s="134" t="s">
        <v>461</v>
      </c>
      <c r="C22" s="134" t="s">
        <v>166</v>
      </c>
      <c r="D22" s="135">
        <v>7.7</v>
      </c>
      <c r="E22" s="136" t="s">
        <v>452</v>
      </c>
      <c r="F22" s="137">
        <v>7.711265</v>
      </c>
      <c r="G22" s="81">
        <v>0</v>
      </c>
      <c r="H22">
        <v>1</v>
      </c>
      <c r="I22" s="90">
        <v>0</v>
      </c>
      <c r="J22" s="138" t="s">
        <v>453</v>
      </c>
      <c r="K22" s="81">
        <v>5</v>
      </c>
      <c r="L22" s="138" t="s">
        <v>254</v>
      </c>
      <c r="M22" s="136">
        <v>284.36706600000002</v>
      </c>
      <c r="N22" s="139">
        <v>0.37551046786831493</v>
      </c>
      <c r="O22" s="136">
        <v>802.90374299999996</v>
      </c>
      <c r="P22" s="139">
        <v>0.45609363288271532</v>
      </c>
    </row>
    <row r="23" spans="2:16" customFormat="1" x14ac:dyDescent="0.3">
      <c r="B23" s="134" t="s">
        <v>461</v>
      </c>
      <c r="C23" s="134" t="s">
        <v>178</v>
      </c>
      <c r="D23" s="135">
        <v>5.05</v>
      </c>
      <c r="E23" s="136" t="s">
        <v>452</v>
      </c>
      <c r="F23" s="137">
        <v>5.2</v>
      </c>
      <c r="G23" s="81">
        <v>1</v>
      </c>
      <c r="H23">
        <v>1</v>
      </c>
      <c r="I23" s="90">
        <v>1</v>
      </c>
      <c r="J23" s="138">
        <v>3</v>
      </c>
      <c r="K23" s="81">
        <v>13</v>
      </c>
      <c r="L23" s="138" t="s">
        <v>254</v>
      </c>
      <c r="M23" s="136">
        <v>518.76596800000004</v>
      </c>
      <c r="N23" s="139">
        <v>0.38635624417058906</v>
      </c>
      <c r="O23" s="136" t="s">
        <v>454</v>
      </c>
      <c r="P23" s="139" t="s">
        <v>454</v>
      </c>
    </row>
    <row r="24" spans="2:16" customFormat="1" x14ac:dyDescent="0.3">
      <c r="B24" s="134" t="s">
        <v>461</v>
      </c>
      <c r="C24" s="134" t="s">
        <v>192</v>
      </c>
      <c r="D24" s="135">
        <v>3.8</v>
      </c>
      <c r="E24" s="136" t="s">
        <v>457</v>
      </c>
      <c r="F24" s="137">
        <v>5</v>
      </c>
      <c r="G24" s="81">
        <v>0</v>
      </c>
      <c r="H24">
        <v>1</v>
      </c>
      <c r="I24" s="90">
        <v>1</v>
      </c>
      <c r="J24" s="138">
        <v>3</v>
      </c>
      <c r="K24" s="81">
        <v>2</v>
      </c>
      <c r="L24" s="138" t="s">
        <v>257</v>
      </c>
      <c r="M24" s="136">
        <v>153.53130400000001</v>
      </c>
      <c r="N24" s="139">
        <v>0.36944380411176603</v>
      </c>
      <c r="O24" s="136" t="s">
        <v>454</v>
      </c>
      <c r="P24" s="139" t="s">
        <v>454</v>
      </c>
    </row>
    <row r="25" spans="2:16" customFormat="1" x14ac:dyDescent="0.3">
      <c r="B25" s="134" t="s">
        <v>461</v>
      </c>
      <c r="C25" s="134" t="s">
        <v>204</v>
      </c>
      <c r="D25" s="135">
        <v>3.3</v>
      </c>
      <c r="E25" s="136" t="s">
        <v>452</v>
      </c>
      <c r="F25" s="137">
        <v>3.2</v>
      </c>
      <c r="G25" s="81">
        <v>0</v>
      </c>
      <c r="H25">
        <v>1</v>
      </c>
      <c r="I25" s="90">
        <v>1</v>
      </c>
      <c r="J25" s="138">
        <v>3</v>
      </c>
      <c r="K25" s="81">
        <v>2</v>
      </c>
      <c r="L25" s="138" t="s">
        <v>257</v>
      </c>
      <c r="M25" s="136">
        <v>155.29636300000001</v>
      </c>
      <c r="N25" s="139">
        <v>0.44456343127623665</v>
      </c>
      <c r="O25" s="136" t="s">
        <v>454</v>
      </c>
      <c r="P25" s="139" t="s">
        <v>454</v>
      </c>
    </row>
    <row r="26" spans="2:16" customFormat="1" x14ac:dyDescent="0.3">
      <c r="B26" s="134" t="s">
        <v>461</v>
      </c>
      <c r="C26" s="134" t="s">
        <v>220</v>
      </c>
      <c r="D26" s="135">
        <v>1.7</v>
      </c>
      <c r="E26" s="136" t="s">
        <v>452</v>
      </c>
      <c r="F26" s="137">
        <v>1.7</v>
      </c>
      <c r="G26" s="81">
        <v>0</v>
      </c>
      <c r="H26">
        <v>1</v>
      </c>
      <c r="I26" s="90">
        <v>0</v>
      </c>
      <c r="J26" s="138">
        <v>2</v>
      </c>
      <c r="K26" s="81">
        <v>2</v>
      </c>
      <c r="L26" s="138" t="s">
        <v>257</v>
      </c>
      <c r="M26" s="136">
        <v>114.317607</v>
      </c>
      <c r="N26" s="139">
        <v>0.27184520228804299</v>
      </c>
      <c r="O26" s="136" t="s">
        <v>454</v>
      </c>
      <c r="P26" s="139" t="s">
        <v>454</v>
      </c>
    </row>
    <row r="27" spans="2:16" customFormat="1" x14ac:dyDescent="0.3">
      <c r="B27" s="134" t="s">
        <v>461</v>
      </c>
      <c r="C27" s="134" t="s">
        <v>236</v>
      </c>
      <c r="D27" s="135">
        <v>1.7</v>
      </c>
      <c r="E27" s="136" t="s">
        <v>452</v>
      </c>
      <c r="F27" s="137">
        <v>1.7</v>
      </c>
      <c r="G27" s="81">
        <v>0</v>
      </c>
      <c r="H27">
        <v>0</v>
      </c>
      <c r="I27" s="90">
        <v>0</v>
      </c>
      <c r="J27" s="138" t="s">
        <v>454</v>
      </c>
      <c r="K27" s="81">
        <v>6</v>
      </c>
      <c r="L27" s="138" t="s">
        <v>254</v>
      </c>
      <c r="M27" s="136" t="s">
        <v>454</v>
      </c>
      <c r="N27" s="139" t="s">
        <v>454</v>
      </c>
      <c r="O27" s="136">
        <v>304.046314</v>
      </c>
      <c r="P27" s="139">
        <v>0.32989173156034379</v>
      </c>
    </row>
    <row r="28" spans="2:16" customFormat="1" x14ac:dyDescent="0.3">
      <c r="B28" s="149" t="s">
        <v>461</v>
      </c>
      <c r="C28" s="149" t="s">
        <v>409</v>
      </c>
      <c r="D28" s="150">
        <v>1.0900000000000001</v>
      </c>
      <c r="E28" s="151" t="s">
        <v>455</v>
      </c>
      <c r="F28" s="152">
        <v>0</v>
      </c>
      <c r="G28" s="153">
        <v>0</v>
      </c>
      <c r="H28" s="154">
        <v>0</v>
      </c>
      <c r="I28" s="155">
        <v>0</v>
      </c>
      <c r="J28" s="156" t="s">
        <v>453</v>
      </c>
      <c r="K28" s="153">
        <v>1</v>
      </c>
      <c r="L28" s="156" t="s">
        <v>261</v>
      </c>
      <c r="M28" s="151">
        <v>41.817107</v>
      </c>
      <c r="N28" s="157">
        <v>0.17786926293107747</v>
      </c>
      <c r="O28" s="151" t="s">
        <v>454</v>
      </c>
      <c r="P28" s="157" t="s">
        <v>454</v>
      </c>
    </row>
    <row r="29" spans="2:16" customFormat="1" x14ac:dyDescent="0.3">
      <c r="B29" s="134" t="s">
        <v>463</v>
      </c>
      <c r="C29" s="134" t="s">
        <v>146</v>
      </c>
      <c r="D29" s="135">
        <v>23.458603</v>
      </c>
      <c r="E29" s="136" t="s">
        <v>452</v>
      </c>
      <c r="F29" s="137">
        <v>23.4</v>
      </c>
      <c r="G29" s="81">
        <v>1</v>
      </c>
      <c r="H29">
        <v>1</v>
      </c>
      <c r="I29" s="90">
        <v>1</v>
      </c>
      <c r="J29" s="138">
        <v>4</v>
      </c>
      <c r="K29" s="81">
        <v>15</v>
      </c>
      <c r="L29" s="138" t="s">
        <v>254</v>
      </c>
      <c r="M29" s="136">
        <v>4271.9384170000003</v>
      </c>
      <c r="N29" s="139">
        <v>0.53513545253899186</v>
      </c>
      <c r="O29" s="136" t="s">
        <v>454</v>
      </c>
      <c r="P29" s="139" t="s">
        <v>454</v>
      </c>
    </row>
    <row r="30" spans="2:16" customFormat="1" x14ac:dyDescent="0.3">
      <c r="B30" s="134" t="s">
        <v>463</v>
      </c>
      <c r="C30" s="134" t="s">
        <v>464</v>
      </c>
      <c r="D30" s="135">
        <v>14.560822999999999</v>
      </c>
      <c r="E30" s="136" t="s">
        <v>452</v>
      </c>
      <c r="F30" s="137">
        <v>15.334270999999999</v>
      </c>
      <c r="G30" s="81">
        <v>0</v>
      </c>
      <c r="H30">
        <v>1</v>
      </c>
      <c r="I30" s="90">
        <v>1</v>
      </c>
      <c r="J30" s="138" t="s">
        <v>453</v>
      </c>
      <c r="K30" s="81">
        <v>11</v>
      </c>
      <c r="L30" s="138" t="s">
        <v>254</v>
      </c>
      <c r="M30" s="136">
        <v>4443.6721109999999</v>
      </c>
      <c r="N30" s="139">
        <v>0.48776895838793816</v>
      </c>
      <c r="O30" s="136" t="s">
        <v>454</v>
      </c>
      <c r="P30" s="139" t="s">
        <v>454</v>
      </c>
    </row>
    <row r="31" spans="2:16" customFormat="1" x14ac:dyDescent="0.3">
      <c r="B31" s="134" t="s">
        <v>463</v>
      </c>
      <c r="C31" s="134" t="s">
        <v>465</v>
      </c>
      <c r="D31" s="135">
        <v>3.4</v>
      </c>
      <c r="E31" s="136" t="s">
        <v>457</v>
      </c>
      <c r="F31" s="137">
        <v>4.4800000000000004</v>
      </c>
      <c r="G31" s="81">
        <v>0</v>
      </c>
      <c r="H31">
        <v>0</v>
      </c>
      <c r="I31" s="90">
        <v>1</v>
      </c>
      <c r="J31" s="138" t="s">
        <v>454</v>
      </c>
      <c r="K31" s="81">
        <v>1</v>
      </c>
      <c r="L31" s="138" t="s">
        <v>261</v>
      </c>
      <c r="M31" s="136" t="s">
        <v>454</v>
      </c>
      <c r="N31" s="139" t="s">
        <v>454</v>
      </c>
      <c r="O31" s="136">
        <v>258.73508199999998</v>
      </c>
      <c r="P31" s="139">
        <v>0.47494822136257508</v>
      </c>
    </row>
    <row r="32" spans="2:16" customFormat="1" x14ac:dyDescent="0.3">
      <c r="B32" s="134" t="s">
        <v>463</v>
      </c>
      <c r="C32" s="134" t="s">
        <v>184</v>
      </c>
      <c r="D32" s="135">
        <v>2.77</v>
      </c>
      <c r="E32" s="136" t="s">
        <v>452</v>
      </c>
      <c r="F32" s="137">
        <v>2.76</v>
      </c>
      <c r="G32" s="81">
        <v>0</v>
      </c>
      <c r="H32">
        <v>1</v>
      </c>
      <c r="I32" s="90">
        <v>1</v>
      </c>
      <c r="J32" s="138" t="s">
        <v>453</v>
      </c>
      <c r="K32" s="81">
        <v>11</v>
      </c>
      <c r="L32" s="138" t="s">
        <v>254</v>
      </c>
      <c r="M32" s="136">
        <v>400.004347</v>
      </c>
      <c r="N32" s="139">
        <v>0.83732221290085129</v>
      </c>
      <c r="O32" s="136">
        <v>251.126418</v>
      </c>
      <c r="P32" s="139">
        <v>0.27696798112255955</v>
      </c>
    </row>
    <row r="33" spans="2:16" customFormat="1" x14ac:dyDescent="0.3">
      <c r="B33" s="134" t="s">
        <v>463</v>
      </c>
      <c r="C33" s="134" t="s">
        <v>230</v>
      </c>
      <c r="D33" s="135">
        <v>2.67</v>
      </c>
      <c r="E33" s="136" t="s">
        <v>455</v>
      </c>
      <c r="F33" s="137">
        <v>0.15</v>
      </c>
      <c r="G33" s="81">
        <v>0</v>
      </c>
      <c r="H33">
        <v>0</v>
      </c>
      <c r="I33" s="90">
        <v>1</v>
      </c>
      <c r="J33" s="138" t="s">
        <v>454</v>
      </c>
      <c r="K33" s="81">
        <v>10</v>
      </c>
      <c r="L33" s="138" t="s">
        <v>254</v>
      </c>
      <c r="M33" s="136" t="s">
        <v>454</v>
      </c>
      <c r="N33" s="139" t="s">
        <v>454</v>
      </c>
      <c r="O33" s="136">
        <v>130.19192699999999</v>
      </c>
      <c r="P33" s="139">
        <v>0.52747185315107903</v>
      </c>
    </row>
    <row r="34" spans="2:16" customFormat="1" x14ac:dyDescent="0.3">
      <c r="B34" s="134" t="s">
        <v>463</v>
      </c>
      <c r="C34" s="134" t="s">
        <v>206</v>
      </c>
      <c r="D34" s="135">
        <v>2.5</v>
      </c>
      <c r="E34" s="136" t="s">
        <v>452</v>
      </c>
      <c r="F34" s="137">
        <v>2.2999999999999998</v>
      </c>
      <c r="G34" s="81">
        <v>0</v>
      </c>
      <c r="H34">
        <v>1</v>
      </c>
      <c r="I34" s="90">
        <v>1</v>
      </c>
      <c r="J34" s="138">
        <v>3</v>
      </c>
      <c r="K34" s="81">
        <v>11</v>
      </c>
      <c r="L34" s="138" t="s">
        <v>254</v>
      </c>
      <c r="M34" s="136">
        <v>378.17586699999998</v>
      </c>
      <c r="N34" s="139">
        <v>0.73876852908755286</v>
      </c>
      <c r="O34" s="136">
        <v>3195.9999990000001</v>
      </c>
      <c r="P34" s="139">
        <v>0.25858237742759144</v>
      </c>
    </row>
    <row r="35" spans="2:16" customFormat="1" x14ac:dyDescent="0.3">
      <c r="B35" s="134" t="s">
        <v>463</v>
      </c>
      <c r="C35" s="134" t="s">
        <v>466</v>
      </c>
      <c r="D35" s="135">
        <v>2.36</v>
      </c>
      <c r="E35" s="136" t="s">
        <v>455</v>
      </c>
      <c r="F35" s="137">
        <v>2.1</v>
      </c>
      <c r="G35" s="81">
        <v>0</v>
      </c>
      <c r="H35">
        <v>1</v>
      </c>
      <c r="I35" s="90">
        <v>1</v>
      </c>
      <c r="J35" s="138" t="s">
        <v>453</v>
      </c>
      <c r="K35" s="81">
        <v>20</v>
      </c>
      <c r="L35" s="138" t="s">
        <v>254</v>
      </c>
      <c r="M35" s="136">
        <v>509.87220200000002</v>
      </c>
      <c r="N35" s="139">
        <v>0.77395146558705696</v>
      </c>
      <c r="O35" s="136" t="s">
        <v>454</v>
      </c>
      <c r="P35" s="139" t="s">
        <v>454</v>
      </c>
    </row>
    <row r="36" spans="2:16" customFormat="1" x14ac:dyDescent="0.3">
      <c r="B36" s="134" t="s">
        <v>463</v>
      </c>
      <c r="C36" s="134" t="s">
        <v>238</v>
      </c>
      <c r="D36" s="135">
        <v>1.3</v>
      </c>
      <c r="E36" s="136" t="s">
        <v>455</v>
      </c>
      <c r="F36" s="137">
        <v>1.03</v>
      </c>
      <c r="G36" s="81">
        <v>0</v>
      </c>
      <c r="H36">
        <v>1</v>
      </c>
      <c r="I36" s="90">
        <v>1</v>
      </c>
      <c r="J36" s="138" t="s">
        <v>453</v>
      </c>
      <c r="K36" s="81">
        <v>8</v>
      </c>
      <c r="L36" s="138" t="s">
        <v>254</v>
      </c>
      <c r="M36" s="136">
        <v>113.799273</v>
      </c>
      <c r="N36" s="139">
        <v>0.82732904629364379</v>
      </c>
      <c r="O36" s="136" t="s">
        <v>454</v>
      </c>
      <c r="P36" s="139" t="s">
        <v>454</v>
      </c>
    </row>
    <row r="37" spans="2:16" customFormat="1" x14ac:dyDescent="0.3">
      <c r="B37" s="140" t="s">
        <v>467</v>
      </c>
      <c r="C37" s="140" t="s">
        <v>152</v>
      </c>
      <c r="D37" s="141">
        <v>24.42</v>
      </c>
      <c r="E37" s="142" t="s">
        <v>457</v>
      </c>
      <c r="F37" s="143">
        <v>28.4</v>
      </c>
      <c r="G37" s="144">
        <v>1</v>
      </c>
      <c r="H37" s="145">
        <v>1</v>
      </c>
      <c r="I37" s="146">
        <v>1</v>
      </c>
      <c r="J37" s="147">
        <v>3</v>
      </c>
      <c r="K37" s="144">
        <v>15</v>
      </c>
      <c r="L37" s="147" t="s">
        <v>254</v>
      </c>
      <c r="M37" s="142">
        <v>4442.2</v>
      </c>
      <c r="N37" s="148">
        <v>0.75597312052586552</v>
      </c>
      <c r="O37" s="142" t="s">
        <v>454</v>
      </c>
      <c r="P37" s="148" t="s">
        <v>454</v>
      </c>
    </row>
    <row r="38" spans="2:16" customFormat="1" x14ac:dyDescent="0.3">
      <c r="B38" s="134" t="s">
        <v>467</v>
      </c>
      <c r="C38" s="134" t="s">
        <v>162</v>
      </c>
      <c r="D38" s="135">
        <v>23.6</v>
      </c>
      <c r="E38" s="136" t="s">
        <v>455</v>
      </c>
      <c r="F38" s="137">
        <v>20.6</v>
      </c>
      <c r="G38" s="81">
        <v>1</v>
      </c>
      <c r="H38">
        <v>1</v>
      </c>
      <c r="I38" s="90">
        <v>1</v>
      </c>
      <c r="J38" s="138">
        <v>3</v>
      </c>
      <c r="K38" s="81">
        <v>7</v>
      </c>
      <c r="L38" s="138" t="s">
        <v>254</v>
      </c>
      <c r="M38" s="136">
        <v>472.308627</v>
      </c>
      <c r="N38" s="139">
        <v>0.69207552713196574</v>
      </c>
      <c r="O38" s="136">
        <v>310.44200000000001</v>
      </c>
      <c r="P38" s="139">
        <v>0.62054480386030242</v>
      </c>
    </row>
    <row r="39" spans="2:16" customFormat="1" x14ac:dyDescent="0.3">
      <c r="B39" s="134" t="s">
        <v>467</v>
      </c>
      <c r="C39" s="134" t="s">
        <v>194</v>
      </c>
      <c r="D39" s="135">
        <v>14.41</v>
      </c>
      <c r="E39" s="136" t="s">
        <v>457</v>
      </c>
      <c r="F39" s="137">
        <v>17.619804999999999</v>
      </c>
      <c r="G39" s="81">
        <v>1</v>
      </c>
      <c r="H39">
        <v>1</v>
      </c>
      <c r="I39" s="90">
        <v>1</v>
      </c>
      <c r="J39" s="138" t="s">
        <v>453</v>
      </c>
      <c r="K39" s="81">
        <v>10</v>
      </c>
      <c r="L39" s="138" t="s">
        <v>254</v>
      </c>
      <c r="M39" s="136">
        <v>825.69803200000001</v>
      </c>
      <c r="N39" s="139">
        <v>0.41342539617437285</v>
      </c>
      <c r="O39" s="136" t="s">
        <v>454</v>
      </c>
      <c r="P39" s="139" t="s">
        <v>454</v>
      </c>
    </row>
    <row r="40" spans="2:16" customFormat="1" x14ac:dyDescent="0.3">
      <c r="B40" s="134" t="s">
        <v>467</v>
      </c>
      <c r="C40" s="134" t="s">
        <v>413</v>
      </c>
      <c r="D40" s="135">
        <v>7</v>
      </c>
      <c r="E40" s="136" t="s">
        <v>452</v>
      </c>
      <c r="F40" s="137">
        <v>7</v>
      </c>
      <c r="G40" s="81">
        <v>0</v>
      </c>
      <c r="H40">
        <v>0</v>
      </c>
      <c r="I40" s="90">
        <v>0</v>
      </c>
      <c r="J40" s="138" t="s">
        <v>453</v>
      </c>
      <c r="K40" s="81">
        <v>1</v>
      </c>
      <c r="L40" s="138" t="s">
        <v>261</v>
      </c>
      <c r="M40" s="136">
        <v>149.69265300000001</v>
      </c>
      <c r="N40" s="139">
        <v>0.67066111788398852</v>
      </c>
      <c r="O40" s="136" t="s">
        <v>454</v>
      </c>
      <c r="P40" s="139" t="s">
        <v>454</v>
      </c>
    </row>
    <row r="41" spans="2:16" customFormat="1" x14ac:dyDescent="0.3">
      <c r="B41" s="149" t="s">
        <v>467</v>
      </c>
      <c r="C41" s="149" t="s">
        <v>232</v>
      </c>
      <c r="D41" s="150">
        <v>4.8899999999999997</v>
      </c>
      <c r="E41" s="151" t="s">
        <v>455</v>
      </c>
      <c r="F41" s="152">
        <v>1.515698</v>
      </c>
      <c r="G41" s="153">
        <v>1</v>
      </c>
      <c r="H41" s="154">
        <v>1</v>
      </c>
      <c r="I41" s="155">
        <v>1</v>
      </c>
      <c r="J41" s="156" t="s">
        <v>453</v>
      </c>
      <c r="K41" s="153">
        <v>7</v>
      </c>
      <c r="L41" s="156" t="s">
        <v>254</v>
      </c>
      <c r="M41" s="151" t="s">
        <v>454</v>
      </c>
      <c r="N41" s="157" t="s">
        <v>454</v>
      </c>
      <c r="O41" s="151">
        <v>881.03078000000005</v>
      </c>
      <c r="P41" s="157">
        <v>0.62963677954588593</v>
      </c>
    </row>
    <row r="42" spans="2:16" customFormat="1" x14ac:dyDescent="0.3">
      <c r="B42" s="140" t="s">
        <v>468</v>
      </c>
      <c r="C42" s="140" t="s">
        <v>148</v>
      </c>
      <c r="D42" s="141">
        <v>28.51</v>
      </c>
      <c r="E42" s="142" t="s">
        <v>457</v>
      </c>
      <c r="F42" s="143">
        <v>38.21</v>
      </c>
      <c r="G42" s="144">
        <v>1</v>
      </c>
      <c r="H42" s="145">
        <v>1</v>
      </c>
      <c r="I42" s="146">
        <v>1</v>
      </c>
      <c r="J42" s="147" t="s">
        <v>453</v>
      </c>
      <c r="K42" s="144">
        <v>9</v>
      </c>
      <c r="L42" s="147" t="s">
        <v>254</v>
      </c>
      <c r="M42" s="142">
        <v>3335.002211</v>
      </c>
      <c r="N42" s="148">
        <v>0.49813600828224458</v>
      </c>
      <c r="O42" s="142">
        <v>287.80264299999999</v>
      </c>
      <c r="P42" s="148">
        <v>0.74099640217689045</v>
      </c>
    </row>
    <row r="43" spans="2:16" customFormat="1" x14ac:dyDescent="0.3">
      <c r="B43" s="134" t="s">
        <v>468</v>
      </c>
      <c r="C43" s="134" t="s">
        <v>469</v>
      </c>
      <c r="D43" s="135">
        <v>27.026243999999998</v>
      </c>
      <c r="E43" s="136" t="s">
        <v>452</v>
      </c>
      <c r="F43" s="137">
        <v>26.429387999999999</v>
      </c>
      <c r="G43" s="81">
        <v>1</v>
      </c>
      <c r="H43">
        <v>1</v>
      </c>
      <c r="I43" s="90">
        <v>1</v>
      </c>
      <c r="J43" s="138">
        <v>3</v>
      </c>
      <c r="K43" s="81">
        <v>23</v>
      </c>
      <c r="L43" s="138" t="s">
        <v>254</v>
      </c>
      <c r="M43" s="136">
        <v>1881.6745969999999</v>
      </c>
      <c r="N43" s="139">
        <v>0.50825458425424019</v>
      </c>
      <c r="O43" s="136" t="s">
        <v>454</v>
      </c>
      <c r="P43" s="139" t="s">
        <v>454</v>
      </c>
    </row>
    <row r="44" spans="2:16" customFormat="1" x14ac:dyDescent="0.3">
      <c r="B44" s="134" t="s">
        <v>468</v>
      </c>
      <c r="C44" s="134" t="s">
        <v>154</v>
      </c>
      <c r="D44" s="135">
        <v>19.16</v>
      </c>
      <c r="E44" s="136" t="s">
        <v>452</v>
      </c>
      <c r="F44" s="137">
        <v>19.16</v>
      </c>
      <c r="G44" s="81">
        <v>0</v>
      </c>
      <c r="H44">
        <v>1</v>
      </c>
      <c r="I44" s="90">
        <v>1</v>
      </c>
      <c r="J44" s="138">
        <v>2</v>
      </c>
      <c r="K44" s="81">
        <v>9</v>
      </c>
      <c r="L44" s="138" t="s">
        <v>254</v>
      </c>
      <c r="M44" s="136">
        <v>1127.2116410000001</v>
      </c>
      <c r="N44" s="139">
        <v>0.65355007986472691</v>
      </c>
      <c r="O44" s="136" t="s">
        <v>454</v>
      </c>
      <c r="P44" s="139" t="s">
        <v>454</v>
      </c>
    </row>
    <row r="45" spans="2:16" customFormat="1" x14ac:dyDescent="0.3">
      <c r="B45" s="134" t="s">
        <v>468</v>
      </c>
      <c r="C45" s="134" t="s">
        <v>470</v>
      </c>
      <c r="D45" s="135">
        <v>15.8</v>
      </c>
      <c r="E45" s="136" t="s">
        <v>452</v>
      </c>
      <c r="F45" s="137">
        <v>15.8</v>
      </c>
      <c r="G45" s="81">
        <v>1</v>
      </c>
      <c r="H45">
        <v>1</v>
      </c>
      <c r="I45" s="90">
        <v>1</v>
      </c>
      <c r="J45" s="138">
        <v>2</v>
      </c>
      <c r="K45" s="81">
        <v>23</v>
      </c>
      <c r="L45" s="138" t="s">
        <v>254</v>
      </c>
      <c r="M45" s="136">
        <v>1936.6977400000001</v>
      </c>
      <c r="N45" s="139">
        <v>0.46634725767790691</v>
      </c>
      <c r="O45" s="136" t="s">
        <v>454</v>
      </c>
      <c r="P45" s="139" t="s">
        <v>454</v>
      </c>
    </row>
    <row r="46" spans="2:16" customFormat="1" x14ac:dyDescent="0.3">
      <c r="B46" s="134" t="s">
        <v>468</v>
      </c>
      <c r="C46" s="134" t="s">
        <v>168</v>
      </c>
      <c r="D46" s="135">
        <v>12.52</v>
      </c>
      <c r="E46" s="136" t="s">
        <v>452</v>
      </c>
      <c r="F46" s="137">
        <v>12.52</v>
      </c>
      <c r="G46" s="81">
        <v>1</v>
      </c>
      <c r="H46">
        <v>1</v>
      </c>
      <c r="I46" s="90">
        <v>1</v>
      </c>
      <c r="J46" s="138">
        <v>4</v>
      </c>
      <c r="K46" s="81">
        <v>12</v>
      </c>
      <c r="L46" s="138" t="s">
        <v>254</v>
      </c>
      <c r="M46" s="136">
        <v>1699.588587</v>
      </c>
      <c r="N46" s="139">
        <v>0.71508583153365213</v>
      </c>
      <c r="O46" s="136" t="s">
        <v>454</v>
      </c>
      <c r="P46" s="139" t="s">
        <v>454</v>
      </c>
    </row>
    <row r="47" spans="2:16" customFormat="1" x14ac:dyDescent="0.3">
      <c r="B47" s="134" t="s">
        <v>468</v>
      </c>
      <c r="C47" s="134" t="s">
        <v>182</v>
      </c>
      <c r="D47" s="135">
        <v>11.69</v>
      </c>
      <c r="E47" s="136" t="s">
        <v>455</v>
      </c>
      <c r="F47" s="137">
        <v>4.7</v>
      </c>
      <c r="G47" s="81">
        <v>0</v>
      </c>
      <c r="H47">
        <v>1</v>
      </c>
      <c r="I47" s="90">
        <v>1</v>
      </c>
      <c r="J47" s="138">
        <v>2</v>
      </c>
      <c r="K47" s="81">
        <v>9</v>
      </c>
      <c r="L47" s="138" t="s">
        <v>254</v>
      </c>
      <c r="M47" s="136">
        <v>376.04605099999998</v>
      </c>
      <c r="N47" s="139">
        <v>0.54702753679495497</v>
      </c>
      <c r="O47" s="136" t="s">
        <v>454</v>
      </c>
      <c r="P47" s="139" t="s">
        <v>454</v>
      </c>
    </row>
    <row r="48" spans="2:16" customFormat="1" x14ac:dyDescent="0.3">
      <c r="B48" s="134" t="s">
        <v>468</v>
      </c>
      <c r="C48" s="134" t="s">
        <v>170</v>
      </c>
      <c r="D48" s="135">
        <v>7.8468879999999999</v>
      </c>
      <c r="E48" s="136" t="s">
        <v>452</v>
      </c>
      <c r="F48" s="137">
        <v>8.2503010000000003</v>
      </c>
      <c r="G48" s="81">
        <v>1</v>
      </c>
      <c r="H48">
        <v>1</v>
      </c>
      <c r="I48" s="90">
        <v>1</v>
      </c>
      <c r="J48" s="138">
        <v>3</v>
      </c>
      <c r="K48" s="81">
        <v>23</v>
      </c>
      <c r="L48" s="138" t="s">
        <v>254</v>
      </c>
      <c r="M48" s="136">
        <v>2267.4070900000002</v>
      </c>
      <c r="N48" s="139">
        <v>0.70205588534170094</v>
      </c>
      <c r="O48" s="136">
        <v>11.334555</v>
      </c>
      <c r="P48" s="139">
        <v>3.6172571397818438E-2</v>
      </c>
    </row>
    <row r="49" spans="2:16" customFormat="1" x14ac:dyDescent="0.3">
      <c r="B49" s="134" t="s">
        <v>468</v>
      </c>
      <c r="C49" s="134" t="s">
        <v>176</v>
      </c>
      <c r="D49" s="135">
        <v>7.5228330000000003</v>
      </c>
      <c r="E49" s="136" t="s">
        <v>457</v>
      </c>
      <c r="F49" s="137">
        <v>8.8000000000000007</v>
      </c>
      <c r="G49" s="81">
        <v>1</v>
      </c>
      <c r="H49">
        <v>1</v>
      </c>
      <c r="I49" s="90">
        <v>1</v>
      </c>
      <c r="J49" s="138">
        <v>2</v>
      </c>
      <c r="K49" s="81">
        <v>19</v>
      </c>
      <c r="L49" s="138" t="s">
        <v>254</v>
      </c>
      <c r="M49" s="136">
        <v>685.73481900000002</v>
      </c>
      <c r="N49" s="139">
        <v>0.39899158307141463</v>
      </c>
      <c r="O49" s="136" t="s">
        <v>454</v>
      </c>
      <c r="P49" s="139" t="s">
        <v>454</v>
      </c>
    </row>
    <row r="50" spans="2:16" customFormat="1" x14ac:dyDescent="0.3">
      <c r="B50" s="134" t="s">
        <v>468</v>
      </c>
      <c r="C50" s="134" t="s">
        <v>172</v>
      </c>
      <c r="D50" s="135">
        <v>7</v>
      </c>
      <c r="E50" s="136" t="s">
        <v>452</v>
      </c>
      <c r="F50" s="137">
        <v>7</v>
      </c>
      <c r="G50" s="81">
        <v>1</v>
      </c>
      <c r="H50">
        <v>0</v>
      </c>
      <c r="I50" s="90">
        <v>1</v>
      </c>
      <c r="J50" s="138">
        <v>3</v>
      </c>
      <c r="K50" s="81">
        <v>0</v>
      </c>
      <c r="L50" s="138" t="s">
        <v>454</v>
      </c>
      <c r="M50" s="136" t="s">
        <v>454</v>
      </c>
      <c r="N50" s="139" t="s">
        <v>454</v>
      </c>
      <c r="O50" s="136" t="s">
        <v>454</v>
      </c>
      <c r="P50" s="139" t="s">
        <v>454</v>
      </c>
    </row>
    <row r="51" spans="2:16" customFormat="1" x14ac:dyDescent="0.3">
      <c r="B51" s="134" t="s">
        <v>468</v>
      </c>
      <c r="C51" s="134" t="s">
        <v>174</v>
      </c>
      <c r="D51" s="135">
        <v>6.4</v>
      </c>
      <c r="E51" s="136" t="s">
        <v>452</v>
      </c>
      <c r="F51" s="137">
        <v>6.9</v>
      </c>
      <c r="G51" s="81">
        <v>1</v>
      </c>
      <c r="H51">
        <v>1</v>
      </c>
      <c r="I51" s="90">
        <v>1</v>
      </c>
      <c r="J51" s="138">
        <v>2</v>
      </c>
      <c r="K51" s="81">
        <v>19</v>
      </c>
      <c r="L51" s="138" t="s">
        <v>254</v>
      </c>
      <c r="M51" s="136">
        <v>510.909899</v>
      </c>
      <c r="N51" s="139">
        <v>0.59663397518160055</v>
      </c>
      <c r="O51" s="136" t="s">
        <v>454</v>
      </c>
      <c r="P51" s="139" t="s">
        <v>454</v>
      </c>
    </row>
    <row r="52" spans="2:16" customFormat="1" x14ac:dyDescent="0.3">
      <c r="B52" s="134" t="s">
        <v>468</v>
      </c>
      <c r="C52" s="134" t="s">
        <v>198</v>
      </c>
      <c r="D52" s="135">
        <v>4.92</v>
      </c>
      <c r="E52" s="136" t="s">
        <v>457</v>
      </c>
      <c r="F52" s="137">
        <v>6.4468350000000001</v>
      </c>
      <c r="G52" s="81">
        <v>0</v>
      </c>
      <c r="H52">
        <v>1</v>
      </c>
      <c r="I52" s="90">
        <v>0</v>
      </c>
      <c r="J52" s="138">
        <v>3</v>
      </c>
      <c r="K52" s="81">
        <v>15</v>
      </c>
      <c r="L52" s="138" t="s">
        <v>254</v>
      </c>
      <c r="M52" s="136">
        <v>289.64158700000002</v>
      </c>
      <c r="N52" s="139">
        <v>0.56851847038111969</v>
      </c>
      <c r="O52" s="136">
        <v>115.21205</v>
      </c>
      <c r="P52" s="139">
        <v>2.1896956785336252</v>
      </c>
    </row>
    <row r="53" spans="2:16" customFormat="1" x14ac:dyDescent="0.3">
      <c r="B53" s="134" t="s">
        <v>468</v>
      </c>
      <c r="C53" s="134" t="s">
        <v>196</v>
      </c>
      <c r="D53" s="135">
        <v>4.8893240000000002</v>
      </c>
      <c r="E53" s="136" t="s">
        <v>452</v>
      </c>
      <c r="F53" s="137">
        <v>4.6500000000000004</v>
      </c>
      <c r="G53" s="81">
        <v>1</v>
      </c>
      <c r="H53">
        <v>1</v>
      </c>
      <c r="I53" s="90">
        <v>1</v>
      </c>
      <c r="J53" s="138">
        <v>2</v>
      </c>
      <c r="K53" s="81">
        <v>19</v>
      </c>
      <c r="L53" s="138" t="s">
        <v>254</v>
      </c>
      <c r="M53" s="136">
        <v>805.09969799999999</v>
      </c>
      <c r="N53" s="139">
        <v>0.41614328987116328</v>
      </c>
      <c r="O53" s="136" t="s">
        <v>454</v>
      </c>
      <c r="P53" s="139" t="s">
        <v>454</v>
      </c>
    </row>
    <row r="54" spans="2:16" customFormat="1" x14ac:dyDescent="0.3">
      <c r="B54" s="134" t="s">
        <v>468</v>
      </c>
      <c r="C54" s="134" t="s">
        <v>210</v>
      </c>
      <c r="D54" s="135">
        <v>4.5</v>
      </c>
      <c r="E54" s="136" t="s">
        <v>452</v>
      </c>
      <c r="F54" s="137">
        <v>4.8475619999999999</v>
      </c>
      <c r="G54" s="81">
        <v>1</v>
      </c>
      <c r="H54">
        <v>0</v>
      </c>
      <c r="I54" s="90">
        <v>1</v>
      </c>
      <c r="J54" s="138">
        <v>2</v>
      </c>
      <c r="K54" s="81">
        <v>1</v>
      </c>
      <c r="L54" s="138" t="s">
        <v>261</v>
      </c>
      <c r="M54" s="136">
        <v>29.45</v>
      </c>
      <c r="N54" s="139">
        <v>0.64470417657045842</v>
      </c>
      <c r="O54" s="136" t="s">
        <v>454</v>
      </c>
      <c r="P54" s="139" t="s">
        <v>454</v>
      </c>
    </row>
    <row r="55" spans="2:16" customFormat="1" x14ac:dyDescent="0.3">
      <c r="B55" s="134" t="s">
        <v>468</v>
      </c>
      <c r="C55" s="134" t="s">
        <v>471</v>
      </c>
      <c r="D55" s="135">
        <v>3.82</v>
      </c>
      <c r="E55" s="136" t="s">
        <v>457</v>
      </c>
      <c r="F55" s="137">
        <v>4.3</v>
      </c>
      <c r="G55" s="81">
        <v>1</v>
      </c>
      <c r="H55">
        <v>1</v>
      </c>
      <c r="I55" s="90">
        <v>1</v>
      </c>
      <c r="J55" s="138">
        <v>2</v>
      </c>
      <c r="K55" s="81">
        <v>18</v>
      </c>
      <c r="L55" s="138" t="s">
        <v>254</v>
      </c>
      <c r="M55" s="136">
        <v>552.59844599999997</v>
      </c>
      <c r="N55" s="139">
        <v>0.69968859811089668</v>
      </c>
      <c r="O55" s="136" t="s">
        <v>454</v>
      </c>
      <c r="P55" s="139" t="s">
        <v>454</v>
      </c>
    </row>
    <row r="56" spans="2:16" customFormat="1" x14ac:dyDescent="0.3">
      <c r="B56" s="134" t="s">
        <v>468</v>
      </c>
      <c r="C56" s="134" t="s">
        <v>224</v>
      </c>
      <c r="D56" s="135">
        <v>3.3</v>
      </c>
      <c r="E56" s="136" t="s">
        <v>457</v>
      </c>
      <c r="F56" s="137">
        <v>3.869329</v>
      </c>
      <c r="G56" s="81">
        <v>1</v>
      </c>
      <c r="H56">
        <v>0</v>
      </c>
      <c r="I56" s="90">
        <v>1</v>
      </c>
      <c r="J56" s="138">
        <v>3</v>
      </c>
      <c r="K56" s="81">
        <v>2</v>
      </c>
      <c r="L56" s="138" t="s">
        <v>257</v>
      </c>
      <c r="M56" s="136">
        <v>219.26777899999999</v>
      </c>
      <c r="N56" s="139">
        <v>0.80626852612029243</v>
      </c>
      <c r="O56" s="136" t="s">
        <v>454</v>
      </c>
      <c r="P56" s="139" t="s">
        <v>454</v>
      </c>
    </row>
    <row r="57" spans="2:16" customFormat="1" x14ac:dyDescent="0.3">
      <c r="B57" s="134" t="s">
        <v>468</v>
      </c>
      <c r="C57" s="134" t="s">
        <v>472</v>
      </c>
      <c r="D57" s="135">
        <v>3.1</v>
      </c>
      <c r="E57" s="136" t="s">
        <v>457</v>
      </c>
      <c r="F57" s="137">
        <v>3.43</v>
      </c>
      <c r="G57" s="81">
        <v>1</v>
      </c>
      <c r="H57">
        <v>1</v>
      </c>
      <c r="I57" s="90">
        <v>1</v>
      </c>
      <c r="J57" s="138">
        <v>3</v>
      </c>
      <c r="K57" s="81">
        <v>20</v>
      </c>
      <c r="L57" s="138" t="s">
        <v>254</v>
      </c>
      <c r="M57" s="136">
        <v>461.25397500000003</v>
      </c>
      <c r="N57" s="139">
        <v>0.9360428080863693</v>
      </c>
      <c r="O57" s="136" t="s">
        <v>454</v>
      </c>
      <c r="P57" s="139" t="s">
        <v>454</v>
      </c>
    </row>
    <row r="58" spans="2:16" customFormat="1" x14ac:dyDescent="0.3">
      <c r="B58" s="134" t="s">
        <v>468</v>
      </c>
      <c r="C58" s="134" t="s">
        <v>212</v>
      </c>
      <c r="D58" s="135">
        <v>2.58</v>
      </c>
      <c r="E58" s="136" t="s">
        <v>455</v>
      </c>
      <c r="F58" s="137">
        <v>1.2</v>
      </c>
      <c r="G58" s="81">
        <v>1</v>
      </c>
      <c r="H58">
        <v>1</v>
      </c>
      <c r="I58" s="90">
        <v>1</v>
      </c>
      <c r="J58" s="138" t="s">
        <v>454</v>
      </c>
      <c r="K58" s="81">
        <v>0</v>
      </c>
      <c r="L58" s="138" t="s">
        <v>454</v>
      </c>
      <c r="M58" s="136" t="s">
        <v>454</v>
      </c>
      <c r="N58" s="139" t="s">
        <v>454</v>
      </c>
      <c r="O58" s="136" t="s">
        <v>454</v>
      </c>
      <c r="P58" s="139" t="s">
        <v>454</v>
      </c>
    </row>
    <row r="59" spans="2:16" customFormat="1" x14ac:dyDescent="0.3">
      <c r="B59" s="134" t="s">
        <v>468</v>
      </c>
      <c r="C59" s="134" t="s">
        <v>186</v>
      </c>
      <c r="D59" s="135">
        <v>2.4900000000000002</v>
      </c>
      <c r="E59" s="136" t="s">
        <v>452</v>
      </c>
      <c r="F59" s="137">
        <v>2.2999999999999998</v>
      </c>
      <c r="G59" s="81">
        <v>0</v>
      </c>
      <c r="H59">
        <v>1</v>
      </c>
      <c r="I59" s="90">
        <v>1</v>
      </c>
      <c r="J59" s="138">
        <v>2</v>
      </c>
      <c r="K59" s="81">
        <v>4</v>
      </c>
      <c r="L59" s="138" t="s">
        <v>257</v>
      </c>
      <c r="M59" s="136">
        <v>436.57365700000003</v>
      </c>
      <c r="N59" s="139">
        <v>0.67272132958768971</v>
      </c>
      <c r="O59" s="136" t="s">
        <v>454</v>
      </c>
      <c r="P59" s="139" t="s">
        <v>454</v>
      </c>
    </row>
    <row r="60" spans="2:16" customFormat="1" x14ac:dyDescent="0.3">
      <c r="B60" s="134" t="s">
        <v>468</v>
      </c>
      <c r="C60" s="134" t="s">
        <v>218</v>
      </c>
      <c r="D60" s="135">
        <v>2.4</v>
      </c>
      <c r="E60" s="136" t="s">
        <v>455</v>
      </c>
      <c r="F60" s="137">
        <v>1.8</v>
      </c>
      <c r="G60" s="81">
        <v>1</v>
      </c>
      <c r="H60">
        <v>1</v>
      </c>
      <c r="I60" s="90">
        <v>1</v>
      </c>
      <c r="J60" s="138">
        <v>2</v>
      </c>
      <c r="K60" s="81">
        <v>7</v>
      </c>
      <c r="L60" s="138" t="s">
        <v>254</v>
      </c>
      <c r="M60" s="136">
        <v>182.41402500000001</v>
      </c>
      <c r="N60" s="139">
        <v>0.51783322581692937</v>
      </c>
      <c r="O60" s="136">
        <v>54.342706999999997</v>
      </c>
      <c r="P60" s="139">
        <v>0.2898019783961075</v>
      </c>
    </row>
    <row r="61" spans="2:16" customFormat="1" x14ac:dyDescent="0.3">
      <c r="B61" s="134" t="s">
        <v>468</v>
      </c>
      <c r="C61" s="134" t="s">
        <v>226</v>
      </c>
      <c r="D61" s="135">
        <v>2.2599999999999998</v>
      </c>
      <c r="E61" s="136" t="s">
        <v>452</v>
      </c>
      <c r="F61" s="137">
        <v>2.2799999999999998</v>
      </c>
      <c r="G61" s="81">
        <v>1</v>
      </c>
      <c r="H61">
        <v>1</v>
      </c>
      <c r="I61" s="90">
        <v>1</v>
      </c>
      <c r="J61" s="138">
        <v>3</v>
      </c>
      <c r="K61" s="81">
        <v>9</v>
      </c>
      <c r="L61" s="138" t="s">
        <v>254</v>
      </c>
      <c r="M61" s="136" t="s">
        <v>454</v>
      </c>
      <c r="N61" s="139" t="s">
        <v>454</v>
      </c>
      <c r="O61" s="136">
        <v>816.53222000000005</v>
      </c>
      <c r="P61" s="139">
        <v>0.36153795253786797</v>
      </c>
    </row>
    <row r="62" spans="2:16" customFormat="1" x14ac:dyDescent="0.3">
      <c r="B62" s="134" t="s">
        <v>468</v>
      </c>
      <c r="C62" s="134" t="s">
        <v>222</v>
      </c>
      <c r="D62" s="135">
        <v>1.95</v>
      </c>
      <c r="E62" s="136" t="s">
        <v>452</v>
      </c>
      <c r="F62" s="137">
        <v>1.95</v>
      </c>
      <c r="G62" s="81">
        <v>0</v>
      </c>
      <c r="H62">
        <v>0</v>
      </c>
      <c r="I62" s="90">
        <v>1</v>
      </c>
      <c r="J62" s="138">
        <v>2</v>
      </c>
      <c r="K62" s="81">
        <v>5</v>
      </c>
      <c r="L62" s="138" t="s">
        <v>254</v>
      </c>
      <c r="M62" s="136" t="s">
        <v>454</v>
      </c>
      <c r="N62" s="139" t="s">
        <v>454</v>
      </c>
      <c r="O62" s="136">
        <v>65.179946999999999</v>
      </c>
      <c r="P62" s="139">
        <v>0.18282391361870853</v>
      </c>
    </row>
    <row r="63" spans="2:16" customFormat="1" x14ac:dyDescent="0.3">
      <c r="B63" s="134" t="s">
        <v>468</v>
      </c>
      <c r="C63" s="134" t="s">
        <v>234</v>
      </c>
      <c r="D63" s="135">
        <v>1.59</v>
      </c>
      <c r="E63" s="136" t="s">
        <v>452</v>
      </c>
      <c r="F63" s="137">
        <v>1.59</v>
      </c>
      <c r="G63" s="81">
        <v>0</v>
      </c>
      <c r="H63">
        <v>0</v>
      </c>
      <c r="I63" s="90">
        <v>1</v>
      </c>
      <c r="J63" s="138">
        <v>3</v>
      </c>
      <c r="K63" s="81">
        <v>6</v>
      </c>
      <c r="L63" s="138" t="s">
        <v>254</v>
      </c>
      <c r="M63" s="136" t="s">
        <v>454</v>
      </c>
      <c r="N63" s="139" t="s">
        <v>454</v>
      </c>
      <c r="O63" s="136">
        <v>25.050491000000001</v>
      </c>
      <c r="P63" s="139">
        <v>0.44846542129653266</v>
      </c>
    </row>
    <row r="64" spans="2:16" customFormat="1" x14ac:dyDescent="0.3">
      <c r="B64" s="149" t="s">
        <v>468</v>
      </c>
      <c r="C64" s="149" t="s">
        <v>473</v>
      </c>
      <c r="D64" s="150">
        <v>1.2</v>
      </c>
      <c r="E64" s="151" t="s">
        <v>455</v>
      </c>
      <c r="F64" s="152">
        <v>0.04</v>
      </c>
      <c r="G64" s="153">
        <v>0</v>
      </c>
      <c r="H64" s="154">
        <v>1</v>
      </c>
      <c r="I64" s="155">
        <v>1</v>
      </c>
      <c r="J64" s="156" t="s">
        <v>454</v>
      </c>
      <c r="K64" s="153">
        <v>9</v>
      </c>
      <c r="L64" s="156" t="s">
        <v>254</v>
      </c>
      <c r="M64" s="151" t="s">
        <v>454</v>
      </c>
      <c r="N64" s="157" t="s">
        <v>454</v>
      </c>
      <c r="O64" s="151">
        <v>15.470197000000001</v>
      </c>
      <c r="P64" s="157">
        <v>0.92962940290934892</v>
      </c>
    </row>
  </sheetData>
  <mergeCells count="5">
    <mergeCell ref="D12:F12"/>
    <mergeCell ref="G12:I12"/>
    <mergeCell ref="K12:L12"/>
    <mergeCell ref="M12:N12"/>
    <mergeCell ref="O12:P1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463C6-A864-4C73-AEB1-C7D8298DFFB2}">
  <sheetPr>
    <tabColor theme="6"/>
  </sheetPr>
  <dimension ref="A4:Y59"/>
  <sheetViews>
    <sheetView zoomScale="85" zoomScaleNormal="85" workbookViewId="0"/>
  </sheetViews>
  <sheetFormatPr defaultColWidth="8.58203125" defaultRowHeight="14" x14ac:dyDescent="0.3"/>
  <cols>
    <col min="1" max="1" width="42.33203125" style="111" customWidth="1"/>
    <col min="2" max="2" width="12.58203125" style="111" customWidth="1"/>
    <col min="3" max="3" width="42.33203125" style="111" customWidth="1"/>
    <col min="4" max="5" width="20.58203125" style="111" customWidth="1"/>
    <col min="6" max="6" width="16.83203125" style="111" customWidth="1"/>
    <col min="7" max="7" width="22.5" style="111" customWidth="1"/>
    <col min="8" max="8" width="18.58203125" style="112" customWidth="1"/>
    <col min="9" max="14" width="20.58203125" style="111" customWidth="1"/>
    <col min="15" max="15" width="8.58203125"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69</v>
      </c>
      <c r="B5" s="111" t="s">
        <v>70</v>
      </c>
    </row>
    <row r="6" spans="1:18" x14ac:dyDescent="0.3">
      <c r="A6" s="111" t="s">
        <v>83</v>
      </c>
      <c r="B6" s="111" t="s">
        <v>84</v>
      </c>
    </row>
    <row r="7" spans="1:18" x14ac:dyDescent="0.3">
      <c r="A7" s="120" t="s">
        <v>73</v>
      </c>
      <c r="B7" s="111" t="s">
        <v>85</v>
      </c>
    </row>
    <row r="8" spans="1:18" x14ac:dyDescent="0.3">
      <c r="A8" s="111" t="s">
        <v>2</v>
      </c>
      <c r="B8" s="111" t="s">
        <v>86</v>
      </c>
    </row>
    <row r="9" spans="1:18" x14ac:dyDescent="0.3">
      <c r="A9" s="111" t="s">
        <v>76</v>
      </c>
      <c r="B9" s="111" t="s">
        <v>87</v>
      </c>
    </row>
    <row r="11" spans="1:18" ht="14.5" thickBot="1" x14ac:dyDescent="0.35"/>
    <row r="12" spans="1:18" ht="14.5" thickBot="1" x14ac:dyDescent="0.35">
      <c r="A12" s="114" t="s">
        <v>567</v>
      </c>
      <c r="B12" s="473"/>
      <c r="C12" s="474" t="s">
        <v>474</v>
      </c>
      <c r="D12" s="475" t="s">
        <v>475</v>
      </c>
      <c r="E12" s="476" t="s">
        <v>476</v>
      </c>
    </row>
    <row r="13" spans="1:18" x14ac:dyDescent="0.3">
      <c r="A13" s="114"/>
      <c r="B13" s="159">
        <v>2018</v>
      </c>
      <c r="C13" s="160">
        <v>27.195674183161302</v>
      </c>
      <c r="D13" s="161">
        <v>5.7878034929908999</v>
      </c>
      <c r="E13" s="162">
        <v>32.983477676152205</v>
      </c>
      <c r="I13" s="121"/>
    </row>
    <row r="14" spans="1:18" x14ac:dyDescent="0.3">
      <c r="A14" s="114"/>
      <c r="B14" s="159">
        <v>2019</v>
      </c>
      <c r="C14" s="160">
        <v>26.821858019826998</v>
      </c>
      <c r="D14" s="161">
        <v>5.5100159391883237</v>
      </c>
      <c r="E14" s="162">
        <v>32.331873959015319</v>
      </c>
      <c r="G14" s="121"/>
    </row>
    <row r="15" spans="1:18" x14ac:dyDescent="0.3">
      <c r="A15" s="114"/>
      <c r="B15" s="159">
        <v>2020</v>
      </c>
      <c r="C15" s="160">
        <v>26.221549994015898</v>
      </c>
      <c r="D15" s="161">
        <v>6.4678252339909612</v>
      </c>
      <c r="E15" s="162">
        <v>32.68937522800686</v>
      </c>
      <c r="F15" s="158"/>
      <c r="G15" s="158"/>
      <c r="H15" s="158"/>
      <c r="I15" s="158"/>
      <c r="J15" s="158"/>
      <c r="K15" s="158"/>
      <c r="L15" s="158"/>
      <c r="M15" s="158"/>
      <c r="N15" s="158"/>
      <c r="O15" s="158"/>
      <c r="P15" s="158"/>
      <c r="Q15" s="158"/>
      <c r="R15" s="158"/>
    </row>
    <row r="16" spans="1:18" x14ac:dyDescent="0.3">
      <c r="A16" s="114"/>
      <c r="B16" s="159">
        <v>2021</v>
      </c>
      <c r="C16" s="160">
        <v>30.133767807785201</v>
      </c>
      <c r="D16" s="161">
        <v>6.8010845066730337</v>
      </c>
      <c r="E16" s="162">
        <v>36.934852314458233</v>
      </c>
      <c r="F16" s="122"/>
      <c r="G16" s="122"/>
      <c r="H16" s="122"/>
      <c r="I16" s="122"/>
      <c r="J16" s="122"/>
      <c r="K16" s="122"/>
      <c r="L16" s="123"/>
      <c r="M16" s="122"/>
      <c r="N16" s="122"/>
      <c r="O16" s="122"/>
      <c r="P16" s="122"/>
      <c r="Q16" s="122"/>
      <c r="R16" s="122"/>
    </row>
    <row r="17" spans="2:18" ht="14.5" thickBot="1" x14ac:dyDescent="0.35">
      <c r="B17" s="163">
        <v>2022</v>
      </c>
      <c r="C17" s="164">
        <v>38.138804070404497</v>
      </c>
      <c r="D17" s="165">
        <v>8.7565802397899013</v>
      </c>
      <c r="E17" s="166">
        <v>46.895384310194402</v>
      </c>
      <c r="H17" s="125"/>
      <c r="I17" s="117"/>
      <c r="M17" s="116"/>
      <c r="N17" s="116"/>
      <c r="O17" s="125"/>
      <c r="P17" s="116"/>
      <c r="Q17" s="116"/>
      <c r="R17" s="126"/>
    </row>
    <row r="18" spans="2:18" x14ac:dyDescent="0.3">
      <c r="C18" s="115"/>
      <c r="D18" s="115"/>
      <c r="E18" s="124"/>
      <c r="H18" s="125"/>
      <c r="I18" s="117"/>
      <c r="M18" s="116"/>
      <c r="N18" s="116"/>
      <c r="O18" s="125"/>
      <c r="P18" s="116"/>
      <c r="Q18" s="116"/>
      <c r="R18" s="125"/>
    </row>
    <row r="19" spans="2:18" x14ac:dyDescent="0.3">
      <c r="C19" s="115"/>
      <c r="D19" s="115"/>
      <c r="E19" s="124"/>
      <c r="H19" s="125"/>
      <c r="I19" s="117"/>
      <c r="M19" s="116"/>
      <c r="N19" s="116"/>
      <c r="O19" s="125"/>
      <c r="P19" s="116"/>
      <c r="Q19" s="116"/>
      <c r="R19" s="125"/>
    </row>
    <row r="20" spans="2:18" x14ac:dyDescent="0.3">
      <c r="C20" s="115"/>
      <c r="D20" s="115"/>
      <c r="E20" s="124"/>
      <c r="H20" s="125"/>
      <c r="I20" s="117"/>
      <c r="M20" s="116"/>
      <c r="N20" s="116"/>
      <c r="O20" s="125"/>
      <c r="P20" s="116"/>
      <c r="Q20" s="116"/>
      <c r="R20" s="126"/>
    </row>
    <row r="21" spans="2:18" x14ac:dyDescent="0.3">
      <c r="C21" s="115"/>
      <c r="D21" s="115"/>
      <c r="E21" s="124"/>
      <c r="H21" s="125"/>
      <c r="I21" s="117"/>
      <c r="M21" s="116"/>
      <c r="N21" s="116"/>
      <c r="O21" s="125"/>
      <c r="P21" s="116"/>
      <c r="Q21" s="116"/>
      <c r="R21" s="126"/>
    </row>
    <row r="22" spans="2:18" x14ac:dyDescent="0.3">
      <c r="C22" s="115"/>
      <c r="D22" s="115"/>
      <c r="E22" s="124"/>
      <c r="H22" s="125"/>
      <c r="I22" s="117"/>
      <c r="M22" s="116"/>
      <c r="N22" s="116"/>
      <c r="O22" s="125"/>
      <c r="P22" s="116"/>
      <c r="Q22" s="116"/>
      <c r="R22" s="126"/>
    </row>
    <row r="23" spans="2:18" x14ac:dyDescent="0.3">
      <c r="C23" s="115"/>
      <c r="D23" s="115"/>
      <c r="E23" s="124"/>
      <c r="H23" s="125"/>
      <c r="I23" s="117"/>
      <c r="M23" s="116"/>
      <c r="N23" s="116"/>
      <c r="O23" s="125"/>
      <c r="P23" s="116"/>
      <c r="Q23" s="116"/>
      <c r="R23" s="125"/>
    </row>
    <row r="24" spans="2:18" x14ac:dyDescent="0.3">
      <c r="C24" s="115"/>
      <c r="D24" s="115"/>
      <c r="E24" s="124"/>
      <c r="H24" s="125"/>
      <c r="I24" s="117"/>
      <c r="M24" s="116"/>
      <c r="N24" s="116"/>
      <c r="O24" s="125"/>
      <c r="P24" s="116"/>
      <c r="Q24" s="116"/>
    </row>
    <row r="25" spans="2:18" x14ac:dyDescent="0.3">
      <c r="C25" s="115"/>
      <c r="D25" s="115"/>
      <c r="E25" s="124"/>
      <c r="H25" s="125"/>
      <c r="I25" s="117"/>
      <c r="M25" s="116"/>
      <c r="N25" s="116"/>
      <c r="O25" s="125"/>
      <c r="P25" s="116"/>
      <c r="Q25" s="116"/>
      <c r="R25" s="125"/>
    </row>
    <row r="26" spans="2:18" x14ac:dyDescent="0.3">
      <c r="C26" s="115"/>
      <c r="D26" s="115"/>
      <c r="E26" s="124"/>
      <c r="H26" s="127"/>
      <c r="I26" s="117"/>
      <c r="M26" s="116"/>
      <c r="N26" s="116"/>
      <c r="O26" s="125"/>
      <c r="P26" s="116"/>
      <c r="Q26" s="116"/>
    </row>
    <row r="27" spans="2:18" x14ac:dyDescent="0.3">
      <c r="C27" s="115"/>
      <c r="D27" s="115"/>
      <c r="E27" s="124"/>
      <c r="H27" s="125"/>
      <c r="I27" s="117"/>
      <c r="M27" s="116"/>
      <c r="N27" s="116"/>
      <c r="O27" s="125"/>
      <c r="P27" s="116"/>
      <c r="Q27" s="116"/>
      <c r="R27" s="125"/>
    </row>
    <row r="28" spans="2:18" x14ac:dyDescent="0.3">
      <c r="C28" s="115"/>
      <c r="D28" s="115"/>
      <c r="E28" s="124"/>
      <c r="H28" s="125"/>
      <c r="I28" s="117"/>
      <c r="M28" s="116"/>
      <c r="N28" s="116"/>
      <c r="O28" s="125"/>
      <c r="P28" s="116"/>
      <c r="Q28" s="116"/>
      <c r="R28" s="126"/>
    </row>
    <row r="29" spans="2:18" x14ac:dyDescent="0.3">
      <c r="C29" s="115"/>
      <c r="D29" s="115"/>
      <c r="E29" s="124"/>
      <c r="H29" s="125"/>
      <c r="I29" s="117"/>
      <c r="M29" s="116"/>
      <c r="N29" s="116"/>
      <c r="O29" s="125"/>
      <c r="P29" s="116"/>
      <c r="Q29" s="116"/>
      <c r="R29" s="125"/>
    </row>
    <row r="30" spans="2:18" x14ac:dyDescent="0.3">
      <c r="C30" s="115"/>
      <c r="D30" s="115"/>
      <c r="E30" s="124"/>
      <c r="H30" s="125"/>
      <c r="I30" s="117"/>
      <c r="M30" s="116"/>
      <c r="N30" s="116"/>
      <c r="O30" s="125"/>
      <c r="P30" s="116"/>
      <c r="Q30" s="116"/>
      <c r="R30" s="126"/>
    </row>
    <row r="31" spans="2:18" x14ac:dyDescent="0.3">
      <c r="C31" s="115"/>
      <c r="D31" s="115"/>
      <c r="E31" s="124"/>
      <c r="H31" s="125"/>
      <c r="I31" s="117"/>
      <c r="M31" s="116"/>
      <c r="N31" s="116"/>
      <c r="O31" s="125"/>
      <c r="P31" s="116"/>
      <c r="Q31" s="116"/>
      <c r="R31" s="126"/>
    </row>
    <row r="32" spans="2:18"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6"/>
    </row>
    <row r="43" spans="3:18" x14ac:dyDescent="0.3">
      <c r="C43" s="115"/>
      <c r="D43" s="115"/>
      <c r="E43" s="124"/>
      <c r="H43" s="125"/>
      <c r="I43" s="117"/>
      <c r="M43" s="116"/>
      <c r="N43" s="116"/>
      <c r="O43" s="125"/>
      <c r="P43" s="116"/>
      <c r="Q43" s="116"/>
      <c r="R43" s="125"/>
    </row>
    <row r="44" spans="3:18" x14ac:dyDescent="0.3">
      <c r="C44" s="115"/>
      <c r="D44" s="115"/>
      <c r="E44" s="124"/>
      <c r="H44" s="125"/>
      <c r="I44" s="117"/>
      <c r="M44" s="116"/>
      <c r="N44" s="116"/>
      <c r="O44" s="116"/>
      <c r="P44" s="116"/>
      <c r="Q44" s="116"/>
      <c r="R44" s="125"/>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5"/>
      <c r="I49" s="117"/>
      <c r="M49" s="116"/>
      <c r="N49" s="116"/>
      <c r="O49" s="125"/>
      <c r="P49" s="116"/>
      <c r="Q49" s="116"/>
      <c r="R49" s="126"/>
    </row>
    <row r="50" spans="2:18" x14ac:dyDescent="0.3">
      <c r="C50" s="115"/>
      <c r="D50" s="115"/>
      <c r="E50" s="124"/>
      <c r="H50" s="127"/>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6"/>
    </row>
    <row r="53" spans="2:18" x14ac:dyDescent="0.3">
      <c r="C53" s="115"/>
      <c r="D53" s="115"/>
      <c r="E53" s="124"/>
      <c r="H53" s="125"/>
      <c r="I53" s="117"/>
      <c r="M53" s="116"/>
      <c r="N53" s="116"/>
      <c r="O53" s="125"/>
      <c r="P53" s="116"/>
      <c r="Q53" s="116"/>
      <c r="R53" s="125"/>
    </row>
    <row r="54" spans="2:18" x14ac:dyDescent="0.3">
      <c r="C54" s="115"/>
      <c r="D54" s="115"/>
      <c r="E54" s="124"/>
      <c r="H54" s="125"/>
      <c r="I54" s="117"/>
      <c r="M54" s="116"/>
      <c r="N54" s="116"/>
      <c r="O54" s="125"/>
      <c r="P54" s="116"/>
      <c r="Q54" s="116"/>
      <c r="R54" s="126"/>
    </row>
    <row r="55" spans="2:18" x14ac:dyDescent="0.3">
      <c r="C55" s="115"/>
      <c r="D55" s="115"/>
      <c r="E55" s="124"/>
      <c r="H55" s="125"/>
      <c r="I55" s="117"/>
      <c r="M55" s="116"/>
      <c r="N55" s="116"/>
      <c r="O55" s="116"/>
      <c r="P55" s="116"/>
      <c r="Q55" s="116"/>
      <c r="R55" s="125"/>
    </row>
    <row r="56" spans="2:18" x14ac:dyDescent="0.3">
      <c r="C56" s="115"/>
      <c r="D56" s="115"/>
      <c r="E56" s="124"/>
      <c r="H56" s="125"/>
      <c r="I56" s="117"/>
      <c r="M56" s="116"/>
      <c r="N56" s="116"/>
      <c r="O56" s="125"/>
      <c r="P56" s="116"/>
      <c r="Q56" s="116"/>
    </row>
    <row r="57" spans="2:18" x14ac:dyDescent="0.3">
      <c r="D57" s="115"/>
      <c r="E57" s="124"/>
      <c r="H57" s="125"/>
      <c r="I57" s="117"/>
      <c r="M57" s="116"/>
      <c r="N57" s="116"/>
      <c r="O57" s="125"/>
      <c r="P57" s="116"/>
      <c r="Q57" s="116"/>
      <c r="R57" s="125"/>
    </row>
    <row r="58" spans="2:18" x14ac:dyDescent="0.3">
      <c r="D58" s="115"/>
      <c r="E58" s="124"/>
      <c r="H58" s="125"/>
      <c r="I58" s="117"/>
      <c r="M58" s="116"/>
      <c r="N58" s="116"/>
      <c r="O58" s="125"/>
      <c r="P58" s="116"/>
      <c r="Q58" s="116"/>
      <c r="R58" s="126"/>
    </row>
    <row r="59" spans="2:18" x14ac:dyDescent="0.3">
      <c r="B59" s="115"/>
      <c r="H59" s="111"/>
      <c r="I59" s="112"/>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B1F44-235B-48E5-A766-716EB71D8ADE}">
  <dimension ref="A1:Z58"/>
  <sheetViews>
    <sheetView topLeftCell="A28" zoomScale="85" zoomScaleNormal="85" workbookViewId="0">
      <selection activeCell="B14" activeCellId="1" sqref="H14 B14"/>
    </sheetView>
  </sheetViews>
  <sheetFormatPr defaultColWidth="8.58203125" defaultRowHeight="14" x14ac:dyDescent="0.3"/>
  <cols>
    <col min="1" max="1" width="12.08203125" customWidth="1"/>
    <col min="2" max="2" width="12.58203125" customWidth="1"/>
    <col min="3" max="3" width="42.33203125" customWidth="1"/>
    <col min="4" max="5" width="20.58203125" customWidth="1"/>
    <col min="6" max="6" width="16.83203125" customWidth="1"/>
    <col min="7" max="7" width="22.5" customWidth="1"/>
    <col min="8" max="8" width="18.58203125" style="36" customWidth="1"/>
    <col min="9" max="14" width="20.58203125" customWidth="1"/>
    <col min="16" max="17" width="20.58203125" customWidth="1"/>
    <col min="18" max="18" width="11.33203125" customWidth="1"/>
    <col min="19" max="19" width="7.33203125" style="74" customWidth="1"/>
    <col min="20" max="20" width="20.58203125" customWidth="1"/>
    <col min="21" max="21" width="11.75" style="74" customWidth="1"/>
    <col min="22" max="22" width="25.08203125" style="74" customWidth="1"/>
    <col min="23" max="23" width="15.25" style="74" customWidth="1"/>
    <col min="24" max="24" width="14.08203125" style="74" customWidth="1"/>
    <col min="25" max="25" width="22.08203125" style="74" customWidth="1"/>
    <col min="26" max="26" width="15.33203125" style="74" customWidth="1"/>
  </cols>
  <sheetData>
    <row r="1" spans="1:20" x14ac:dyDescent="0.3">
      <c r="A1" s="35" t="s">
        <v>0</v>
      </c>
      <c r="B1" t="s">
        <v>88</v>
      </c>
    </row>
    <row r="2" spans="1:20" x14ac:dyDescent="0.3">
      <c r="A2" s="35" t="s">
        <v>2</v>
      </c>
      <c r="B2" t="s">
        <v>89</v>
      </c>
    </row>
    <row r="3" spans="1:20" ht="14.5" x14ac:dyDescent="0.35">
      <c r="A3" s="35" t="s">
        <v>76</v>
      </c>
      <c r="B3" t="s">
        <v>90</v>
      </c>
    </row>
    <row r="4" spans="1:20" ht="14.5" thickBot="1" x14ac:dyDescent="0.35">
      <c r="A4" s="35"/>
    </row>
    <row r="5" spans="1:20" ht="84.5" thickBot="1" x14ac:dyDescent="0.35">
      <c r="A5" s="35"/>
      <c r="E5" s="86" t="s">
        <v>91</v>
      </c>
      <c r="F5" s="87" t="s">
        <v>92</v>
      </c>
      <c r="G5" s="86" t="s">
        <v>93</v>
      </c>
      <c r="T5" s="86" t="s">
        <v>94</v>
      </c>
    </row>
    <row r="6" spans="1:20" ht="14.5" thickBot="1" x14ac:dyDescent="0.35">
      <c r="A6" s="35"/>
      <c r="E6" s="1"/>
      <c r="G6" s="1"/>
      <c r="T6" s="1"/>
    </row>
    <row r="7" spans="1:20" ht="14.5" thickBot="1" x14ac:dyDescent="0.35">
      <c r="E7" s="493" t="s">
        <v>95</v>
      </c>
      <c r="F7" s="494"/>
      <c r="G7" s="495"/>
      <c r="J7" s="493" t="s">
        <v>96</v>
      </c>
      <c r="K7" s="494"/>
      <c r="L7" s="495"/>
      <c r="M7" s="493" t="s">
        <v>97</v>
      </c>
      <c r="N7" s="494"/>
      <c r="O7" s="494"/>
      <c r="P7" s="494"/>
      <c r="Q7" s="494"/>
      <c r="R7" s="495"/>
    </row>
    <row r="8" spans="1:20" ht="42.5" thickBot="1" x14ac:dyDescent="0.35">
      <c r="B8" s="70" t="s">
        <v>98</v>
      </c>
      <c r="C8" s="88" t="s">
        <v>99</v>
      </c>
      <c r="D8" s="91" t="s">
        <v>100</v>
      </c>
      <c r="E8" s="91" t="s">
        <v>101</v>
      </c>
      <c r="F8" s="95" t="s">
        <v>102</v>
      </c>
      <c r="G8" s="91" t="s">
        <v>103</v>
      </c>
      <c r="H8" s="70" t="s">
        <v>104</v>
      </c>
      <c r="I8" s="80" t="s">
        <v>105</v>
      </c>
      <c r="J8" s="70" t="s">
        <v>106</v>
      </c>
      <c r="K8" s="73" t="s">
        <v>107</v>
      </c>
      <c r="L8" s="103" t="s">
        <v>108</v>
      </c>
      <c r="M8" s="70" t="s">
        <v>109</v>
      </c>
      <c r="N8" s="88" t="s">
        <v>110</v>
      </c>
      <c r="O8" s="108" t="s">
        <v>111</v>
      </c>
      <c r="P8" s="89" t="s">
        <v>112</v>
      </c>
      <c r="Q8" s="73" t="s">
        <v>113</v>
      </c>
      <c r="R8" s="80" t="s">
        <v>111</v>
      </c>
      <c r="T8" s="91" t="s">
        <v>114</v>
      </c>
    </row>
    <row r="9" spans="1:20" x14ac:dyDescent="0.3">
      <c r="B9" s="81" t="str">
        <f>'Fig. 1.2 raw'!B7</f>
        <v>YEM</v>
      </c>
      <c r="C9" s="38" t="str">
        <f>'Fig. 1.2 raw'!C7</f>
        <v>Yemen</v>
      </c>
      <c r="D9" s="100">
        <f>'Fig. 1.2 raw'!D7</f>
        <v>24.16</v>
      </c>
      <c r="E9" s="96">
        <f>'Fig. 1.2 raw'!E7</f>
        <v>5</v>
      </c>
      <c r="F9" s="78">
        <f>'Fig. 1.2 raw'!F7/100</f>
        <v>2.1299999999999999E-2</v>
      </c>
      <c r="G9" s="92">
        <f>IF('Fig. 1.2 raw'!G7="very vulnerable",5,IF('Fig. 1.2 raw'!G7="vulnerable",4,IF('Fig. 1.2 raw'!G7="slightly vulnerable",3,IF('Fig. 1.2 raw'!G7="resilient",2,IF('Fig. 1.2 raw'!G7="very resilient",1,"n/d")))))</f>
        <v>5</v>
      </c>
      <c r="H9" s="81" t="str">
        <f>IF('Fig. 1.2 raw'!I7="PC","Protracted",IF('Fig. 1.2 raw'!I7="RC","Recurrent",""))</f>
        <v>Protracted</v>
      </c>
      <c r="I9" s="90">
        <f>'Fig. 1.2 raw'!J7</f>
        <v>14</v>
      </c>
      <c r="J9" s="81">
        <f>'Fig. 1.2 raw'!K7</f>
        <v>1</v>
      </c>
      <c r="K9">
        <f>'Fig. 1.2 raw'!L7</f>
        <v>1</v>
      </c>
      <c r="L9" s="90">
        <f>'Fig. 1.2 raw'!M7</f>
        <v>1</v>
      </c>
      <c r="M9" s="106">
        <f>'Fig. 1.2 raw'!N7</f>
        <v>3853456397</v>
      </c>
      <c r="N9" s="77">
        <f>'Fig. 1.2 raw'!P7</f>
        <v>2425347763</v>
      </c>
      <c r="O9" s="82">
        <f>'Fig. 1.2 raw'!R7</f>
        <v>0.62939540846710662</v>
      </c>
      <c r="P9" s="83">
        <f>'Fig. 1.2 raw'!O7</f>
        <v>0</v>
      </c>
      <c r="Q9" s="77">
        <f>'Fig. 1.2 raw'!Q7</f>
        <v>9090712</v>
      </c>
      <c r="R9" s="84" t="str">
        <f>'Fig. 1.2 raw'!S7</f>
        <v/>
      </c>
      <c r="T9" s="92">
        <f>IF('Fig. 1.2 raw'!H7=0,"n/a",'Fig. 1.2 raw'!H7)</f>
        <v>3</v>
      </c>
    </row>
    <row r="10" spans="1:20" x14ac:dyDescent="0.3">
      <c r="B10" s="81" t="str">
        <f>'Fig. 1.2 raw'!B8</f>
        <v>ETH</v>
      </c>
      <c r="C10" s="38" t="str">
        <f>'Fig. 1.2 raw'!C8</f>
        <v>Ethiopia</v>
      </c>
      <c r="D10" s="100">
        <f>'Fig. 1.2 raw'!D8</f>
        <v>23.902819000000001</v>
      </c>
      <c r="E10" s="96">
        <f>'Fig. 1.2 raw'!E8</f>
        <v>5</v>
      </c>
      <c r="F10" s="78">
        <f>'Fig. 1.2 raw'!F8/100</f>
        <v>0.21010000000000001</v>
      </c>
      <c r="G10" s="92">
        <f>IF('Fig. 1.2 raw'!G8="very vulnerable",5,IF('Fig. 1.2 raw'!G8="vulnerable",4,IF('Fig. 1.2 raw'!G8="slightly vulnerable",3,IF('Fig. 1.2 raw'!G8="resilient",2,IF('Fig. 1.2 raw'!G8="very resilient",1,"n/d")))))</f>
        <v>5</v>
      </c>
      <c r="H10" s="81" t="str">
        <f>IF('Fig. 1.2 raw'!I8="PC","Protracted",IF('Fig. 1.2 raw'!I8="RC","Recurrent",""))</f>
        <v>Protracted</v>
      </c>
      <c r="I10" s="90">
        <f>'Fig. 1.2 raw'!J8</f>
        <v>8</v>
      </c>
      <c r="J10" s="81">
        <f>'Fig. 1.2 raw'!K8</f>
        <v>1</v>
      </c>
      <c r="K10">
        <f>'Fig. 1.2 raw'!L8</f>
        <v>1</v>
      </c>
      <c r="L10" s="90">
        <f>'Fig. 1.2 raw'!M8</f>
        <v>1</v>
      </c>
      <c r="M10" s="106">
        <f>'Fig. 1.2 raw'!N8</f>
        <v>2444979181</v>
      </c>
      <c r="N10" s="77">
        <f>'Fig. 1.2 raw'!P8</f>
        <v>1377017980</v>
      </c>
      <c r="O10" s="82">
        <f>'Fig. 1.2 raw'!R8</f>
        <v>0.56320233345986925</v>
      </c>
      <c r="P10" s="77">
        <f>'Fig. 1.2 raw'!O8</f>
        <v>303675959</v>
      </c>
      <c r="Q10" s="77">
        <f>'Fig. 1.2 raw'!Q8</f>
        <v>52550418</v>
      </c>
      <c r="R10" s="82">
        <f>'Fig. 1.2 raw'!S8</f>
        <v>0.17304767283207953</v>
      </c>
      <c r="T10" s="92">
        <f>IF('Fig. 1.2 raw'!H8=0,"n/a",'Fig. 1.2 raw'!H8)</f>
        <v>3</v>
      </c>
    </row>
    <row r="11" spans="1:20" x14ac:dyDescent="0.3">
      <c r="B11" s="81" t="str">
        <f>'Fig. 1.2 raw'!B9</f>
        <v>COD</v>
      </c>
      <c r="C11" s="38" t="str">
        <f>'Fig. 1.2 raw'!C9</f>
        <v>Congo (the Democratic Republic of the)</v>
      </c>
      <c r="D11" s="100">
        <f>'Fig. 1.2 raw'!D9</f>
        <v>19.616782000000001</v>
      </c>
      <c r="E11" s="96">
        <f>'Fig. 1.2 raw'!E9</f>
        <v>4</v>
      </c>
      <c r="F11" s="78">
        <f>'Fig. 1.2 raw'!F9/100</f>
        <v>8.6999999999999994E-3</v>
      </c>
      <c r="G11" s="92">
        <f>IF('Fig. 1.2 raw'!G9="very vulnerable",5,IF('Fig. 1.2 raw'!G9="vulnerable",4,IF('Fig. 1.2 raw'!G9="slightly vulnerable",3,IF('Fig. 1.2 raw'!G9="resilient",2,IF('Fig. 1.2 raw'!G9="very resilient",1,"n/d")))))</f>
        <v>5</v>
      </c>
      <c r="H11" s="81" t="str">
        <f>IF('Fig. 1.2 raw'!I9="PC","Protracted",IF('Fig. 1.2 raw'!I9="RC","Recurrent",""))</f>
        <v>Protracted</v>
      </c>
      <c r="I11" s="90">
        <f>'Fig. 1.2 raw'!J9</f>
        <v>22</v>
      </c>
      <c r="J11" s="81">
        <f>'Fig. 1.2 raw'!K9</f>
        <v>1</v>
      </c>
      <c r="K11">
        <f>'Fig. 1.2 raw'!L9</f>
        <v>1</v>
      </c>
      <c r="L11" s="90">
        <f>'Fig. 1.2 raw'!M9</f>
        <v>1</v>
      </c>
      <c r="M11" s="106">
        <f>'Fig. 1.2 raw'!N9</f>
        <v>1984303303</v>
      </c>
      <c r="N11" s="77">
        <f>'Fig. 1.2 raw'!P9</f>
        <v>876019658</v>
      </c>
      <c r="O11" s="82">
        <f>'Fig. 1.2 raw'!R9</f>
        <v>0.44147467611205199</v>
      </c>
      <c r="P11" s="77">
        <f>'Fig. 1.2 raw'!O9</f>
        <v>71297673</v>
      </c>
      <c r="Q11" s="77">
        <f>'Fig. 1.2 raw'!Q9</f>
        <v>19804526</v>
      </c>
      <c r="R11" s="82">
        <f>'Fig. 1.2 raw'!S9</f>
        <v>0.27777240359583683</v>
      </c>
      <c r="T11" s="92">
        <f>IF('Fig. 1.2 raw'!H9=0,"n/a",'Fig. 1.2 raw'!H9)</f>
        <v>3</v>
      </c>
    </row>
    <row r="12" spans="1:20" x14ac:dyDescent="0.3">
      <c r="B12" s="81" t="str">
        <f>'Fig. 1.2 raw'!B10</f>
        <v>AFG</v>
      </c>
      <c r="C12" s="38" t="str">
        <f>'Fig. 1.2 raw'!C10</f>
        <v>Afghanistan</v>
      </c>
      <c r="D12" s="100">
        <f>'Fig. 1.2 raw'!D10</f>
        <v>18.399999999999999</v>
      </c>
      <c r="E12" s="96">
        <f>'Fig. 1.2 raw'!E10</f>
        <v>4</v>
      </c>
      <c r="F12" s="78">
        <f>'Fig. 1.2 raw'!F10/100</f>
        <v>0.13189999999999999</v>
      </c>
      <c r="G12" s="92">
        <f>IF('Fig. 1.2 raw'!G10="very vulnerable",5,IF('Fig. 1.2 raw'!G10="vulnerable",4,IF('Fig. 1.2 raw'!G10="slightly vulnerable",3,IF('Fig. 1.2 raw'!G10="resilient",2,IF('Fig. 1.2 raw'!G10="very resilient",1,"n/d")))))</f>
        <v>5</v>
      </c>
      <c r="H12" s="81" t="str">
        <f>IF('Fig. 1.2 raw'!I10="PC","Protracted",IF('Fig. 1.2 raw'!I10="RC","Recurrent",""))</f>
        <v>Protracted</v>
      </c>
      <c r="I12" s="90">
        <f>'Fig. 1.2 raw'!J10</f>
        <v>14</v>
      </c>
      <c r="J12" s="81">
        <f>'Fig. 1.2 raw'!K10</f>
        <v>1</v>
      </c>
      <c r="K12">
        <f>'Fig. 1.2 raw'!L10</f>
        <v>1</v>
      </c>
      <c r="L12" s="90">
        <f>'Fig. 1.2 raw'!M10</f>
        <v>1</v>
      </c>
      <c r="M12" s="106">
        <f>'Fig. 1.2 raw'!N10</f>
        <v>1474927646</v>
      </c>
      <c r="N12" s="77">
        <f>'Fig. 1.2 raw'!P10</f>
        <v>2074805210</v>
      </c>
      <c r="O12" s="82">
        <f>'Fig. 1.2 raw'!R10</f>
        <v>1.4067166044564059</v>
      </c>
      <c r="P12" s="77">
        <f>'Fig. 1.2 raw'!O10</f>
        <v>0</v>
      </c>
      <c r="Q12" s="77">
        <f>'Fig. 1.2 raw'!Q10</f>
        <v>0</v>
      </c>
      <c r="R12" s="82" t="str">
        <f>'Fig. 1.2 raw'!S10</f>
        <v/>
      </c>
      <c r="T12" s="92">
        <f>IF('Fig. 1.2 raw'!H10=0,"n/a",'Fig. 1.2 raw'!H10)</f>
        <v>3</v>
      </c>
    </row>
    <row r="13" spans="1:20" x14ac:dyDescent="0.3">
      <c r="B13" s="81" t="str">
        <f>'Fig. 1.2 raw'!B11</f>
        <v>NGA</v>
      </c>
      <c r="C13" s="38" t="str">
        <f>'Fig. 1.2 raw'!C11</f>
        <v>Nigeria</v>
      </c>
      <c r="D13" s="100">
        <f>'Fig. 1.2 raw'!D11</f>
        <v>16.37</v>
      </c>
      <c r="E13" s="96">
        <f>'Fig. 1.2 raw'!E11</f>
        <v>4</v>
      </c>
      <c r="F13" s="78">
        <f>'Fig. 1.2 raw'!F11/100</f>
        <v>0.10679999999999999</v>
      </c>
      <c r="G13" s="92">
        <f>IF('Fig. 1.2 raw'!G11="very vulnerable",5,IF('Fig. 1.2 raw'!G11="vulnerable",4,IF('Fig. 1.2 raw'!G11="slightly vulnerable",3,IF('Fig. 1.2 raw'!G11="resilient",2,IF('Fig. 1.2 raw'!G11="very resilient",1,"n/d")))))</f>
        <v>4</v>
      </c>
      <c r="H13" s="81" t="str">
        <f>IF('Fig. 1.2 raw'!I11="PC","Protracted",IF('Fig. 1.2 raw'!I11="RC","Recurrent",""))</f>
        <v>Protracted</v>
      </c>
      <c r="I13" s="90">
        <f>'Fig. 1.2 raw'!J11</f>
        <v>8</v>
      </c>
      <c r="J13" s="81">
        <f>'Fig. 1.2 raw'!K11</f>
        <v>1</v>
      </c>
      <c r="K13">
        <f>'Fig. 1.2 raw'!L11</f>
        <v>1</v>
      </c>
      <c r="L13" s="90">
        <f>'Fig. 1.2 raw'!M11</f>
        <v>0</v>
      </c>
      <c r="M13" s="106">
        <f>'Fig. 1.2 raw'!N11</f>
        <v>1005897038</v>
      </c>
      <c r="N13" s="77">
        <f>'Fig. 1.2 raw'!P11</f>
        <v>724538353</v>
      </c>
      <c r="O13" s="82">
        <f>'Fig. 1.2 raw'!R11</f>
        <v>0.72029077095264293</v>
      </c>
      <c r="P13" s="77">
        <f>'Fig. 1.2 raw'!O11</f>
        <v>0</v>
      </c>
      <c r="Q13" s="77">
        <f>'Fig. 1.2 raw'!Q11</f>
        <v>0</v>
      </c>
      <c r="R13" s="82" t="str">
        <f>'Fig. 1.2 raw'!S11</f>
        <v/>
      </c>
      <c r="T13" s="92">
        <f>IF('Fig. 1.2 raw'!H11=0,"n/a",'Fig. 1.2 raw'!H11)</f>
        <v>2</v>
      </c>
    </row>
    <row r="14" spans="1:20" x14ac:dyDescent="0.3">
      <c r="B14" s="81" t="str">
        <f>'Fig. 1.2 raw'!B12</f>
        <v>VEN</v>
      </c>
      <c r="C14" s="38" t="str">
        <f>'Fig. 1.2 raw'!C12</f>
        <v>Venezuela (Bolivarian Republic of)</v>
      </c>
      <c r="D14" s="100">
        <f>'Fig. 1.2 raw'!D12</f>
        <v>14.8</v>
      </c>
      <c r="E14" s="96">
        <f>'Fig. 1.2 raw'!E12</f>
        <v>3</v>
      </c>
      <c r="F14" s="78">
        <f>'Fig. 1.2 raw'!F12/100</f>
        <v>0.77190000000000003</v>
      </c>
      <c r="G14" s="92">
        <f>IF('Fig. 1.2 raw'!G12="very vulnerable",5,IF('Fig. 1.2 raw'!G12="vulnerable",4,IF('Fig. 1.2 raw'!G12="slightly vulnerable",3,IF('Fig. 1.2 raw'!G12="resilient",2,IF('Fig. 1.2 raw'!G12="very resilient",1,"n/d")))))</f>
        <v>2</v>
      </c>
      <c r="H14" s="81" t="str">
        <f>IF('Fig. 1.2 raw'!I12="PC","Protracted",IF('Fig. 1.2 raw'!I12="RC","Recurrent",""))</f>
        <v>Recurrent</v>
      </c>
      <c r="I14" s="90">
        <f>'Fig. 1.2 raw'!J12</f>
        <v>4</v>
      </c>
      <c r="J14" s="81">
        <f>'Fig. 1.2 raw'!K12</f>
        <v>1</v>
      </c>
      <c r="K14">
        <f>'Fig. 1.2 raw'!L12</f>
        <v>1</v>
      </c>
      <c r="L14" s="90">
        <f>'Fig. 1.2 raw'!M12</f>
        <v>1</v>
      </c>
      <c r="M14" s="106">
        <f>'Fig. 1.2 raw'!N12</f>
        <v>708098081</v>
      </c>
      <c r="N14" s="77">
        <f>'Fig. 1.2 raw'!P12</f>
        <v>279294195</v>
      </c>
      <c r="O14" s="82">
        <f>'Fig. 1.2 raw'!R12</f>
        <v>0.39442868508494094</v>
      </c>
      <c r="P14" s="77">
        <f>'Fig. 1.2 raw'!O12</f>
        <v>0</v>
      </c>
      <c r="Q14" s="77">
        <f>'Fig. 1.2 raw'!Q12</f>
        <v>0</v>
      </c>
      <c r="R14" s="82" t="str">
        <f>'Fig. 1.2 raw'!S12</f>
        <v/>
      </c>
      <c r="T14" s="92" t="str">
        <f>IF('Fig. 1.2 raw'!H12=0,"n/a",'Fig. 1.2 raw'!H12)</f>
        <v>n/a</v>
      </c>
    </row>
    <row r="15" spans="1:20" x14ac:dyDescent="0.3">
      <c r="B15" s="81" t="str">
        <f>'Fig. 1.2 raw'!B13</f>
        <v>SDN</v>
      </c>
      <c r="C15" s="38" t="str">
        <f>'Fig. 1.2 raw'!C13</f>
        <v>Sudan (the)</v>
      </c>
      <c r="D15" s="100">
        <f>'Fig. 1.2 raw'!D13</f>
        <v>14.3</v>
      </c>
      <c r="E15" s="96">
        <f>'Fig. 1.2 raw'!E13</f>
        <v>5</v>
      </c>
      <c r="F15" s="78">
        <f>'Fig. 1.2 raw'!F13/100</f>
        <v>0.13140000000000002</v>
      </c>
      <c r="G15" s="92">
        <f>IF('Fig. 1.2 raw'!G13="very vulnerable",5,IF('Fig. 1.2 raw'!G13="vulnerable",4,IF('Fig. 1.2 raw'!G13="slightly vulnerable",3,IF('Fig. 1.2 raw'!G13="resilient",2,IF('Fig. 1.2 raw'!G13="very resilient",1,"n/d")))))</f>
        <v>5</v>
      </c>
      <c r="H15" s="81" t="str">
        <f>IF('Fig. 1.2 raw'!I13="PC","Protracted",IF('Fig. 1.2 raw'!I13="RC","Recurrent",""))</f>
        <v>Protracted</v>
      </c>
      <c r="I15" s="90">
        <f>'Fig. 1.2 raw'!J13</f>
        <v>22</v>
      </c>
      <c r="J15" s="81">
        <f>'Fig. 1.2 raw'!K13</f>
        <v>1</v>
      </c>
      <c r="K15">
        <f>'Fig. 1.2 raw'!L13</f>
        <v>1</v>
      </c>
      <c r="L15" s="90">
        <f>'Fig. 1.2 raw'!M13</f>
        <v>1</v>
      </c>
      <c r="M15" s="106">
        <f>'Fig. 1.2 raw'!N13</f>
        <v>1939730880</v>
      </c>
      <c r="N15" s="77">
        <f>'Fig. 1.2 raw'!P13</f>
        <v>732353125</v>
      </c>
      <c r="O15" s="82">
        <f>'Fig. 1.2 raw'!R13</f>
        <v>0.37755398573641308</v>
      </c>
      <c r="P15" s="77">
        <f>'Fig. 1.2 raw'!O13</f>
        <v>305501814</v>
      </c>
      <c r="Q15" s="77">
        <f>'Fig. 1.2 raw'!Q13</f>
        <v>64283606</v>
      </c>
      <c r="R15" s="82">
        <f>'Fig. 1.2 raw'!S13</f>
        <v>0.21041971947178029</v>
      </c>
      <c r="T15" s="92">
        <f>IF('Fig. 1.2 raw'!H13=0,"n/a",'Fig. 1.2 raw'!H13)</f>
        <v>2</v>
      </c>
    </row>
    <row r="16" spans="1:20" x14ac:dyDescent="0.3">
      <c r="B16" s="81" t="str">
        <f>'Fig. 1.2 raw'!B14</f>
        <v>SYR</v>
      </c>
      <c r="C16" s="38" t="str">
        <f>'Fig. 1.2 raw'!C14</f>
        <v>Syrian Arab Republic</v>
      </c>
      <c r="D16" s="100">
        <f>'Fig. 1.2 raw'!D14</f>
        <v>13.4</v>
      </c>
      <c r="E16" s="96">
        <f>'Fig. 1.2 raw'!E14</f>
        <v>5</v>
      </c>
      <c r="F16" s="78">
        <f>'Fig. 1.2 raw'!F14/100</f>
        <v>0.13339999999999999</v>
      </c>
      <c r="G16" s="92">
        <f>IF('Fig. 1.2 raw'!G14="very vulnerable",5,IF('Fig. 1.2 raw'!G14="vulnerable",4,IF('Fig. 1.2 raw'!G14="slightly vulnerable",3,IF('Fig. 1.2 raw'!G14="resilient",2,IF('Fig. 1.2 raw'!G14="very resilient",1,"n/d")))))</f>
        <v>4</v>
      </c>
      <c r="H16" s="81" t="str">
        <f>IF('Fig. 1.2 raw'!I14="PC","Protracted",IF('Fig. 1.2 raw'!I14="RC","Recurrent",""))</f>
        <v>Protracted</v>
      </c>
      <c r="I16" s="90">
        <f>'Fig. 1.2 raw'!J14</f>
        <v>10</v>
      </c>
      <c r="J16" s="81">
        <f>'Fig. 1.2 raw'!K14</f>
        <v>1</v>
      </c>
      <c r="K16">
        <f>'Fig. 1.2 raw'!L14</f>
        <v>1</v>
      </c>
      <c r="L16" s="90">
        <f>'Fig. 1.2 raw'!M14</f>
        <v>1</v>
      </c>
      <c r="M16" s="106">
        <f>'Fig. 1.2 raw'!N14</f>
        <v>4224416702</v>
      </c>
      <c r="N16" s="77">
        <f>'Fig. 1.2 raw'!P14</f>
        <v>2119415725</v>
      </c>
      <c r="O16" s="82">
        <f>'Fig. 1.2 raw'!R14</f>
        <v>0.50170612288238225</v>
      </c>
      <c r="P16" s="77">
        <f>'Fig. 1.2 raw'!O14</f>
        <v>0</v>
      </c>
      <c r="Q16" s="77">
        <f>'Fig. 1.2 raw'!Q14</f>
        <v>0</v>
      </c>
      <c r="R16" s="82" t="str">
        <f>'Fig. 1.2 raw'!S14</f>
        <v/>
      </c>
      <c r="T16" s="92" t="str">
        <f>IF('Fig. 1.2 raw'!H14=0,"n/a",'Fig. 1.2 raw'!H14)</f>
        <v>n/a</v>
      </c>
    </row>
    <row r="17" spans="2:20" x14ac:dyDescent="0.3">
      <c r="B17" s="81" t="str">
        <f>'Fig. 1.2 raw'!B15</f>
        <v>PAK</v>
      </c>
      <c r="C17" s="38" t="str">
        <f>'Fig. 1.2 raw'!C15</f>
        <v>Pakistan</v>
      </c>
      <c r="D17" s="100">
        <f>'Fig. 1.2 raw'!D15</f>
        <v>11</v>
      </c>
      <c r="E17" s="96">
        <f>'Fig. 1.2 raw'!E15</f>
        <v>2</v>
      </c>
      <c r="F17" s="78">
        <f>'Fig. 1.2 raw'!F15/100</f>
        <v>0.59560000000000002</v>
      </c>
      <c r="G17" s="92">
        <f>IF('Fig. 1.2 raw'!G15="very vulnerable",5,IF('Fig. 1.2 raw'!G15="vulnerable",4,IF('Fig. 1.2 raw'!G15="slightly vulnerable",3,IF('Fig. 1.2 raw'!G15="resilient",2,IF('Fig. 1.2 raw'!G15="very resilient",1,"n/d")))))</f>
        <v>4</v>
      </c>
      <c r="H17" s="81" t="str">
        <f>IF('Fig. 1.2 raw'!I15="PC","Protracted",IF('Fig. 1.2 raw'!I15="RC","Recurrent",""))</f>
        <v>Protracted</v>
      </c>
      <c r="I17" s="90">
        <f>'Fig. 1.2 raw'!J15</f>
        <v>6</v>
      </c>
      <c r="J17" s="81">
        <f>'Fig. 1.2 raw'!K15</f>
        <v>1</v>
      </c>
      <c r="K17">
        <f>'Fig. 1.2 raw'!L15</f>
        <v>0</v>
      </c>
      <c r="L17" s="90">
        <f>'Fig. 1.2 raw'!M15</f>
        <v>0</v>
      </c>
      <c r="M17" s="106">
        <f>'Fig. 1.2 raw'!N15</f>
        <v>332043165</v>
      </c>
      <c r="N17" s="77">
        <f>'Fig. 1.2 raw'!P15</f>
        <v>342473082</v>
      </c>
      <c r="O17" s="82">
        <f>'Fig. 1.2 raw'!R15</f>
        <v>1.0314113287048086</v>
      </c>
      <c r="P17" s="77">
        <f>'Fig. 1.2 raw'!O15</f>
        <v>132560000</v>
      </c>
      <c r="Q17" s="77">
        <f>'Fig. 1.2 raw'!Q15</f>
        <v>51783885</v>
      </c>
      <c r="R17" s="82">
        <f>'Fig. 1.2 raw'!S15</f>
        <v>0.39064487779118889</v>
      </c>
      <c r="T17" s="92">
        <f>IF('Fig. 1.2 raw'!H15=0,"n/a",'Fig. 1.2 raw'!H15)</f>
        <v>3</v>
      </c>
    </row>
    <row r="18" spans="2:20" x14ac:dyDescent="0.3">
      <c r="B18" s="81" t="str">
        <f>'Fig. 1.2 raw'!B16</f>
        <v>PRK</v>
      </c>
      <c r="C18" s="38" t="str">
        <f>'Fig. 1.2 raw'!C16</f>
        <v>Korea (the Democratic People's Republic of)</v>
      </c>
      <c r="D18" s="100">
        <f>'Fig. 1.2 raw'!D16</f>
        <v>10.43</v>
      </c>
      <c r="E18" s="96">
        <f>'Fig. 1.2 raw'!E16</f>
        <v>4</v>
      </c>
      <c r="F18" s="85" t="s">
        <v>115</v>
      </c>
      <c r="G18" s="92">
        <f>IF('Fig. 1.2 raw'!G16="very vulnerable",5,IF('Fig. 1.2 raw'!G16="vulnerable",4,IF('Fig. 1.2 raw'!G16="slightly vulnerable",3,IF('Fig. 1.2 raw'!G16="resilient",2,IF('Fig. 1.2 raw'!G16="very resilient",1,"n/d")))))</f>
        <v>4</v>
      </c>
      <c r="H18" s="81" t="str">
        <f>IF('Fig. 1.2 raw'!I16="PC","Protracted",IF('Fig. 1.2 raw'!I16="RC","Recurrent",""))</f>
        <v/>
      </c>
      <c r="I18" s="90"/>
      <c r="J18" s="81">
        <f>'Fig. 1.2 raw'!K16</f>
        <v>0</v>
      </c>
      <c r="K18">
        <f>'Fig. 1.2 raw'!L16</f>
        <v>0</v>
      </c>
      <c r="L18" s="90">
        <f>'Fig. 1.2 raw'!M16</f>
        <v>0</v>
      </c>
      <c r="M18" s="106"/>
      <c r="N18" s="77"/>
      <c r="O18" s="82" t="str">
        <f>'Fig. 1.2 raw'!R16</f>
        <v/>
      </c>
      <c r="P18" s="77">
        <f>'Fig. 1.2 raw'!O16</f>
        <v>0</v>
      </c>
      <c r="Q18" s="77">
        <f>'Fig. 1.2 raw'!Q16</f>
        <v>0</v>
      </c>
      <c r="R18" s="82" t="str">
        <f>'Fig. 1.2 raw'!S16</f>
        <v/>
      </c>
      <c r="T18" s="92" t="str">
        <f>IF('Fig. 1.2 raw'!H16=0,"n/a",'Fig. 1.2 raw'!H16)</f>
        <v>n/a</v>
      </c>
    </row>
    <row r="19" spans="2:20" x14ac:dyDescent="0.3">
      <c r="B19" s="81" t="str">
        <f>'Fig. 1.2 raw'!B17</f>
        <v>COL</v>
      </c>
      <c r="C19" s="38" t="str">
        <f>'Fig. 1.2 raw'!C17</f>
        <v>Colombia</v>
      </c>
      <c r="D19" s="100">
        <f>'Fig. 1.2 raw'!D17</f>
        <v>8.5</v>
      </c>
      <c r="E19" s="96">
        <f>'Fig. 1.2 raw'!E17</f>
        <v>4</v>
      </c>
      <c r="F19" s="78">
        <f>'Fig. 1.2 raw'!F17/100</f>
        <v>0.82250000000000001</v>
      </c>
      <c r="G19" s="92">
        <f>IF('Fig. 1.2 raw'!G17="very vulnerable",5,IF('Fig. 1.2 raw'!G17="vulnerable",4,IF('Fig. 1.2 raw'!G17="slightly vulnerable",3,IF('Fig. 1.2 raw'!G17="resilient",2,IF('Fig. 1.2 raw'!G17="very resilient",1,"n/d")))))</f>
        <v>3</v>
      </c>
      <c r="H19" s="81" t="str">
        <f>IF('Fig. 1.2 raw'!I17="PC","Protracted",IF('Fig. 1.2 raw'!I17="RC","Recurrent",""))</f>
        <v>Recurrent</v>
      </c>
      <c r="I19" s="90">
        <f>'Fig. 1.2 raw'!J17</f>
        <v>4</v>
      </c>
      <c r="J19" s="81">
        <f>'Fig. 1.2 raw'!K17</f>
        <v>0</v>
      </c>
      <c r="K19">
        <f>'Fig. 1.2 raw'!L17</f>
        <v>1</v>
      </c>
      <c r="L19" s="90">
        <f>'Fig. 1.2 raw'!M17</f>
        <v>1</v>
      </c>
      <c r="M19" s="106">
        <f>'Fig. 1.2 raw'!N17</f>
        <v>174010305</v>
      </c>
      <c r="N19" s="77">
        <f>'Fig. 1.2 raw'!P17</f>
        <v>84109385</v>
      </c>
      <c r="O19" s="82">
        <f>'Fig. 1.2 raw'!R17</f>
        <v>0.48335864361596287</v>
      </c>
      <c r="P19" s="77">
        <f>'Fig. 1.2 raw'!O17</f>
        <v>640990540</v>
      </c>
      <c r="Q19" s="77">
        <f>'Fig. 1.2 raw'!Q17</f>
        <v>328308657</v>
      </c>
      <c r="R19" s="82">
        <f>'Fig. 1.2 raw'!S17</f>
        <v>0.5121895511905683</v>
      </c>
      <c r="T19" s="92" t="str">
        <f>IF('Fig. 1.2 raw'!H17=0,"n/a",'Fig. 1.2 raw'!H17)</f>
        <v>n/a</v>
      </c>
    </row>
    <row r="20" spans="2:20" x14ac:dyDescent="0.3">
      <c r="B20" s="81" t="str">
        <f>'Fig. 1.2 raw'!B18</f>
        <v>SSD</v>
      </c>
      <c r="C20" s="38" t="str">
        <f>'Fig. 1.2 raw'!C18</f>
        <v>South Sudan</v>
      </c>
      <c r="D20" s="100">
        <f>'Fig. 1.2 raw'!D18</f>
        <v>8.3105329999999995</v>
      </c>
      <c r="E20" s="96">
        <f>'Fig. 1.2 raw'!E18</f>
        <v>4</v>
      </c>
      <c r="F20" s="78">
        <f>'Fig. 1.2 raw'!F18/100</f>
        <v>5.2400000000000002E-2</v>
      </c>
      <c r="G20" s="110" t="s">
        <v>115</v>
      </c>
      <c r="H20" s="81" t="str">
        <f>IF('Fig. 1.2 raw'!I18="PC","Protracted",IF('Fig. 1.2 raw'!I18="RC","Recurrent",""))</f>
        <v>Protracted</v>
      </c>
      <c r="I20" s="90">
        <f>'Fig. 1.2 raw'!J18</f>
        <v>11</v>
      </c>
      <c r="J20" s="81">
        <f>'Fig. 1.2 raw'!K18</f>
        <v>1</v>
      </c>
      <c r="K20">
        <f>'Fig. 1.2 raw'!L18</f>
        <v>1</v>
      </c>
      <c r="L20" s="90">
        <f>'Fig. 1.2 raw'!M18</f>
        <v>1</v>
      </c>
      <c r="M20" s="106">
        <f>'Fig. 1.2 raw'!N18</f>
        <v>1677772788</v>
      </c>
      <c r="N20" s="77">
        <f>'Fig. 1.2 raw'!P18</f>
        <v>1156010621</v>
      </c>
      <c r="O20" s="82">
        <f>'Fig. 1.2 raw'!R18</f>
        <v>0.68901500207190147</v>
      </c>
      <c r="P20" s="77">
        <f>'Fig. 1.2 raw'!O18</f>
        <v>0</v>
      </c>
      <c r="Q20" s="77">
        <f>'Fig. 1.2 raw'!Q18</f>
        <v>0</v>
      </c>
      <c r="R20" s="82" t="str">
        <f>'Fig. 1.2 raw'!S18</f>
        <v/>
      </c>
      <c r="T20" s="92">
        <f>IF('Fig. 1.2 raw'!H18=0,"n/a",'Fig. 1.2 raw'!H18)</f>
        <v>4</v>
      </c>
    </row>
    <row r="21" spans="2:20" x14ac:dyDescent="0.3">
      <c r="B21" s="81" t="str">
        <f>'Fig. 1.2 raw'!B19</f>
        <v>SOM</v>
      </c>
      <c r="C21" s="38" t="str">
        <f>'Fig. 1.2 raw'!C19</f>
        <v>Somalia</v>
      </c>
      <c r="D21" s="100">
        <f>'Fig. 1.2 raw'!D19</f>
        <v>7.74</v>
      </c>
      <c r="E21" s="96">
        <f>'Fig. 1.2 raw'!E19</f>
        <v>4</v>
      </c>
      <c r="F21" s="78">
        <f>'Fig. 1.2 raw'!F19/100</f>
        <v>0.12429999999999999</v>
      </c>
      <c r="G21" s="92">
        <f>IF('Fig. 1.2 raw'!G19="very vulnerable",5,IF('Fig. 1.2 raw'!G19="vulnerable",4,IF('Fig. 1.2 raw'!G19="slightly vulnerable",3,IF('Fig. 1.2 raw'!G19="resilient",2,IF('Fig. 1.2 raw'!G19="very resilient",1,"n/d")))))</f>
        <v>5</v>
      </c>
      <c r="H21" s="81" t="str">
        <f>IF('Fig. 1.2 raw'!I19="PC","Protracted",IF('Fig. 1.2 raw'!I19="RC","Recurrent",""))</f>
        <v>Protracted</v>
      </c>
      <c r="I21" s="90">
        <f>'Fig. 1.2 raw'!J19</f>
        <v>22</v>
      </c>
      <c r="J21" s="81">
        <f>'Fig. 1.2 raw'!K19</f>
        <v>1</v>
      </c>
      <c r="K21">
        <f>'Fig. 1.2 raw'!L19</f>
        <v>1</v>
      </c>
      <c r="L21" s="90">
        <f>'Fig. 1.2 raw'!M19</f>
        <v>1</v>
      </c>
      <c r="M21" s="106">
        <f>'Fig. 1.2 raw'!N19</f>
        <v>1092121872</v>
      </c>
      <c r="N21" s="77">
        <f>'Fig. 1.2 raw'!P19</f>
        <v>849699198</v>
      </c>
      <c r="O21" s="82">
        <f>'Fig. 1.2 raw'!R19</f>
        <v>0.77802598756121244</v>
      </c>
      <c r="P21" s="77">
        <f>'Fig. 1.2 raw'!O19</f>
        <v>30410180</v>
      </c>
      <c r="Q21" s="77">
        <f>'Fig. 1.2 raw'!Q19</f>
        <v>0</v>
      </c>
      <c r="R21" s="82">
        <f>'Fig. 1.2 raw'!S19</f>
        <v>0</v>
      </c>
      <c r="T21" s="92">
        <f>IF('Fig. 1.2 raw'!H19=0,"n/a",'Fig. 1.2 raw'!H19)</f>
        <v>2</v>
      </c>
    </row>
    <row r="22" spans="2:20" x14ac:dyDescent="0.3">
      <c r="B22" s="81" t="str">
        <f>'Fig. 1.2 raw'!B20</f>
        <v>ZWE</v>
      </c>
      <c r="C22" s="38" t="str">
        <f>'Fig. 1.2 raw'!C20</f>
        <v>Zimbabwe</v>
      </c>
      <c r="D22" s="100">
        <f>'Fig. 1.2 raw'!D20</f>
        <v>7</v>
      </c>
      <c r="E22" s="96">
        <f>'Fig. 1.2 raw'!E20</f>
        <v>4</v>
      </c>
      <c r="F22" s="78">
        <f>'Fig. 1.2 raw'!F20/100</f>
        <v>0.38619999999999999</v>
      </c>
      <c r="G22" s="92">
        <f>IF('Fig. 1.2 raw'!G20="very vulnerable",5,IF('Fig. 1.2 raw'!G20="vulnerable",4,IF('Fig. 1.2 raw'!G20="slightly vulnerable",3,IF('Fig. 1.2 raw'!G20="resilient",2,IF('Fig. 1.2 raw'!G20="very resilient",1,"n/d")))))</f>
        <v>4</v>
      </c>
      <c r="H22" s="81" t="str">
        <f>IF('Fig. 1.2 raw'!I20="PC","Protracted",IF('Fig. 1.2 raw'!I20="RC","Recurrent",""))</f>
        <v>Recurrent</v>
      </c>
      <c r="I22" s="90">
        <f>'Fig. 1.2 raw'!J20</f>
        <v>3</v>
      </c>
      <c r="J22" s="81">
        <f>'Fig. 1.2 raw'!K20</f>
        <v>0</v>
      </c>
      <c r="K22">
        <f>'Fig. 1.2 raw'!L20</f>
        <v>1</v>
      </c>
      <c r="L22" s="90">
        <f>'Fig. 1.2 raw'!M20</f>
        <v>1</v>
      </c>
      <c r="M22" s="106">
        <f>'Fig. 1.2 raw'!N20</f>
        <v>506769226</v>
      </c>
      <c r="N22" s="77">
        <f>'Fig. 1.2 raw'!P20</f>
        <v>95681940</v>
      </c>
      <c r="O22" s="82">
        <f>'Fig. 1.2 raw'!R20</f>
        <v>0.18880771580237984</v>
      </c>
      <c r="P22" s="77">
        <f>'Fig. 1.2 raw'!O20</f>
        <v>0</v>
      </c>
      <c r="Q22" s="77">
        <f>'Fig. 1.2 raw'!Q20</f>
        <v>0</v>
      </c>
      <c r="R22" s="82" t="str">
        <f>'Fig. 1.2 raw'!S20</f>
        <v/>
      </c>
      <c r="T22" s="92">
        <f>IF('Fig. 1.2 raw'!H20=0,"n/a",'Fig. 1.2 raw'!H20)</f>
        <v>3</v>
      </c>
    </row>
    <row r="23" spans="2:20" x14ac:dyDescent="0.3">
      <c r="B23" s="81" t="str">
        <f>'Fig. 1.2 raw'!B21</f>
        <v>TCD</v>
      </c>
      <c r="C23" s="38" t="str">
        <f>'Fig. 1.2 raw'!C21</f>
        <v>Chad</v>
      </c>
      <c r="D23" s="100">
        <f>'Fig. 1.2 raw'!D21</f>
        <v>6.4</v>
      </c>
      <c r="E23" s="96">
        <f>'Fig. 1.2 raw'!E21</f>
        <v>5</v>
      </c>
      <c r="F23" s="78">
        <f>'Fig. 1.2 raw'!F21/100</f>
        <v>0.12770000000000001</v>
      </c>
      <c r="G23" s="92">
        <f>IF('Fig. 1.2 raw'!G21="very vulnerable",5,IF('Fig. 1.2 raw'!G21="vulnerable",4,IF('Fig. 1.2 raw'!G21="slightly vulnerable",3,IF('Fig. 1.2 raw'!G21="resilient",2,IF('Fig. 1.2 raw'!G21="very resilient",1,"n/d")))))</f>
        <v>5</v>
      </c>
      <c r="H23" s="81" t="str">
        <f>IF('Fig. 1.2 raw'!I21="PC","Protracted",IF('Fig. 1.2 raw'!I21="RC","Recurrent",""))</f>
        <v>Protracted</v>
      </c>
      <c r="I23" s="90">
        <f>'Fig. 1.2 raw'!J21</f>
        <v>18</v>
      </c>
      <c r="J23" s="81">
        <f>'Fig. 1.2 raw'!K21</f>
        <v>1</v>
      </c>
      <c r="K23">
        <f>'Fig. 1.2 raw'!L21</f>
        <v>1</v>
      </c>
      <c r="L23" s="90">
        <f>'Fig. 1.2 raw'!M21</f>
        <v>1</v>
      </c>
      <c r="M23" s="106">
        <f>'Fig. 1.2 raw'!N21</f>
        <v>617522407</v>
      </c>
      <c r="N23" s="77">
        <f>'Fig. 1.2 raw'!P21</f>
        <v>214294799</v>
      </c>
      <c r="O23" s="82">
        <f>'Fig. 1.2 raw'!R21</f>
        <v>0.34702351942348225</v>
      </c>
      <c r="P23" s="77">
        <f>'Fig. 1.2 raw'!O21</f>
        <v>0</v>
      </c>
      <c r="Q23" s="77">
        <f>'Fig. 1.2 raw'!Q21</f>
        <v>0</v>
      </c>
      <c r="R23" s="82" t="str">
        <f>'Fig. 1.2 raw'!S21</f>
        <v/>
      </c>
      <c r="T23" s="92">
        <f>IF('Fig. 1.2 raw'!H21=0,"n/a",'Fig. 1.2 raw'!H21)</f>
        <v>1</v>
      </c>
    </row>
    <row r="24" spans="2:20" x14ac:dyDescent="0.3">
      <c r="B24" s="81" t="str">
        <f>'Fig. 1.2 raw'!B22</f>
        <v>MLI</v>
      </c>
      <c r="C24" s="38" t="str">
        <f>'Fig. 1.2 raw'!C22</f>
        <v>Mali</v>
      </c>
      <c r="D24" s="100">
        <f>'Fig. 1.2 raw'!D22</f>
        <v>5.9172690000000001</v>
      </c>
      <c r="E24" s="96">
        <f>'Fig. 1.2 raw'!E22</f>
        <v>4</v>
      </c>
      <c r="F24" s="78">
        <f>'Fig. 1.2 raw'!F22/100</f>
        <v>6.6199999999999995E-2</v>
      </c>
      <c r="G24" s="92">
        <f>IF('Fig. 1.2 raw'!G22="very vulnerable",5,IF('Fig. 1.2 raw'!G22="vulnerable",4,IF('Fig. 1.2 raw'!G22="slightly vulnerable",3,IF('Fig. 1.2 raw'!G22="resilient",2,IF('Fig. 1.2 raw'!G22="very resilient",1,"n/d")))))</f>
        <v>5</v>
      </c>
      <c r="H24" s="81" t="str">
        <f>IF('Fig. 1.2 raw'!I22="PC","Protracted",IF('Fig. 1.2 raw'!I22="RC","Recurrent",""))</f>
        <v>Protracted</v>
      </c>
      <c r="I24" s="90">
        <f>'Fig. 1.2 raw'!J22</f>
        <v>18</v>
      </c>
      <c r="J24" s="81">
        <f>'Fig. 1.2 raw'!K22</f>
        <v>1</v>
      </c>
      <c r="K24">
        <f>'Fig. 1.2 raw'!L22</f>
        <v>1</v>
      </c>
      <c r="L24" s="90">
        <f>'Fig. 1.2 raw'!M22</f>
        <v>0</v>
      </c>
      <c r="M24" s="106">
        <f>'Fig. 1.2 raw'!N22</f>
        <v>563286869</v>
      </c>
      <c r="N24" s="77">
        <f>'Fig. 1.2 raw'!P22</f>
        <v>216971654</v>
      </c>
      <c r="O24" s="82">
        <f>'Fig. 1.2 raw'!R22</f>
        <v>0.38518855301063304</v>
      </c>
      <c r="P24" s="77">
        <f>'Fig. 1.2 raw'!O22</f>
        <v>0</v>
      </c>
      <c r="Q24" s="77">
        <f>'Fig. 1.2 raw'!Q22</f>
        <v>0</v>
      </c>
      <c r="R24" s="82" t="str">
        <f>'Fig. 1.2 raw'!S22</f>
        <v/>
      </c>
      <c r="T24" s="92">
        <f>IF('Fig. 1.2 raw'!H22=0,"n/a",'Fig. 1.2 raw'!H22)</f>
        <v>1</v>
      </c>
    </row>
    <row r="25" spans="2:20" x14ac:dyDescent="0.3">
      <c r="B25" s="81" t="str">
        <f>'Fig. 1.2 raw'!B23</f>
        <v>HTI</v>
      </c>
      <c r="C25" s="38" t="str">
        <f>'Fig. 1.2 raw'!C23</f>
        <v>Haiti</v>
      </c>
      <c r="D25" s="100">
        <f>'Fig. 1.2 raw'!D23</f>
        <v>5.05</v>
      </c>
      <c r="E25" s="96">
        <f>'Fig. 1.2 raw'!E23</f>
        <v>5</v>
      </c>
      <c r="F25" s="78">
        <f>'Fig. 1.2 raw'!F23/100</f>
        <v>1.5100000000000001E-2</v>
      </c>
      <c r="G25" s="92">
        <f>IF('Fig. 1.2 raw'!G23="very vulnerable",5,IF('Fig. 1.2 raw'!G23="vulnerable",4,IF('Fig. 1.2 raw'!G23="slightly vulnerable",3,IF('Fig. 1.2 raw'!G23="resilient",2,IF('Fig. 1.2 raw'!G23="very resilient",1,"n/d")))))</f>
        <v>5</v>
      </c>
      <c r="H25" s="81" t="str">
        <f>IF('Fig. 1.2 raw'!I23="PC","Protracted",IF('Fig. 1.2 raw'!I23="RC","Recurrent",""))</f>
        <v>Protracted</v>
      </c>
      <c r="I25" s="90">
        <f>'Fig. 1.2 raw'!J23</f>
        <v>12</v>
      </c>
      <c r="J25" s="81">
        <f>'Fig. 1.2 raw'!K23</f>
        <v>0</v>
      </c>
      <c r="K25">
        <f>'Fig. 1.2 raw'!L23</f>
        <v>0</v>
      </c>
      <c r="L25" s="90">
        <f>'Fig. 1.2 raw'!M23</f>
        <v>1</v>
      </c>
      <c r="M25" s="106">
        <f>'Fig. 1.2 raw'!N23</f>
        <v>422890167</v>
      </c>
      <c r="N25" s="77">
        <f>'Fig. 1.2 raw'!P23</f>
        <v>144944119</v>
      </c>
      <c r="O25" s="82">
        <f>'Fig. 1.2 raw'!R23</f>
        <v>0.34274648670182961</v>
      </c>
      <c r="P25" s="77">
        <f>'Fig. 1.2 raw'!O23</f>
        <v>0</v>
      </c>
      <c r="Q25" s="77">
        <f>'Fig. 1.2 raw'!Q23</f>
        <v>0</v>
      </c>
      <c r="R25" s="82" t="str">
        <f>'Fig. 1.2 raw'!S23</f>
        <v/>
      </c>
      <c r="T25" s="92">
        <f>IF('Fig. 1.2 raw'!H23=0,"n/a",'Fig. 1.2 raw'!H23)</f>
        <v>3</v>
      </c>
    </row>
    <row r="26" spans="2:20" x14ac:dyDescent="0.3">
      <c r="B26" s="81" t="str">
        <f>'Fig. 1.2 raw'!B24</f>
        <v>NPL</v>
      </c>
      <c r="C26" s="38" t="str">
        <f>'Fig. 1.2 raw'!C24</f>
        <v>Nepal</v>
      </c>
      <c r="D26" s="100">
        <f>'Fig. 1.2 raw'!D24</f>
        <v>4.9000000000000004</v>
      </c>
      <c r="E26" s="97" t="s">
        <v>116</v>
      </c>
      <c r="F26" s="78">
        <f>'Fig. 1.2 raw'!F24/100</f>
        <v>0.74819999999999998</v>
      </c>
      <c r="G26" s="92">
        <f>IF('Fig. 1.2 raw'!G24="very vulnerable",5,IF('Fig. 1.2 raw'!G24="vulnerable",4,IF('Fig. 1.2 raw'!G24="slightly vulnerable",3,IF('Fig. 1.2 raw'!G24="resilient",2,IF('Fig. 1.2 raw'!G24="very resilient",1,"n/d")))))</f>
        <v>4</v>
      </c>
      <c r="H26" s="81" t="str">
        <f>IF('Fig. 1.2 raw'!I24="PC","Protracted",IF('Fig. 1.2 raw'!I24="RC","Recurrent",""))</f>
        <v/>
      </c>
      <c r="I26" s="90">
        <f>'Fig. 1.2 raw'!J24</f>
        <v>1</v>
      </c>
      <c r="J26" s="81">
        <f>'Fig. 1.2 raw'!K24</f>
        <v>0</v>
      </c>
      <c r="K26">
        <f>'Fig. 1.2 raw'!L24</f>
        <v>0</v>
      </c>
      <c r="L26" s="90">
        <f>'Fig. 1.2 raw'!M24</f>
        <v>0</v>
      </c>
      <c r="M26" s="106">
        <f>'Fig. 1.2 raw'!N24</f>
        <v>83621252</v>
      </c>
      <c r="N26" s="77">
        <f>'Fig. 1.2 raw'!P24</f>
        <v>7384444</v>
      </c>
      <c r="O26" s="82">
        <f>'Fig. 1.2 raw'!R24</f>
        <v>8.830822097712672E-2</v>
      </c>
      <c r="P26" s="77">
        <f>'Fig. 1.2 raw'!O24</f>
        <v>0</v>
      </c>
      <c r="Q26" s="77">
        <f>'Fig. 1.2 raw'!Q24</f>
        <v>0</v>
      </c>
      <c r="R26" s="82" t="str">
        <f>'Fig. 1.2 raw'!S24</f>
        <v/>
      </c>
      <c r="T26" s="92" t="str">
        <f>IF('Fig. 1.2 raw'!H24=0,"n/a",'Fig. 1.2 raw'!H24)</f>
        <v>n/a</v>
      </c>
    </row>
    <row r="27" spans="2:20" x14ac:dyDescent="0.3">
      <c r="B27" s="81" t="str">
        <f>'Fig. 1.2 raw'!B25</f>
        <v>CMR</v>
      </c>
      <c r="C27" s="38" t="str">
        <f>'Fig. 1.2 raw'!C25</f>
        <v>Cameroon</v>
      </c>
      <c r="D27" s="100">
        <f>'Fig. 1.2 raw'!D25</f>
        <v>4.4062429999999999</v>
      </c>
      <c r="E27" s="96">
        <f>'Fig. 1.2 raw'!E25</f>
        <v>4</v>
      </c>
      <c r="F27" s="78">
        <f>'Fig. 1.2 raw'!F25/100</f>
        <v>5.67E-2</v>
      </c>
      <c r="G27" s="92">
        <f>IF('Fig. 1.2 raw'!G25="very vulnerable",5,IF('Fig. 1.2 raw'!G25="vulnerable",4,IF('Fig. 1.2 raw'!G25="slightly vulnerable",3,IF('Fig. 1.2 raw'!G25="resilient",2,IF('Fig. 1.2 raw'!G25="very resilient",1,"n/d")))))</f>
        <v>4</v>
      </c>
      <c r="H27" s="81" t="str">
        <f>IF('Fig. 1.2 raw'!I25="PC","Protracted",IF('Fig. 1.2 raw'!I25="RC","Recurrent",""))</f>
        <v>Protracted</v>
      </c>
      <c r="I27" s="90">
        <f>'Fig. 1.2 raw'!J25</f>
        <v>8</v>
      </c>
      <c r="J27" s="81">
        <f>'Fig. 1.2 raw'!K25</f>
        <v>1</v>
      </c>
      <c r="K27">
        <f>'Fig. 1.2 raw'!L25</f>
        <v>1</v>
      </c>
      <c r="L27" s="90">
        <f>'Fig. 1.2 raw'!M25</f>
        <v>0</v>
      </c>
      <c r="M27" s="106">
        <f>'Fig. 1.2 raw'!N25</f>
        <v>361554315</v>
      </c>
      <c r="N27" s="77">
        <f>'Fig. 1.2 raw'!P25</f>
        <v>195551887</v>
      </c>
      <c r="O27" s="82">
        <f>'Fig. 1.2 raw'!R25</f>
        <v>0.54086448117760677</v>
      </c>
      <c r="P27" s="77">
        <f>'Fig. 1.2 raw'!O25</f>
        <v>0</v>
      </c>
      <c r="Q27" s="77">
        <f>'Fig. 1.2 raw'!Q25</f>
        <v>0</v>
      </c>
      <c r="R27" s="82" t="str">
        <f>'Fig. 1.2 raw'!S25</f>
        <v/>
      </c>
      <c r="T27" s="92">
        <f>IF('Fig. 1.2 raw'!H25=0,"n/a",'Fig. 1.2 raw'!H25)</f>
        <v>2</v>
      </c>
    </row>
    <row r="28" spans="2:20" x14ac:dyDescent="0.3">
      <c r="B28" s="81" t="str">
        <f>'Fig. 1.2 raw'!B26</f>
        <v>IRQ</v>
      </c>
      <c r="C28" s="38" t="str">
        <f>'Fig. 1.2 raw'!C26</f>
        <v>Iraq</v>
      </c>
      <c r="D28" s="100">
        <f>'Fig. 1.2 raw'!D26</f>
        <v>4.3899999999999997</v>
      </c>
      <c r="E28" s="96">
        <f>'Fig. 1.2 raw'!E26</f>
        <v>5</v>
      </c>
      <c r="F28" s="78">
        <f>'Fig. 1.2 raw'!F26/100</f>
        <v>0.254</v>
      </c>
      <c r="G28" s="92">
        <f>IF('Fig. 1.2 raw'!G26="very vulnerable",5,IF('Fig. 1.2 raw'!G26="vulnerable",4,IF('Fig. 1.2 raw'!G26="slightly vulnerable",3,IF('Fig. 1.2 raw'!G26="resilient",2,IF('Fig. 1.2 raw'!G26="very resilient",1,"n/d")))))</f>
        <v>3</v>
      </c>
      <c r="H28" s="81" t="str">
        <f>IF('Fig. 1.2 raw'!I26="PC","Protracted",IF('Fig. 1.2 raw'!I26="RC","Recurrent",""))</f>
        <v>Protracted</v>
      </c>
      <c r="I28" s="90">
        <f>'Fig. 1.2 raw'!J26</f>
        <v>10</v>
      </c>
      <c r="J28" s="81">
        <f>'Fig. 1.2 raw'!K26</f>
        <v>1</v>
      </c>
      <c r="K28">
        <f>'Fig. 1.2 raw'!L26</f>
        <v>1</v>
      </c>
      <c r="L28" s="90">
        <f>'Fig. 1.2 raw'!M26</f>
        <v>1</v>
      </c>
      <c r="M28" s="106">
        <f>'Fig. 1.2 raw'!N26</f>
        <v>607196803</v>
      </c>
      <c r="N28" s="77">
        <f>'Fig. 1.2 raw'!P26</f>
        <v>392965265</v>
      </c>
      <c r="O28" s="82">
        <f>'Fig. 1.2 raw'!R26</f>
        <v>0.64717940387443051</v>
      </c>
      <c r="P28" s="77">
        <f>'Fig. 1.2 raw'!O26</f>
        <v>0</v>
      </c>
      <c r="Q28" s="77">
        <f>'Fig. 1.2 raw'!Q26</f>
        <v>0</v>
      </c>
      <c r="R28" s="82" t="str">
        <f>'Fig. 1.2 raw'!S26</f>
        <v/>
      </c>
      <c r="T28" s="92" t="str">
        <f>IF('Fig. 1.2 raw'!H26=0,"n/a",'Fig. 1.2 raw'!H26)</f>
        <v>n/a</v>
      </c>
    </row>
    <row r="29" spans="2:20" x14ac:dyDescent="0.3">
      <c r="B29" s="81" t="str">
        <f>'Fig. 1.2 raw'!B27</f>
        <v>MOZ</v>
      </c>
      <c r="C29" s="38" t="str">
        <f>'Fig. 1.2 raw'!C27</f>
        <v>Mozambique</v>
      </c>
      <c r="D29" s="100">
        <f>'Fig. 1.2 raw'!D27</f>
        <v>4.1100000000000003</v>
      </c>
      <c r="E29" s="96">
        <f>'Fig. 1.2 raw'!E27</f>
        <v>4</v>
      </c>
      <c r="F29" s="78">
        <f>'Fig. 1.2 raw'!F27/100</f>
        <v>0.44520000000000004</v>
      </c>
      <c r="G29" s="92">
        <f>IF('Fig. 1.2 raw'!G27="very vulnerable",5,IF('Fig. 1.2 raw'!G27="vulnerable",4,IF('Fig. 1.2 raw'!G27="slightly vulnerable",3,IF('Fig. 1.2 raw'!G27="resilient",2,IF('Fig. 1.2 raw'!G27="very resilient",1,"n/d")))))</f>
        <v>4</v>
      </c>
      <c r="H29" s="81" t="str">
        <f>IF('Fig. 1.2 raw'!I27="PC","Protracted",IF('Fig. 1.2 raw'!I27="RC","Recurrent",""))</f>
        <v>Recurrent</v>
      </c>
      <c r="I29" s="90">
        <f>'Fig. 1.2 raw'!J27</f>
        <v>3</v>
      </c>
      <c r="J29" s="81">
        <f>'Fig. 1.2 raw'!K27</f>
        <v>1</v>
      </c>
      <c r="K29">
        <f>'Fig. 1.2 raw'!L27</f>
        <v>1</v>
      </c>
      <c r="L29" s="90">
        <f>'Fig. 1.2 raw'!M27</f>
        <v>1</v>
      </c>
      <c r="M29" s="106">
        <f>'Fig. 1.2 raw'!N27</f>
        <v>254080356</v>
      </c>
      <c r="N29" s="77">
        <f>'Fig. 1.2 raw'!P27</f>
        <v>223331365</v>
      </c>
      <c r="O29" s="82">
        <f>'Fig. 1.2 raw'!R27</f>
        <v>0.87897926670096449</v>
      </c>
      <c r="P29" s="77">
        <f>'Fig. 1.2 raw'!O27</f>
        <v>0</v>
      </c>
      <c r="Q29" s="77">
        <f>'Fig. 1.2 raw'!Q27</f>
        <v>0</v>
      </c>
      <c r="R29" s="82" t="str">
        <f>'Fig. 1.2 raw'!S27</f>
        <v/>
      </c>
      <c r="T29" s="92">
        <f>IF('Fig. 1.2 raw'!H27=0,"n/a",'Fig. 1.2 raw'!H27)</f>
        <v>2</v>
      </c>
    </row>
    <row r="30" spans="2:20" x14ac:dyDescent="0.3">
      <c r="B30" s="81" t="str">
        <f>'Fig. 1.2 raw'!B28</f>
        <v>NER</v>
      </c>
      <c r="C30" s="38" t="str">
        <f>'Fig. 1.2 raw'!C28</f>
        <v>Niger (the)</v>
      </c>
      <c r="D30" s="100">
        <f>'Fig. 1.2 raw'!D28</f>
        <v>3.8216589999999999</v>
      </c>
      <c r="E30" s="96">
        <f>'Fig. 1.2 raw'!E28</f>
        <v>3</v>
      </c>
      <c r="F30" s="78">
        <f>'Fig. 1.2 raw'!F28/100</f>
        <v>8.7100000000000011E-2</v>
      </c>
      <c r="G30" s="92">
        <f>IF('Fig. 1.2 raw'!G28="very vulnerable",5,IF('Fig. 1.2 raw'!G28="vulnerable",4,IF('Fig. 1.2 raw'!G28="slightly vulnerable",3,IF('Fig. 1.2 raw'!G28="resilient",2,IF('Fig. 1.2 raw'!G28="very resilient",1,"n/d")))))</f>
        <v>5</v>
      </c>
      <c r="H30" s="81" t="str">
        <f>IF('Fig. 1.2 raw'!I28="PC","Protracted",IF('Fig. 1.2 raw'!I28="RC","Recurrent",""))</f>
        <v>Protracted</v>
      </c>
      <c r="I30" s="90">
        <f>'Fig. 1.2 raw'!J28</f>
        <v>17</v>
      </c>
      <c r="J30" s="81">
        <f>'Fig. 1.2 raw'!K28</f>
        <v>1</v>
      </c>
      <c r="K30">
        <f>'Fig. 1.2 raw'!L28</f>
        <v>1</v>
      </c>
      <c r="L30" s="90">
        <f>'Fig. 1.2 raw'!M28</f>
        <v>1</v>
      </c>
      <c r="M30" s="106">
        <f>'Fig. 1.2 raw'!N28</f>
        <v>523063280</v>
      </c>
      <c r="N30" s="77">
        <f>'Fig. 1.2 raw'!P28</f>
        <v>269366505</v>
      </c>
      <c r="O30" s="82">
        <f>'Fig. 1.2 raw'!R28</f>
        <v>0.51497880906493765</v>
      </c>
      <c r="P30" s="77">
        <f>'Fig. 1.2 raw'!O28</f>
        <v>0</v>
      </c>
      <c r="Q30" s="77">
        <f>'Fig. 1.2 raw'!Q28</f>
        <v>0</v>
      </c>
      <c r="R30" s="82" t="str">
        <f>'Fig. 1.2 raw'!S28</f>
        <v/>
      </c>
      <c r="T30" s="92">
        <f>IF('Fig. 1.2 raw'!H28=0,"n/a",'Fig. 1.2 raw'!H28)</f>
        <v>2</v>
      </c>
    </row>
    <row r="31" spans="2:20" x14ac:dyDescent="0.3">
      <c r="B31" s="81" t="str">
        <f>'Fig. 1.2 raw'!B29</f>
        <v>PSE</v>
      </c>
      <c r="C31" s="38" t="str">
        <f>'Fig. 1.2 raw'!C29</f>
        <v>Palestine, State of</v>
      </c>
      <c r="D31" s="100">
        <f>'Fig. 1.2 raw'!D29</f>
        <v>3.81</v>
      </c>
      <c r="E31" s="96">
        <f>'Fig. 1.2 raw'!E29</f>
        <v>5</v>
      </c>
      <c r="F31" s="78">
        <f>'Fig. 1.2 raw'!F29/100</f>
        <v>0.38319999999999999</v>
      </c>
      <c r="G31" s="110" t="s">
        <v>115</v>
      </c>
      <c r="H31" s="81" t="str">
        <f>IF('Fig. 1.2 raw'!I29="PC","Protracted",IF('Fig. 1.2 raw'!I29="RC","Recurrent",""))</f>
        <v>Protracted</v>
      </c>
      <c r="I31" s="90">
        <f>'Fig. 1.2 raw'!J29</f>
        <v>19</v>
      </c>
      <c r="J31" s="81">
        <f>'Fig. 1.2 raw'!K29</f>
        <v>1</v>
      </c>
      <c r="K31">
        <f>'Fig. 1.2 raw'!L29</f>
        <v>0</v>
      </c>
      <c r="L31" s="90">
        <f>'Fig. 1.2 raw'!M29</f>
        <v>0</v>
      </c>
      <c r="M31" s="106">
        <f>'Fig. 1.2 raw'!N29</f>
        <v>512629398</v>
      </c>
      <c r="N31" s="77">
        <f>'Fig. 1.2 raw'!P29</f>
        <v>436310800</v>
      </c>
      <c r="O31" s="82">
        <f>'Fig. 1.2 raw'!R29</f>
        <v>0.85112325142148793</v>
      </c>
      <c r="P31" s="77">
        <f>'Fig. 1.2 raw'!O29</f>
        <v>0</v>
      </c>
      <c r="Q31" s="77">
        <f>'Fig. 1.2 raw'!Q29</f>
        <v>0</v>
      </c>
      <c r="R31" s="82" t="str">
        <f>'Fig. 1.2 raw'!S29</f>
        <v/>
      </c>
      <c r="T31" s="92" t="str">
        <f>IF('Fig. 1.2 raw'!H29=0,"n/a",'Fig. 1.2 raw'!H29)</f>
        <v>n/a</v>
      </c>
    </row>
    <row r="32" spans="2:20" x14ac:dyDescent="0.3">
      <c r="B32" s="81" t="str">
        <f>'Fig. 1.2 raw'!B30</f>
        <v>GTM</v>
      </c>
      <c r="C32" s="38" t="str">
        <f>'Fig. 1.2 raw'!C30</f>
        <v>Guatemala</v>
      </c>
      <c r="D32" s="100">
        <f>'Fig. 1.2 raw'!D30</f>
        <v>3.8</v>
      </c>
      <c r="E32" s="96">
        <f>'Fig. 1.2 raw'!E30</f>
        <v>3</v>
      </c>
      <c r="F32" s="78">
        <f>'Fig. 1.2 raw'!F30/100</f>
        <v>0.44159999999999999</v>
      </c>
      <c r="G32" s="92">
        <f>IF('Fig. 1.2 raw'!G30="very vulnerable",5,IF('Fig. 1.2 raw'!G30="vulnerable",4,IF('Fig. 1.2 raw'!G30="slightly vulnerable",3,IF('Fig. 1.2 raw'!G30="resilient",2,IF('Fig. 1.2 raw'!G30="very resilient",1,"n/d")))))</f>
        <v>4</v>
      </c>
      <c r="H32" s="81" t="str">
        <f>IF('Fig. 1.2 raw'!I30="PC","Protracted",IF('Fig. 1.2 raw'!I30="RC","Recurrent",""))</f>
        <v/>
      </c>
      <c r="I32" s="90">
        <f>'Fig. 1.2 raw'!J30</f>
        <v>1</v>
      </c>
      <c r="J32" s="81">
        <f>'Fig. 1.2 raw'!K30</f>
        <v>0</v>
      </c>
      <c r="K32">
        <f>'Fig. 1.2 raw'!L30</f>
        <v>1</v>
      </c>
      <c r="L32" s="90">
        <f>'Fig. 1.2 raw'!M30</f>
        <v>1</v>
      </c>
      <c r="M32" s="106">
        <f>'Fig. 1.2 raw'!N30</f>
        <v>56291832</v>
      </c>
      <c r="N32" s="77">
        <f>'Fig. 1.2 raw'!P30</f>
        <v>35157818</v>
      </c>
      <c r="O32" s="82">
        <f>'Fig. 1.2 raw'!R30</f>
        <v>0.62456340024606061</v>
      </c>
      <c r="P32" s="77">
        <f>'Fig. 1.2 raw'!O30</f>
        <v>0</v>
      </c>
      <c r="Q32" s="77">
        <f>'Fig. 1.2 raw'!Q30</f>
        <v>0</v>
      </c>
      <c r="R32" s="82" t="str">
        <f>'Fig. 1.2 raw'!S30</f>
        <v/>
      </c>
      <c r="T32" s="92">
        <f>IF('Fig. 1.2 raw'!H30=0,"n/a",'Fig. 1.2 raw'!H30)</f>
        <v>2</v>
      </c>
    </row>
    <row r="33" spans="2:20" x14ac:dyDescent="0.3">
      <c r="B33" s="81" t="str">
        <f>'Fig. 1.2 raw'!B31</f>
        <v>MMR</v>
      </c>
      <c r="C33" s="38" t="str">
        <f>'Fig. 1.2 raw'!C31</f>
        <v>Myanmar</v>
      </c>
      <c r="D33" s="100">
        <f>'Fig. 1.2 raw'!D31</f>
        <v>3.7</v>
      </c>
      <c r="E33" s="96">
        <f>'Fig. 1.2 raw'!E31</f>
        <v>4</v>
      </c>
      <c r="F33" s="78">
        <f>'Fig. 1.2 raw'!F31/100</f>
        <v>0.54020000000000001</v>
      </c>
      <c r="G33" s="92">
        <f>IF('Fig. 1.2 raw'!G31="very vulnerable",5,IF('Fig. 1.2 raw'!G31="vulnerable",4,IF('Fig. 1.2 raw'!G31="slightly vulnerable",3,IF('Fig. 1.2 raw'!G31="resilient",2,IF('Fig. 1.2 raw'!G31="very resilient",1,"n/d")))))</f>
        <v>5</v>
      </c>
      <c r="H33" s="81" t="str">
        <f>IF('Fig. 1.2 raw'!I31="PC","Protracted",IF('Fig. 1.2 raw'!I31="RC","Recurrent",""))</f>
        <v>Protracted</v>
      </c>
      <c r="I33" s="90">
        <f>'Fig. 1.2 raw'!J31</f>
        <v>9</v>
      </c>
      <c r="J33" s="81">
        <f>'Fig. 1.2 raw'!K31</f>
        <v>1</v>
      </c>
      <c r="K33">
        <f>'Fig. 1.2 raw'!L31</f>
        <v>0</v>
      </c>
      <c r="L33" s="90">
        <f>'Fig. 1.2 raw'!M31</f>
        <v>1</v>
      </c>
      <c r="M33" s="106">
        <f>'Fig. 1.2 raw'!N31</f>
        <v>385617765</v>
      </c>
      <c r="N33" s="77">
        <f>'Fig. 1.2 raw'!P31</f>
        <v>256227905</v>
      </c>
      <c r="O33" s="82">
        <f>'Fig. 1.2 raw'!R31</f>
        <v>0.66446084246144621</v>
      </c>
      <c r="P33" s="77">
        <f>'Fig. 1.2 raw'!O31</f>
        <v>0</v>
      </c>
      <c r="Q33" s="83">
        <v>0</v>
      </c>
      <c r="R33" s="82" t="str">
        <f>'Fig. 1.2 raw'!S31</f>
        <v/>
      </c>
      <c r="T33" s="92" t="str">
        <f>IF('Fig. 1.2 raw'!H31=0,"n/a",'Fig. 1.2 raw'!H31)</f>
        <v>n/a</v>
      </c>
    </row>
    <row r="34" spans="2:20" x14ac:dyDescent="0.3">
      <c r="B34" s="81" t="str">
        <f>'Fig. 1.2 raw'!B32</f>
        <v>BFA</v>
      </c>
      <c r="C34" s="38" t="str">
        <f>'Fig. 1.2 raw'!C32</f>
        <v>Burkina Faso</v>
      </c>
      <c r="D34" s="100">
        <f>'Fig. 1.2 raw'!D32</f>
        <v>3.5337730000000001</v>
      </c>
      <c r="E34" s="96">
        <f>'Fig. 1.2 raw'!E32</f>
        <v>5</v>
      </c>
      <c r="F34" s="78">
        <f>'Fig. 1.2 raw'!F32/100</f>
        <v>0.10039999999999999</v>
      </c>
      <c r="G34" s="92">
        <f>IF('Fig. 1.2 raw'!G32="very vulnerable",5,IF('Fig. 1.2 raw'!G32="vulnerable",4,IF('Fig. 1.2 raw'!G32="slightly vulnerable",3,IF('Fig. 1.2 raw'!G32="resilient",2,IF('Fig. 1.2 raw'!G32="very resilient",1,"n/d")))))</f>
        <v>5</v>
      </c>
      <c r="H34" s="81" t="str">
        <f>IF('Fig. 1.2 raw'!I32="PC","Protracted",IF('Fig. 1.2 raw'!I32="RC","Recurrent",""))</f>
        <v>Protracted</v>
      </c>
      <c r="I34" s="90">
        <f>'Fig. 1.2 raw'!J32</f>
        <v>18</v>
      </c>
      <c r="J34" s="81">
        <f>'Fig. 1.2 raw'!K32</f>
        <v>1</v>
      </c>
      <c r="K34">
        <f>'Fig. 1.2 raw'!L32</f>
        <v>1</v>
      </c>
      <c r="L34" s="90">
        <f>'Fig. 1.2 raw'!M32</f>
        <v>1</v>
      </c>
      <c r="M34" s="106">
        <f>'Fig. 1.2 raw'!N32</f>
        <v>607875894</v>
      </c>
      <c r="N34" s="77">
        <f>'Fig. 1.2 raw'!P32</f>
        <v>298909270</v>
      </c>
      <c r="O34" s="82">
        <f>'Fig. 1.2 raw'!R32</f>
        <v>0.49172746106625509</v>
      </c>
      <c r="P34" s="77">
        <f>'Fig. 1.2 raw'!O32</f>
        <v>0</v>
      </c>
      <c r="Q34" s="77">
        <f>'Fig. 1.2 raw'!Q32</f>
        <v>0</v>
      </c>
      <c r="R34" s="82" t="str">
        <f>'Fig. 1.2 raw'!S32</f>
        <v/>
      </c>
      <c r="T34" s="92">
        <f>IF('Fig. 1.2 raw'!H32=0,"n/a",'Fig. 1.2 raw'!H32)</f>
        <v>2</v>
      </c>
    </row>
    <row r="35" spans="2:20" x14ac:dyDescent="0.3">
      <c r="B35" s="81" t="str">
        <f>'Fig. 1.2 raw'!B33</f>
        <v>KEN</v>
      </c>
      <c r="C35" s="38" t="str">
        <f>'Fig. 1.2 raw'!C33</f>
        <v>Kenya</v>
      </c>
      <c r="D35" s="100">
        <f>'Fig. 1.2 raw'!D33</f>
        <v>3.44</v>
      </c>
      <c r="E35" s="96">
        <f>'Fig. 1.2 raw'!E33</f>
        <v>3</v>
      </c>
      <c r="F35" s="78">
        <f>'Fig. 1.2 raw'!F33/100</f>
        <v>0.21600000000000003</v>
      </c>
      <c r="G35" s="92">
        <f>IF('Fig. 1.2 raw'!G33="very vulnerable",5,IF('Fig. 1.2 raw'!G33="vulnerable",4,IF('Fig. 1.2 raw'!G33="slightly vulnerable",3,IF('Fig. 1.2 raw'!G33="resilient",2,IF('Fig. 1.2 raw'!G33="very resilient",1,"n/d")))))</f>
        <v>4</v>
      </c>
      <c r="H35" s="81" t="str">
        <f>IF('Fig. 1.2 raw'!I33="PC","Protracted",IF('Fig. 1.2 raw'!I33="RC","Recurrent",""))</f>
        <v>Protracted</v>
      </c>
      <c r="I35" s="90">
        <f>'Fig. 1.2 raw'!J33</f>
        <v>14</v>
      </c>
      <c r="J35" s="81">
        <f>'Fig. 1.2 raw'!K33</f>
        <v>1</v>
      </c>
      <c r="K35">
        <f>'Fig. 1.2 raw'!L33</f>
        <v>1</v>
      </c>
      <c r="L35" s="90">
        <f>'Fig. 1.2 raw'!M33</f>
        <v>1</v>
      </c>
      <c r="M35" s="106">
        <f>'Fig. 1.2 raw'!N33</f>
        <v>139498540</v>
      </c>
      <c r="N35" s="77">
        <f>'Fig. 1.2 raw'!P33</f>
        <v>26874393</v>
      </c>
      <c r="O35" s="82">
        <f>'Fig. 1.2 raw'!R33</f>
        <v>0.1926499947598018</v>
      </c>
      <c r="P35" s="77">
        <f>'Fig. 1.2 raw'!O33</f>
        <v>110470849</v>
      </c>
      <c r="Q35" s="77">
        <f>'Fig. 1.2 raw'!Q33</f>
        <v>23397325</v>
      </c>
      <c r="R35" s="82">
        <f>'Fig. 1.2 raw'!S33</f>
        <v>0.21179637172879878</v>
      </c>
      <c r="T35" s="92">
        <f>IF('Fig. 1.2 raw'!H33=0,"n/a",'Fig. 1.2 raw'!H33)</f>
        <v>2</v>
      </c>
    </row>
    <row r="36" spans="2:20" x14ac:dyDescent="0.3">
      <c r="B36" s="81" t="str">
        <f>'Fig. 1.2 raw'!B34</f>
        <v>IRN</v>
      </c>
      <c r="C36" s="38" t="str">
        <f>'Fig. 1.2 raw'!C34</f>
        <v>Iran (Islamic Republic of)</v>
      </c>
      <c r="D36" s="100">
        <f>'Fig. 1.2 raw'!D34</f>
        <v>3.4</v>
      </c>
      <c r="E36" s="96">
        <f>'Fig. 1.2 raw'!E34</f>
        <v>4</v>
      </c>
      <c r="F36" s="78">
        <f>'Fig. 1.2 raw'!F34/100</f>
        <v>0.75580000000000003</v>
      </c>
      <c r="G36" s="92">
        <f>IF('Fig. 1.2 raw'!G34="very vulnerable",5,IF('Fig. 1.2 raw'!G34="vulnerable",4,IF('Fig. 1.2 raw'!G34="slightly vulnerable",3,IF('Fig. 1.2 raw'!G34="resilient",2,IF('Fig. 1.2 raw'!G34="very resilient",1,"n/d")))))</f>
        <v>2</v>
      </c>
      <c r="H36" s="81" t="str">
        <f>IF('Fig. 1.2 raw'!I34="PC","Protracted",IF('Fig. 1.2 raw'!I34="RC","Recurrent",""))</f>
        <v/>
      </c>
      <c r="I36" s="90"/>
      <c r="J36" s="81">
        <f>'Fig. 1.2 raw'!K34</f>
        <v>0</v>
      </c>
      <c r="K36">
        <f>'Fig. 1.2 raw'!L34</f>
        <v>1</v>
      </c>
      <c r="L36" s="90">
        <f>'Fig. 1.2 raw'!M34</f>
        <v>0</v>
      </c>
      <c r="M36" s="106"/>
      <c r="N36" s="77"/>
      <c r="O36" s="82" t="str">
        <f>'Fig. 1.2 raw'!R34</f>
        <v/>
      </c>
      <c r="P36" s="77">
        <f>'Fig. 1.2 raw'!O34</f>
        <v>135856299</v>
      </c>
      <c r="Q36" s="77">
        <f>'Fig. 1.2 raw'!Q34</f>
        <v>34025098</v>
      </c>
      <c r="R36" s="82">
        <f>'Fig. 1.2 raw'!S34</f>
        <v>0.2504491749771573</v>
      </c>
      <c r="T36" s="92" t="str">
        <f>IF('Fig. 1.2 raw'!H34=0,"n/a",'Fig. 1.2 raw'!H34)</f>
        <v>n/a</v>
      </c>
    </row>
    <row r="37" spans="2:20" x14ac:dyDescent="0.3">
      <c r="B37" s="81" t="str">
        <f>'Fig. 1.2 raw'!B35</f>
        <v>UKR</v>
      </c>
      <c r="C37" s="38" t="str">
        <f>'Fig. 1.2 raw'!C35</f>
        <v>Ukraine</v>
      </c>
      <c r="D37" s="100">
        <f>'Fig. 1.2 raw'!D35</f>
        <v>3.4</v>
      </c>
      <c r="E37" s="96">
        <f>'Fig. 1.2 raw'!E35</f>
        <v>4</v>
      </c>
      <c r="F37" s="78">
        <f>'Fig. 1.2 raw'!F35/100</f>
        <v>0.3629</v>
      </c>
      <c r="G37" s="92">
        <f>IF('Fig. 1.2 raw'!G35="very vulnerable",5,IF('Fig. 1.2 raw'!G35="vulnerable",4,IF('Fig. 1.2 raw'!G35="slightly vulnerable",3,IF('Fig. 1.2 raw'!G35="resilient",2,IF('Fig. 1.2 raw'!G35="very resilient",1,"n/d")))))</f>
        <v>2</v>
      </c>
      <c r="H37" s="81" t="str">
        <f>IF('Fig. 1.2 raw'!I35="PC","Protracted",IF('Fig. 1.2 raw'!I35="RC","Recurrent",""))</f>
        <v>Protracted</v>
      </c>
      <c r="I37" s="90">
        <f>'Fig. 1.2 raw'!J35</f>
        <v>8</v>
      </c>
      <c r="J37" s="81">
        <f>'Fig. 1.2 raw'!K35</f>
        <v>1</v>
      </c>
      <c r="K37">
        <f>'Fig. 1.2 raw'!L35</f>
        <v>0</v>
      </c>
      <c r="L37" s="90">
        <f>'Fig. 1.2 raw'!M35</f>
        <v>0</v>
      </c>
      <c r="M37" s="106">
        <f>'Fig. 1.2 raw'!N35</f>
        <v>167982922</v>
      </c>
      <c r="N37" s="77">
        <f>'Fig. 1.2 raw'!P35</f>
        <v>108397827</v>
      </c>
      <c r="O37" s="82">
        <f>'Fig. 1.2 raw'!R35</f>
        <v>0.64529075759260812</v>
      </c>
      <c r="P37" s="77">
        <f>'Fig. 1.2 raw'!O35</f>
        <v>0</v>
      </c>
      <c r="Q37" s="77">
        <f>'Fig. 1.2 raw'!Q35</f>
        <v>0</v>
      </c>
      <c r="R37" s="82" t="str">
        <f>'Fig. 1.2 raw'!S35</f>
        <v/>
      </c>
      <c r="T37" s="92" t="str">
        <f>IF('Fig. 1.2 raw'!H35=0,"n/a",'Fig. 1.2 raw'!H35)</f>
        <v>n/a</v>
      </c>
    </row>
    <row r="38" spans="2:20" x14ac:dyDescent="0.3">
      <c r="B38" s="81" t="str">
        <f>'Fig. 1.2 raw'!B36</f>
        <v>HND</v>
      </c>
      <c r="C38" s="38" t="str">
        <f>'Fig. 1.2 raw'!C36</f>
        <v>Honduras</v>
      </c>
      <c r="D38" s="100">
        <f>'Fig. 1.2 raw'!D36</f>
        <v>3.3</v>
      </c>
      <c r="E38" s="96">
        <f>'Fig. 1.2 raw'!E36</f>
        <v>4</v>
      </c>
      <c r="F38" s="78">
        <f>'Fig. 1.2 raw'!F36/100</f>
        <v>0.52039999999999997</v>
      </c>
      <c r="G38" s="92">
        <f>IF('Fig. 1.2 raw'!G36="very vulnerable",5,IF('Fig. 1.2 raw'!G36="vulnerable",4,IF('Fig. 1.2 raw'!G36="slightly vulnerable",3,IF('Fig. 1.2 raw'!G36="resilient",2,IF('Fig. 1.2 raw'!G36="very resilient",1,"n/d")))))</f>
        <v>4</v>
      </c>
      <c r="H38" s="81" t="str">
        <f>IF('Fig. 1.2 raw'!I36="PC","Protracted",IF('Fig. 1.2 raw'!I36="RC","Recurrent",""))</f>
        <v/>
      </c>
      <c r="I38" s="90">
        <f>'Fig. 1.2 raw'!J36</f>
        <v>1</v>
      </c>
      <c r="J38" s="81">
        <f>'Fig. 1.2 raw'!K36</f>
        <v>0</v>
      </c>
      <c r="K38">
        <f>'Fig. 1.2 raw'!L36</f>
        <v>1</v>
      </c>
      <c r="L38" s="90">
        <f>'Fig. 1.2 raw'!M36</f>
        <v>1</v>
      </c>
      <c r="M38" s="106">
        <f>'Fig. 1.2 raw'!N36</f>
        <v>156228227</v>
      </c>
      <c r="N38" s="77">
        <f>'Fig. 1.2 raw'!P36</f>
        <v>103522360</v>
      </c>
      <c r="O38" s="82">
        <f>'Fig. 1.2 raw'!R36</f>
        <v>0.66263544039323952</v>
      </c>
      <c r="P38" s="77">
        <f>'Fig. 1.2 raw'!O36</f>
        <v>0</v>
      </c>
      <c r="Q38" s="77">
        <f>'Fig. 1.2 raw'!Q36</f>
        <v>0</v>
      </c>
      <c r="R38" s="82" t="str">
        <f>'Fig. 1.2 raw'!S36</f>
        <v/>
      </c>
      <c r="T38" s="92">
        <f>IF('Fig. 1.2 raw'!H36=0,"n/a",'Fig. 1.2 raw'!H36)</f>
        <v>3</v>
      </c>
    </row>
    <row r="39" spans="2:20" x14ac:dyDescent="0.3">
      <c r="B39" s="81" t="str">
        <f>'Fig. 1.2 raw'!B37</f>
        <v>LBN</v>
      </c>
      <c r="C39" s="38" t="str">
        <f>'Fig. 1.2 raw'!C37</f>
        <v>Lebanon</v>
      </c>
      <c r="D39" s="100">
        <f>'Fig. 1.2 raw'!D37</f>
        <v>3.21</v>
      </c>
      <c r="E39" s="96">
        <f>'Fig. 1.2 raw'!E37</f>
        <v>4</v>
      </c>
      <c r="F39" s="78">
        <f>'Fig. 1.2 raw'!F37/100</f>
        <v>0.373</v>
      </c>
      <c r="G39" s="92">
        <f>IF('Fig. 1.2 raw'!G37="very vulnerable",5,IF('Fig. 1.2 raw'!G37="vulnerable",4,IF('Fig. 1.2 raw'!G37="slightly vulnerable",3,IF('Fig. 1.2 raw'!G37="resilient",2,IF('Fig. 1.2 raw'!G37="very resilient",1,"n/d")))))</f>
        <v>3</v>
      </c>
      <c r="H39" s="81" t="str">
        <f>IF('Fig. 1.2 raw'!I37="PC","Protracted",IF('Fig. 1.2 raw'!I37="RC","Recurrent",""))</f>
        <v>Protracted</v>
      </c>
      <c r="I39" s="90">
        <f>'Fig. 1.2 raw'!J37</f>
        <v>10</v>
      </c>
      <c r="J39" s="81">
        <f>'Fig. 1.2 raw'!K37</f>
        <v>0</v>
      </c>
      <c r="K39">
        <f>'Fig. 1.2 raw'!L37</f>
        <v>1</v>
      </c>
      <c r="L39" s="90">
        <f>'Fig. 1.2 raw'!M37</f>
        <v>1</v>
      </c>
      <c r="M39" s="106">
        <f>'Fig. 1.2 raw'!N37</f>
        <v>167976726</v>
      </c>
      <c r="N39" s="77">
        <f>'Fig. 1.2 raw'!P37</f>
        <v>124227800</v>
      </c>
      <c r="O39" s="82">
        <f>'Fig. 1.2 raw'!R37</f>
        <v>0.73955364506866261</v>
      </c>
      <c r="P39" s="77">
        <f>'Fig. 1.2 raw'!O37</f>
        <v>0</v>
      </c>
      <c r="Q39" s="77">
        <f>'Fig. 1.2 raw'!Q37</f>
        <v>0</v>
      </c>
      <c r="R39" s="82" t="str">
        <f>'Fig. 1.2 raw'!S37</f>
        <v/>
      </c>
      <c r="T39" s="92" t="str">
        <f>IF('Fig. 1.2 raw'!H37=0,"n/a",'Fig. 1.2 raw'!H37)</f>
        <v>n/a</v>
      </c>
    </row>
    <row r="40" spans="2:20" x14ac:dyDescent="0.3">
      <c r="B40" s="81" t="str">
        <f>'Fig. 1.2 raw'!B38</f>
        <v>CAF</v>
      </c>
      <c r="C40" s="38" t="str">
        <f>'Fig. 1.2 raw'!C38</f>
        <v>Central African Republic</v>
      </c>
      <c r="D40" s="100">
        <f>'Fig. 1.2 raw'!D38</f>
        <v>2.8</v>
      </c>
      <c r="E40" s="96">
        <f>'Fig. 1.2 raw'!E38</f>
        <v>4</v>
      </c>
      <c r="F40" s="78">
        <f>'Fig. 1.2 raw'!F38/100</f>
        <v>0.18770000000000001</v>
      </c>
      <c r="G40" s="92">
        <f>IF('Fig. 1.2 raw'!G38="very vulnerable",5,IF('Fig. 1.2 raw'!G38="vulnerable",4,IF('Fig. 1.2 raw'!G38="slightly vulnerable",3,IF('Fig. 1.2 raw'!G38="resilient",2,IF('Fig. 1.2 raw'!G38="very resilient",1,"n/d")))))</f>
        <v>5</v>
      </c>
      <c r="H40" s="81" t="str">
        <f>IF('Fig. 1.2 raw'!I38="PC","Protracted",IF('Fig. 1.2 raw'!I38="RC","Recurrent",""))</f>
        <v>Protracted</v>
      </c>
      <c r="I40" s="90">
        <f>'Fig. 1.2 raw'!J38</f>
        <v>19</v>
      </c>
      <c r="J40" s="81">
        <f>'Fig. 1.2 raw'!K38</f>
        <v>1</v>
      </c>
      <c r="K40">
        <f>'Fig. 1.2 raw'!L38</f>
        <v>1</v>
      </c>
      <c r="L40" s="90">
        <f>'Fig. 1.2 raw'!M38</f>
        <v>0</v>
      </c>
      <c r="M40" s="106">
        <f>'Fig. 1.2 raw'!N38</f>
        <v>444760000</v>
      </c>
      <c r="N40" s="77">
        <f>'Fig. 1.2 raw'!P38</f>
        <v>400710907</v>
      </c>
      <c r="O40" s="82">
        <f>'Fig. 1.2 raw'!R38</f>
        <v>0.90095985924993249</v>
      </c>
      <c r="P40" s="77">
        <f>'Fig. 1.2 raw'!O38</f>
        <v>0</v>
      </c>
      <c r="Q40" s="77">
        <f>'Fig. 1.2 raw'!Q38</f>
        <v>2225364</v>
      </c>
      <c r="R40" s="82" t="str">
        <f>'Fig. 1.2 raw'!S38</f>
        <v/>
      </c>
      <c r="T40" s="92">
        <f>IF('Fig. 1.2 raw'!H38=0,"n/a",'Fig. 1.2 raw'!H38)</f>
        <v>3</v>
      </c>
    </row>
    <row r="41" spans="2:20" x14ac:dyDescent="0.3">
      <c r="B41" s="81" t="str">
        <f>'Fig. 1.2 raw'!B39</f>
        <v>MWI</v>
      </c>
      <c r="C41" s="38" t="str">
        <f>'Fig. 1.2 raw'!C39</f>
        <v>Malawi</v>
      </c>
      <c r="D41" s="100">
        <f>'Fig. 1.2 raw'!D39</f>
        <v>2.64</v>
      </c>
      <c r="E41" s="96">
        <f>'Fig. 1.2 raw'!E39</f>
        <v>3</v>
      </c>
      <c r="F41" s="78">
        <f>'Fig. 1.2 raw'!F39/100</f>
        <v>7.9899999999999999E-2</v>
      </c>
      <c r="G41" s="92">
        <f>IF('Fig. 1.2 raw'!G39="very vulnerable",5,IF('Fig. 1.2 raw'!G39="vulnerable",4,IF('Fig. 1.2 raw'!G39="slightly vulnerable",3,IF('Fig. 1.2 raw'!G39="resilient",2,IF('Fig. 1.2 raw'!G39="very resilient",1,"n/d")))))</f>
        <v>5</v>
      </c>
      <c r="H41" s="81" t="str">
        <f>IF('Fig. 1.2 raw'!I39="PC","Protracted",IF('Fig. 1.2 raw'!I39="RC","Recurrent",""))</f>
        <v/>
      </c>
      <c r="I41" s="90"/>
      <c r="J41" s="81">
        <f>'Fig. 1.2 raw'!K39</f>
        <v>0</v>
      </c>
      <c r="K41">
        <f>'Fig. 1.2 raw'!L39</f>
        <v>0</v>
      </c>
      <c r="L41" s="90">
        <f>'Fig. 1.2 raw'!M39</f>
        <v>1</v>
      </c>
      <c r="M41" s="106"/>
      <c r="N41" s="77"/>
      <c r="O41" s="82" t="str">
        <f>'Fig. 1.2 raw'!R39</f>
        <v/>
      </c>
      <c r="P41" s="77">
        <f>'Fig. 1.2 raw'!O39</f>
        <v>0</v>
      </c>
      <c r="Q41" s="77">
        <f>'Fig. 1.2 raw'!Q39</f>
        <v>0</v>
      </c>
      <c r="R41" s="82" t="str">
        <f>'Fig. 1.2 raw'!S39</f>
        <v/>
      </c>
      <c r="T41" s="92">
        <f>IF('Fig. 1.2 raw'!H39=0,"n/a",'Fig. 1.2 raw'!H39)</f>
        <v>2</v>
      </c>
    </row>
    <row r="42" spans="2:20" x14ac:dyDescent="0.3">
      <c r="B42" s="81" t="str">
        <f>'Fig. 1.2 raw'!B40</f>
        <v>ERI</v>
      </c>
      <c r="C42" s="38" t="str">
        <f>'Fig. 1.2 raw'!C40</f>
        <v>Eritrea</v>
      </c>
      <c r="D42" s="100">
        <f>'Fig. 1.2 raw'!D40</f>
        <v>2.58</v>
      </c>
      <c r="E42" s="96">
        <f>'Fig. 1.2 raw'!E40</f>
        <v>3</v>
      </c>
      <c r="F42" s="85" t="s">
        <v>115</v>
      </c>
      <c r="G42" s="92">
        <f>IF('Fig. 1.2 raw'!G40="very vulnerable",5,IF('Fig. 1.2 raw'!G40="vulnerable",4,IF('Fig. 1.2 raw'!G40="slightly vulnerable",3,IF('Fig. 1.2 raw'!G40="resilient",2,IF('Fig. 1.2 raw'!G40="very resilient",1,"n/d")))))</f>
        <v>5</v>
      </c>
      <c r="H42" s="81" t="str">
        <f>IF('Fig. 1.2 raw'!I40="PC","Protracted",IF('Fig. 1.2 raw'!I40="RC","Recurrent",""))</f>
        <v/>
      </c>
      <c r="I42" s="90"/>
      <c r="J42" s="81">
        <f>'Fig. 1.2 raw'!K40</f>
        <v>1</v>
      </c>
      <c r="K42">
        <f>'Fig. 1.2 raw'!L40</f>
        <v>0</v>
      </c>
      <c r="L42" s="90">
        <f>'Fig. 1.2 raw'!M40</f>
        <v>0</v>
      </c>
      <c r="M42" s="106"/>
      <c r="N42" s="77"/>
      <c r="O42" s="82" t="str">
        <f>'Fig. 1.2 raw'!R40</f>
        <v/>
      </c>
      <c r="P42" s="77">
        <f>'Fig. 1.2 raw'!O40</f>
        <v>0</v>
      </c>
      <c r="Q42" s="77">
        <f>'Fig. 1.2 raw'!Q40</f>
        <v>0</v>
      </c>
      <c r="R42" s="82" t="str">
        <f>'Fig. 1.2 raw'!S40</f>
        <v/>
      </c>
      <c r="T42" s="92" t="str">
        <f>IF('Fig. 1.2 raw'!H40=0,"n/a",'Fig. 1.2 raw'!H40)</f>
        <v>n/a</v>
      </c>
    </row>
    <row r="43" spans="2:20" x14ac:dyDescent="0.3">
      <c r="B43" s="81" t="str">
        <f>'Fig. 1.2 raw'!B41</f>
        <v>PHL</v>
      </c>
      <c r="C43" s="38" t="str">
        <f>'Fig. 1.2 raw'!C41</f>
        <v>Philippines (the)</v>
      </c>
      <c r="D43" s="100">
        <f>'Fig. 1.2 raw'!D41</f>
        <v>2.52</v>
      </c>
      <c r="E43" s="96">
        <f>'Fig. 1.2 raw'!E41</f>
        <v>3</v>
      </c>
      <c r="F43" s="78">
        <f>'Fig. 1.2 raw'!F41/100</f>
        <v>0.63190000000000002</v>
      </c>
      <c r="G43" s="92">
        <f>IF('Fig. 1.2 raw'!G41="very vulnerable",5,IF('Fig. 1.2 raw'!G41="vulnerable",4,IF('Fig. 1.2 raw'!G41="slightly vulnerable",3,IF('Fig. 1.2 raw'!G41="resilient",2,IF('Fig. 1.2 raw'!G41="very resilient",1,"n/d")))))</f>
        <v>4</v>
      </c>
      <c r="H43" s="81" t="str">
        <f>IF('Fig. 1.2 raw'!I41="PC","Protracted",IF('Fig. 1.2 raw'!I41="RC","Recurrent",""))</f>
        <v/>
      </c>
      <c r="I43" s="90"/>
      <c r="J43" s="81">
        <f>'Fig. 1.2 raw'!K41</f>
        <v>1</v>
      </c>
      <c r="K43">
        <f>'Fig. 1.2 raw'!L41</f>
        <v>0</v>
      </c>
      <c r="L43" s="90">
        <f>'Fig. 1.2 raw'!M41</f>
        <v>1</v>
      </c>
      <c r="M43" s="106"/>
      <c r="N43" s="77"/>
      <c r="O43" s="82" t="str">
        <f>'Fig. 1.2 raw'!R41</f>
        <v/>
      </c>
      <c r="P43" s="77">
        <f>'Fig. 1.2 raw'!O41</f>
        <v>0</v>
      </c>
      <c r="Q43" s="77">
        <f>'Fig. 1.2 raw'!Q41</f>
        <v>0</v>
      </c>
      <c r="R43" s="82" t="str">
        <f>'Fig. 1.2 raw'!S41</f>
        <v/>
      </c>
      <c r="T43" s="92" t="str">
        <f>IF('Fig. 1.2 raw'!H41=0,"n/a",'Fig. 1.2 raw'!H41)</f>
        <v>n/a</v>
      </c>
    </row>
    <row r="44" spans="2:20" x14ac:dyDescent="0.3">
      <c r="B44" s="81" t="str">
        <f>'Fig. 1.2 raw'!B42</f>
        <v>TUR</v>
      </c>
      <c r="C44" s="38" t="str">
        <f>'Fig. 1.2 raw'!C42</f>
        <v>Turkey</v>
      </c>
      <c r="D44" s="100">
        <f>'Fig. 1.2 raw'!D42</f>
        <v>2.42</v>
      </c>
      <c r="E44" s="96">
        <f>'Fig. 1.2 raw'!E42</f>
        <v>3</v>
      </c>
      <c r="F44" s="78">
        <f>'Fig. 1.2 raw'!F42/100</f>
        <v>0.67980000000000007</v>
      </c>
      <c r="G44" s="92">
        <f>IF('Fig. 1.2 raw'!G42="very vulnerable",5,IF('Fig. 1.2 raw'!G42="vulnerable",4,IF('Fig. 1.2 raw'!G42="slightly vulnerable",3,IF('Fig. 1.2 raw'!G42="resilient",2,IF('Fig. 1.2 raw'!G42="very resilient",1,"n/d")))))</f>
        <v>1</v>
      </c>
      <c r="H44" s="81" t="str">
        <f>IF('Fig. 1.2 raw'!I42="PC","Protracted",IF('Fig. 1.2 raw'!I42="RC","Recurrent",""))</f>
        <v>Protracted</v>
      </c>
      <c r="I44" s="90">
        <f>'Fig. 1.2 raw'!J42</f>
        <v>10</v>
      </c>
      <c r="J44" s="81">
        <f>'Fig. 1.2 raw'!K42</f>
        <v>1</v>
      </c>
      <c r="K44">
        <f>'Fig. 1.2 raw'!L42</f>
        <v>1</v>
      </c>
      <c r="L44" s="90">
        <f>'Fig. 1.2 raw'!M42</f>
        <v>0</v>
      </c>
      <c r="M44" s="106"/>
      <c r="N44" s="77"/>
      <c r="O44" s="82" t="str">
        <f>'Fig. 1.2 raw'!R42</f>
        <v/>
      </c>
      <c r="P44" s="77">
        <f>'Fig. 1.2 raw'!O42</f>
        <v>0</v>
      </c>
      <c r="Q44" s="77">
        <f>'Fig. 1.2 raw'!Q42</f>
        <v>0</v>
      </c>
      <c r="R44" s="82" t="str">
        <f>'Fig. 1.2 raw'!S42</f>
        <v/>
      </c>
      <c r="T44" s="92" t="str">
        <f>IF('Fig. 1.2 raw'!H42=0,"n/a",'Fig. 1.2 raw'!H42)</f>
        <v>n/a</v>
      </c>
    </row>
    <row r="45" spans="2:20" x14ac:dyDescent="0.3">
      <c r="B45" s="81" t="str">
        <f>'Fig. 1.2 raw'!B43</f>
        <v>BDI</v>
      </c>
      <c r="C45" s="38" t="str">
        <f>'Fig. 1.2 raw'!C43</f>
        <v>Burundi</v>
      </c>
      <c r="D45" s="100">
        <f>'Fig. 1.2 raw'!D43</f>
        <v>2.4</v>
      </c>
      <c r="E45" s="96">
        <f>'Fig. 1.2 raw'!E43</f>
        <v>4</v>
      </c>
      <c r="F45" s="78">
        <f>'Fig. 1.2 raw'!F43/100</f>
        <v>8.9999999999999998E-4</v>
      </c>
      <c r="G45" s="92">
        <f>IF('Fig. 1.2 raw'!G43="very vulnerable",5,IF('Fig. 1.2 raw'!G43="vulnerable",4,IF('Fig. 1.2 raw'!G43="slightly vulnerable",3,IF('Fig. 1.2 raw'!G43="resilient",2,IF('Fig. 1.2 raw'!G43="very resilient",1,"n/d")))))</f>
        <v>5</v>
      </c>
      <c r="H45" s="81" t="str">
        <f>IF('Fig. 1.2 raw'!I43="PC","Protracted",IF('Fig. 1.2 raw'!I43="RC","Recurrent",""))</f>
        <v>Protracted</v>
      </c>
      <c r="I45" s="90">
        <f>'Fig. 1.2 raw'!J43</f>
        <v>6</v>
      </c>
      <c r="J45" s="81">
        <f>'Fig. 1.2 raw'!K43</f>
        <v>0</v>
      </c>
      <c r="K45">
        <f>'Fig. 1.2 raw'!L43</f>
        <v>1</v>
      </c>
      <c r="L45" s="90">
        <f>'Fig. 1.2 raw'!M43</f>
        <v>1</v>
      </c>
      <c r="M45" s="106">
        <f>'Fig. 1.2 raw'!N43</f>
        <v>194684000</v>
      </c>
      <c r="N45" s="77">
        <f>'Fig. 1.2 raw'!P43</f>
        <v>87843828</v>
      </c>
      <c r="O45" s="82">
        <f>'Fig. 1.2 raw'!R43</f>
        <v>0.45121236465246245</v>
      </c>
      <c r="P45" s="77">
        <f>'Fig. 1.2 raw'!O43</f>
        <v>50795995</v>
      </c>
      <c r="Q45" s="77">
        <f>'Fig. 1.2 raw'!Q43</f>
        <v>18581254</v>
      </c>
      <c r="R45" s="82">
        <f>'Fig. 1.2 raw'!S43</f>
        <v>0.36580155581163437</v>
      </c>
      <c r="T45" s="92">
        <f>IF('Fig. 1.2 raw'!H43=0,"n/a",'Fig. 1.2 raw'!H43)</f>
        <v>2</v>
      </c>
    </row>
    <row r="46" spans="2:20" x14ac:dyDescent="0.3">
      <c r="B46" s="81" t="str">
        <f>'Fig. 1.2 raw'!B44</f>
        <v>SLV</v>
      </c>
      <c r="C46" s="38" t="str">
        <f>'Fig. 1.2 raw'!C44</f>
        <v>El Salvador</v>
      </c>
      <c r="D46" s="100">
        <f>'Fig. 1.2 raw'!D44</f>
        <v>1.7</v>
      </c>
      <c r="E46" s="96">
        <f>'Fig. 1.2 raw'!E44</f>
        <v>3</v>
      </c>
      <c r="F46" s="78">
        <f>'Fig. 1.2 raw'!F44/100</f>
        <v>0.70450000000000002</v>
      </c>
      <c r="G46" s="92">
        <f>IF('Fig. 1.2 raw'!G44="very vulnerable",5,IF('Fig. 1.2 raw'!G44="vulnerable",4,IF('Fig. 1.2 raw'!G44="slightly vulnerable",3,IF('Fig. 1.2 raw'!G44="resilient",2,IF('Fig. 1.2 raw'!G44="very resilient",1,"n/d")))))</f>
        <v>3</v>
      </c>
      <c r="H46" s="81" t="str">
        <f>IF('Fig. 1.2 raw'!I44="PC","Protracted",IF('Fig. 1.2 raw'!I44="RC","Recurrent",""))</f>
        <v/>
      </c>
      <c r="I46" s="90">
        <f>'Fig. 1.2 raw'!J44</f>
        <v>1</v>
      </c>
      <c r="J46" s="81">
        <f>'Fig. 1.2 raw'!K44</f>
        <v>0</v>
      </c>
      <c r="K46">
        <f>'Fig. 1.2 raw'!L44</f>
        <v>0</v>
      </c>
      <c r="L46" s="90">
        <f>'Fig. 1.2 raw'!M44</f>
        <v>0</v>
      </c>
      <c r="M46" s="106">
        <f>'Fig. 1.2 raw'!N44</f>
        <v>42156698</v>
      </c>
      <c r="N46" s="77">
        <f>'Fig. 1.2 raw'!P44</f>
        <v>22157073</v>
      </c>
      <c r="O46" s="82">
        <f>'Fig. 1.2 raw'!R44</f>
        <v>0.52558843674141653</v>
      </c>
      <c r="P46" s="77">
        <f>'Fig. 1.2 raw'!O44</f>
        <v>0</v>
      </c>
      <c r="Q46" s="77">
        <f>'Fig. 1.2 raw'!Q44</f>
        <v>0</v>
      </c>
      <c r="R46" s="82" t="str">
        <f>'Fig. 1.2 raw'!S44</f>
        <v/>
      </c>
      <c r="T46" s="92">
        <f>IF('Fig. 1.2 raw'!H44=0,"n/a",'Fig. 1.2 raw'!H44)</f>
        <v>2</v>
      </c>
    </row>
    <row r="47" spans="2:20" x14ac:dyDescent="0.3">
      <c r="B47" s="81" t="str">
        <f>'Fig. 1.2 raw'!B45</f>
        <v>ZMB</v>
      </c>
      <c r="C47" s="38" t="str">
        <f>'Fig. 1.2 raw'!C45</f>
        <v>Zambia</v>
      </c>
      <c r="D47" s="100">
        <f>'Fig. 1.2 raw'!D45</f>
        <v>1.68</v>
      </c>
      <c r="E47" s="96">
        <f>'Fig. 1.2 raw'!E45</f>
        <v>3</v>
      </c>
      <c r="F47" s="78">
        <f>'Fig. 1.2 raw'!F45/100</f>
        <v>0.14960000000000001</v>
      </c>
      <c r="G47" s="92">
        <f>IF('Fig. 1.2 raw'!G45="very vulnerable",5,IF('Fig. 1.2 raw'!G45="vulnerable",4,IF('Fig. 1.2 raw'!G45="slightly vulnerable",3,IF('Fig. 1.2 raw'!G45="resilient",2,IF('Fig. 1.2 raw'!G45="very resilient",1,"n/d")))))</f>
        <v>4</v>
      </c>
      <c r="H47" s="81" t="str">
        <f>IF('Fig. 1.2 raw'!I45="PC","Protracted",IF('Fig. 1.2 raw'!I45="RC","Recurrent",""))</f>
        <v>Recurrent</v>
      </c>
      <c r="I47" s="90">
        <f>'Fig. 1.2 raw'!J45</f>
        <v>4</v>
      </c>
      <c r="J47" s="81">
        <f>'Fig. 1.2 raw'!K45</f>
        <v>0</v>
      </c>
      <c r="K47">
        <f>'Fig. 1.2 raw'!L45</f>
        <v>0</v>
      </c>
      <c r="L47" s="90">
        <f>'Fig. 1.2 raw'!M45</f>
        <v>1</v>
      </c>
      <c r="M47" s="106"/>
      <c r="N47" s="77"/>
      <c r="O47" s="82" t="str">
        <f>'Fig. 1.2 raw'!R45</f>
        <v/>
      </c>
      <c r="P47" s="77">
        <f>'Fig. 1.2 raw'!O45</f>
        <v>74681142</v>
      </c>
      <c r="Q47" s="77">
        <f>'Fig. 1.2 raw'!Q45</f>
        <v>12888063</v>
      </c>
      <c r="R47" s="82">
        <f>'Fig. 1.2 raw'!S45</f>
        <v>0.17257453026093253</v>
      </c>
      <c r="T47" s="92">
        <f>IF('Fig. 1.2 raw'!H45=0,"n/a",'Fig. 1.2 raw'!H45)</f>
        <v>2</v>
      </c>
    </row>
    <row r="48" spans="2:20" x14ac:dyDescent="0.3">
      <c r="B48" s="81" t="str">
        <f>'Fig. 1.2 raw'!B46</f>
        <v>MDG</v>
      </c>
      <c r="C48" s="38" t="str">
        <f>'Fig. 1.2 raw'!C46</f>
        <v>Madagascar</v>
      </c>
      <c r="D48" s="100">
        <f>'Fig. 1.2 raw'!D46</f>
        <v>1.59</v>
      </c>
      <c r="E48" s="96">
        <f>'Fig. 1.2 raw'!E46</f>
        <v>4</v>
      </c>
      <c r="F48" s="78">
        <f>'Fig. 1.2 raw'!F46/100</f>
        <v>4.1700000000000001E-2</v>
      </c>
      <c r="G48" s="92">
        <f>IF('Fig. 1.2 raw'!G46="very vulnerable",5,IF('Fig. 1.2 raw'!G46="vulnerable",4,IF('Fig. 1.2 raw'!G46="slightly vulnerable",3,IF('Fig. 1.2 raw'!G46="resilient",2,IF('Fig. 1.2 raw'!G46="very resilient",1,"n/d")))))</f>
        <v>5</v>
      </c>
      <c r="H48" s="81" t="str">
        <f>IF('Fig. 1.2 raw'!I46="PC","Protracted",IF('Fig. 1.2 raw'!I46="RC","Recurrent",""))</f>
        <v/>
      </c>
      <c r="I48" s="90">
        <f>'Fig. 1.2 raw'!J46</f>
        <v>1</v>
      </c>
      <c r="J48" s="81">
        <f>'Fig. 1.2 raw'!K46</f>
        <v>0</v>
      </c>
      <c r="K48">
        <f>'Fig. 1.2 raw'!L46</f>
        <v>0</v>
      </c>
      <c r="L48" s="90">
        <f>'Fig. 1.2 raw'!M46</f>
        <v>1</v>
      </c>
      <c r="M48" s="106">
        <f>'Fig. 1.2 raw'!N46</f>
        <v>166188813</v>
      </c>
      <c r="N48" s="77">
        <f>'Fig. 1.2 raw'!P46</f>
        <v>126856583</v>
      </c>
      <c r="O48" s="82">
        <f>'Fig. 1.2 raw'!R46</f>
        <v>0.76332805265297854</v>
      </c>
      <c r="P48" s="77">
        <f>'Fig. 1.2 raw'!O46</f>
        <v>0</v>
      </c>
      <c r="Q48" s="77">
        <f>'Fig. 1.2 raw'!Q46</f>
        <v>0</v>
      </c>
      <c r="R48" s="82" t="str">
        <f>'Fig. 1.2 raw'!S46</f>
        <v/>
      </c>
      <c r="T48" s="92">
        <f>IF('Fig. 1.2 raw'!H46=0,"n/a",'Fig. 1.2 raw'!H46)</f>
        <v>3</v>
      </c>
    </row>
    <row r="49" spans="2:20" x14ac:dyDescent="0.3">
      <c r="B49" s="81" t="str">
        <f>'Fig. 1.2 raw'!B47</f>
        <v>UGA</v>
      </c>
      <c r="C49" t="str">
        <f>'Fig. 1.2 raw'!C47</f>
        <v>Uganda</v>
      </c>
      <c r="D49" s="100">
        <f>'Fig. 1.2 raw'!D47</f>
        <v>1.53</v>
      </c>
      <c r="E49" s="96">
        <f>'Fig. 1.2 raw'!E47</f>
        <v>3</v>
      </c>
      <c r="F49" s="78">
        <f>'Fig. 1.2 raw'!F47/100</f>
        <v>0.32530000000000003</v>
      </c>
      <c r="G49" s="92">
        <f>IF('Fig. 1.2 raw'!G47="very vulnerable",5,IF('Fig. 1.2 raw'!G47="vulnerable",4,IF('Fig. 1.2 raw'!G47="slightly vulnerable",3,IF('Fig. 1.2 raw'!G47="resilient",2,IF('Fig. 1.2 raw'!G47="very resilient",1,"n/d")))))</f>
        <v>5</v>
      </c>
      <c r="H49" s="81" t="str">
        <f>IF('Fig. 1.2 raw'!I47="PC","Protracted",IF('Fig. 1.2 raw'!I47="RC","Recurrent",""))</f>
        <v>Protracted</v>
      </c>
      <c r="I49" s="90">
        <f>'Fig. 1.2 raw'!J47</f>
        <v>8</v>
      </c>
      <c r="J49" s="81">
        <f>'Fig. 1.2 raw'!K47</f>
        <v>1</v>
      </c>
      <c r="K49">
        <f>'Fig. 1.2 raw'!L47</f>
        <v>1</v>
      </c>
      <c r="L49" s="90">
        <f>'Fig. 1.2 raw'!M47</f>
        <v>1</v>
      </c>
      <c r="M49" s="106"/>
      <c r="N49" s="77"/>
      <c r="O49" s="82" t="str">
        <f>'Fig. 1.2 raw'!R47</f>
        <v/>
      </c>
      <c r="P49" s="77">
        <f>'Fig. 1.2 raw'!O47</f>
        <v>767364443</v>
      </c>
      <c r="Q49" s="77">
        <f>'Fig. 1.2 raw'!Q47</f>
        <v>161993426</v>
      </c>
      <c r="R49" s="82">
        <f>'Fig. 1.2 raw'!S47</f>
        <v>0.21110363853541231</v>
      </c>
      <c r="T49" s="92">
        <f>IF('Fig. 1.2 raw'!H47=0,"n/a",'Fig. 1.2 raw'!H47)</f>
        <v>2</v>
      </c>
    </row>
    <row r="50" spans="2:20" x14ac:dyDescent="0.3">
      <c r="B50" s="81" t="str">
        <f>'Fig. 1.2 raw'!B48</f>
        <v>JOR</v>
      </c>
      <c r="C50" t="str">
        <f>'Fig. 1.2 raw'!C48</f>
        <v>Jordan</v>
      </c>
      <c r="D50" s="100">
        <f>'Fig. 1.2 raw'!D48</f>
        <v>1.46</v>
      </c>
      <c r="E50" s="96">
        <f>'Fig. 1.2 raw'!E48</f>
        <v>4</v>
      </c>
      <c r="F50" s="78">
        <f>'Fig. 1.2 raw'!F48/100</f>
        <v>0.46310000000000001</v>
      </c>
      <c r="G50" s="92">
        <f>IF('Fig. 1.2 raw'!G48="very vulnerable",5,IF('Fig. 1.2 raw'!G48="vulnerable",4,IF('Fig. 1.2 raw'!G48="slightly vulnerable",3,IF('Fig. 1.2 raw'!G48="resilient",2,IF('Fig. 1.2 raw'!G48="very resilient",1,"n/d")))))</f>
        <v>2</v>
      </c>
      <c r="H50" s="81" t="str">
        <f>IF('Fig. 1.2 raw'!I48="PC","Protracted",IF('Fig. 1.2 raw'!I48="RC","Recurrent",""))</f>
        <v>Protracted</v>
      </c>
      <c r="I50" s="90">
        <f>'Fig. 1.2 raw'!J48</f>
        <v>10</v>
      </c>
      <c r="J50" s="81">
        <f>'Fig. 1.2 raw'!K48</f>
        <v>0</v>
      </c>
      <c r="K50">
        <f>'Fig. 1.2 raw'!L48</f>
        <v>1</v>
      </c>
      <c r="L50" s="90">
        <f>'Fig. 1.2 raw'!M48</f>
        <v>0</v>
      </c>
      <c r="M50" s="106"/>
      <c r="N50" s="77"/>
      <c r="O50" s="82" t="str">
        <f>'Fig. 1.2 raw'!R48</f>
        <v/>
      </c>
      <c r="P50" s="77">
        <f>'Fig. 1.2 raw'!O48</f>
        <v>0</v>
      </c>
      <c r="Q50" s="77">
        <f>'Fig. 1.2 raw'!Q48</f>
        <v>0</v>
      </c>
      <c r="R50" s="82" t="str">
        <f>'Fig. 1.2 raw'!S48</f>
        <v/>
      </c>
      <c r="T50" s="92" t="str">
        <f>IF('Fig. 1.2 raw'!H48=0,"n/a",'Fig. 1.2 raw'!H48)</f>
        <v>n/a</v>
      </c>
    </row>
    <row r="51" spans="2:20" x14ac:dyDescent="0.3">
      <c r="B51" s="81" t="str">
        <f>'Fig. 1.2 raw'!B49</f>
        <v>EGY</v>
      </c>
      <c r="C51" t="str">
        <f>'Fig. 1.2 raw'!C49</f>
        <v>Egypt</v>
      </c>
      <c r="D51" s="100">
        <f>'Fig. 1.2 raw'!D49</f>
        <v>1.44</v>
      </c>
      <c r="E51" s="96">
        <f>'Fig. 1.2 raw'!E49</f>
        <v>3</v>
      </c>
      <c r="F51" s="78">
        <f>'Fig. 1.2 raw'!F49/100</f>
        <v>0.44009999999999999</v>
      </c>
      <c r="G51" s="92">
        <f>IF('Fig. 1.2 raw'!G49="very vulnerable",5,IF('Fig. 1.2 raw'!G49="vulnerable",4,IF('Fig. 1.2 raw'!G49="slightly vulnerable",3,IF('Fig. 1.2 raw'!G49="resilient",2,IF('Fig. 1.2 raw'!G49="very resilient",1,"n/d")))))</f>
        <v>3</v>
      </c>
      <c r="H51" s="81" t="str">
        <f>IF('Fig. 1.2 raw'!I49="PC","Protracted",IF('Fig. 1.2 raw'!I49="RC","Recurrent",""))</f>
        <v>Protracted</v>
      </c>
      <c r="I51" s="90">
        <f>'Fig. 1.2 raw'!J49</f>
        <v>9</v>
      </c>
      <c r="J51" s="81">
        <f>'Fig. 1.2 raw'!K49</f>
        <v>0</v>
      </c>
      <c r="K51">
        <f>'Fig. 1.2 raw'!L49</f>
        <v>1</v>
      </c>
      <c r="L51" s="90">
        <f>'Fig. 1.2 raw'!M49</f>
        <v>0</v>
      </c>
      <c r="M51" s="106"/>
      <c r="N51" s="77"/>
      <c r="O51" s="82" t="str">
        <f>'Fig. 1.2 raw'!R49</f>
        <v/>
      </c>
      <c r="P51" s="77">
        <f>'Fig. 1.2 raw'!O49</f>
        <v>0</v>
      </c>
      <c r="Q51" s="77">
        <f>'Fig. 1.2 raw'!Q49</f>
        <v>0</v>
      </c>
      <c r="R51" s="82" t="str">
        <f>'Fig. 1.2 raw'!S49</f>
        <v/>
      </c>
      <c r="T51" s="92" t="str">
        <f>IF('Fig. 1.2 raw'!H49=0,"n/a",'Fig. 1.2 raw'!H49)</f>
        <v>n/a</v>
      </c>
    </row>
    <row r="52" spans="2:20" x14ac:dyDescent="0.3">
      <c r="B52" s="81" t="str">
        <f>'Fig. 1.2 raw'!B50</f>
        <v>BGD</v>
      </c>
      <c r="C52" t="str">
        <f>'Fig. 1.2 raw'!C50</f>
        <v>Bangladesh</v>
      </c>
      <c r="D52" s="100">
        <f>'Fig. 1.2 raw'!D50</f>
        <v>1.36</v>
      </c>
      <c r="E52" s="96">
        <f>'Fig. 1.2 raw'!E50</f>
        <v>4</v>
      </c>
      <c r="F52" s="78">
        <f>'Fig. 1.2 raw'!F50/100</f>
        <v>0.77359999999999995</v>
      </c>
      <c r="G52" s="92">
        <f>IF('Fig. 1.2 raw'!G50="very vulnerable",5,IF('Fig. 1.2 raw'!G50="vulnerable",4,IF('Fig. 1.2 raw'!G50="slightly vulnerable",3,IF('Fig. 1.2 raw'!G50="resilient",2,IF('Fig. 1.2 raw'!G50="very resilient",1,"n/d")))))</f>
        <v>5</v>
      </c>
      <c r="H52" s="81" t="str">
        <f>IF('Fig. 1.2 raw'!I50="PC","Protracted",IF('Fig. 1.2 raw'!I50="RC","Recurrent",""))</f>
        <v>Protracted</v>
      </c>
      <c r="I52" s="90">
        <f>'Fig. 1.2 raw'!J50</f>
        <v>6</v>
      </c>
      <c r="J52" s="81">
        <f>'Fig. 1.2 raw'!K50</f>
        <v>0</v>
      </c>
      <c r="K52">
        <f>'Fig. 1.2 raw'!L50</f>
        <v>1</v>
      </c>
      <c r="L52" s="90">
        <f>'Fig. 1.2 raw'!M50</f>
        <v>1</v>
      </c>
      <c r="M52" s="106"/>
      <c r="N52" s="77"/>
      <c r="O52" s="82" t="str">
        <f>'Fig. 1.2 raw'!R50</f>
        <v/>
      </c>
      <c r="P52" s="77">
        <f>'Fig. 1.2 raw'!O50</f>
        <v>943123350</v>
      </c>
      <c r="Q52" s="77">
        <f>'Fig. 1.2 raw'!Q50</f>
        <v>678570060</v>
      </c>
      <c r="R52" s="82">
        <f>'Fig. 1.2 raw'!S50</f>
        <v>0.71949237605028016</v>
      </c>
      <c r="T52" s="92" t="str">
        <f>IF('Fig. 1.2 raw'!H50=0,"n/a",'Fig. 1.2 raw'!H50)</f>
        <v>n/a</v>
      </c>
    </row>
    <row r="53" spans="2:20" x14ac:dyDescent="0.3">
      <c r="B53" s="81" t="str">
        <f>'Fig. 1.2 raw'!B51</f>
        <v>AGO</v>
      </c>
      <c r="C53" t="str">
        <f>'Fig. 1.2 raw'!C51</f>
        <v>Angola</v>
      </c>
      <c r="D53" s="100">
        <f>'Fig. 1.2 raw'!D51</f>
        <v>1.35</v>
      </c>
      <c r="E53" s="96">
        <f>'Fig. 1.2 raw'!E51</f>
        <v>4</v>
      </c>
      <c r="F53" s="78">
        <f>'Fig. 1.2 raw'!F51/100</f>
        <v>0.34770000000000001</v>
      </c>
      <c r="G53" s="92">
        <f>IF('Fig. 1.2 raw'!G51="very vulnerable",5,IF('Fig. 1.2 raw'!G51="vulnerable",4,IF('Fig. 1.2 raw'!G51="slightly vulnerable",3,IF('Fig. 1.2 raw'!G51="resilient",2,IF('Fig. 1.2 raw'!G51="very resilient",1,"n/d")))))</f>
        <v>4</v>
      </c>
      <c r="H53" s="81" t="str">
        <f>IF('Fig. 1.2 raw'!I51="PC","Protracted",IF('Fig. 1.2 raw'!I51="RC","Recurrent",""))</f>
        <v>Protracted</v>
      </c>
      <c r="I53" s="90">
        <f>'Fig. 1.2 raw'!J51</f>
        <v>5</v>
      </c>
      <c r="J53" s="81">
        <f>'Fig. 1.2 raw'!K51</f>
        <v>0</v>
      </c>
      <c r="K53">
        <f>'Fig. 1.2 raw'!L51</f>
        <v>0</v>
      </c>
      <c r="L53" s="90">
        <f>'Fig. 1.2 raw'!M51</f>
        <v>1</v>
      </c>
      <c r="M53" s="106"/>
      <c r="N53" s="77"/>
      <c r="O53" s="82" t="str">
        <f>'Fig. 1.2 raw'!R51</f>
        <v/>
      </c>
      <c r="P53" s="77">
        <f>'Fig. 1.2 raw'!O51</f>
        <v>23099697</v>
      </c>
      <c r="Q53" s="77">
        <f>'Fig. 1.2 raw'!Q51</f>
        <v>8987202</v>
      </c>
      <c r="R53" s="82">
        <f>'Fig. 1.2 raw'!S51</f>
        <v>0.38906146691015037</v>
      </c>
      <c r="T53" s="92">
        <f>IF('Fig. 1.2 raw'!H51=0,"n/a",'Fig. 1.2 raw'!H51)</f>
        <v>3</v>
      </c>
    </row>
    <row r="54" spans="2:20" x14ac:dyDescent="0.3">
      <c r="B54" s="81" t="str">
        <f>'Fig. 1.2 raw'!B52</f>
        <v>PER</v>
      </c>
      <c r="C54" t="str">
        <f>'Fig. 1.2 raw'!C52</f>
        <v>Peru</v>
      </c>
      <c r="D54" s="100">
        <f>'Fig. 1.2 raw'!D52</f>
        <v>1.31</v>
      </c>
      <c r="E54" s="96">
        <f>'Fig. 1.2 raw'!E52</f>
        <v>3</v>
      </c>
      <c r="F54" s="78">
        <f>'Fig. 1.2 raw'!F52/100</f>
        <v>0.87029999999999996</v>
      </c>
      <c r="G54" s="92">
        <f>IF('Fig. 1.2 raw'!G52="very vulnerable",5,IF('Fig. 1.2 raw'!G52="vulnerable",4,IF('Fig. 1.2 raw'!G52="slightly vulnerable",3,IF('Fig. 1.2 raw'!G52="resilient",2,IF('Fig. 1.2 raw'!G52="very resilient",1,"n/d")))))</f>
        <v>3</v>
      </c>
      <c r="H54" s="81" t="str">
        <f>IF('Fig. 1.2 raw'!I52="PC","Protracted",IF('Fig. 1.2 raw'!I52="RC","Recurrent",""))</f>
        <v>Protracted</v>
      </c>
      <c r="I54" s="90">
        <f>'Fig. 1.2 raw'!J52</f>
        <v>5</v>
      </c>
      <c r="J54" s="81">
        <f>'Fig. 1.2 raw'!K52</f>
        <v>0</v>
      </c>
      <c r="K54">
        <f>'Fig. 1.2 raw'!L52</f>
        <v>1</v>
      </c>
      <c r="L54" s="90">
        <f>'Fig. 1.2 raw'!M52</f>
        <v>0</v>
      </c>
      <c r="M54" s="106"/>
      <c r="N54" s="77"/>
      <c r="O54" s="82" t="str">
        <f>'Fig. 1.2 raw'!R52</f>
        <v/>
      </c>
      <c r="P54" s="77">
        <f>'Fig. 1.2 raw'!O52</f>
        <v>274663651</v>
      </c>
      <c r="Q54" s="77">
        <f>'Fig. 1.2 raw'!Q52</f>
        <v>94692331</v>
      </c>
      <c r="R54" s="82">
        <f>'Fig. 1.2 raw'!S52</f>
        <v>0.34475741750043221</v>
      </c>
      <c r="T54" s="92" t="str">
        <f>IF('Fig. 1.2 raw'!H52=0,"n/a",'Fig. 1.2 raw'!H52)</f>
        <v>n/a</v>
      </c>
    </row>
    <row r="55" spans="2:20" x14ac:dyDescent="0.3">
      <c r="B55" s="81" t="str">
        <f>'Fig. 1.2 raw'!B53</f>
        <v>LBY</v>
      </c>
      <c r="C55" t="str">
        <f>'Fig. 1.2 raw'!C53</f>
        <v>Libya</v>
      </c>
      <c r="D55" s="100">
        <f>'Fig. 1.2 raw'!D53</f>
        <v>1.3</v>
      </c>
      <c r="E55" s="96">
        <f>'Fig. 1.2 raw'!E53</f>
        <v>5</v>
      </c>
      <c r="F55" s="78">
        <f>'Fig. 1.2 raw'!F53/100</f>
        <v>0.31819999999999998</v>
      </c>
      <c r="G55" s="92">
        <f>IF('Fig. 1.2 raw'!G53="very vulnerable",5,IF('Fig. 1.2 raw'!G53="vulnerable",4,IF('Fig. 1.2 raw'!G53="slightly vulnerable",3,IF('Fig. 1.2 raw'!G53="resilient",2,IF('Fig. 1.2 raw'!G53="very resilient",1,"n/d")))))</f>
        <v>3</v>
      </c>
      <c r="H55" s="81" t="str">
        <f>IF('Fig. 1.2 raw'!I53="PC","Protracted",IF('Fig. 1.2 raw'!I53="RC","Recurrent",""))</f>
        <v>Protracted</v>
      </c>
      <c r="I55" s="90">
        <f>'Fig. 1.2 raw'!J53</f>
        <v>7</v>
      </c>
      <c r="J55" s="81">
        <f>'Fig. 1.2 raw'!K53</f>
        <v>0</v>
      </c>
      <c r="K55">
        <f>'Fig. 1.2 raw'!L53</f>
        <v>1</v>
      </c>
      <c r="L55" s="90">
        <f>'Fig. 1.2 raw'!M53</f>
        <v>0</v>
      </c>
      <c r="M55" s="106">
        <f>'Fig. 1.2 raw'!N53</f>
        <v>189122124</v>
      </c>
      <c r="N55" s="77">
        <f>'Fig. 1.2 raw'!P53</f>
        <v>157809198</v>
      </c>
      <c r="O55" s="82">
        <f>'Fig. 1.2 raw'!R53</f>
        <v>0.83443012727585486</v>
      </c>
      <c r="P55" s="77">
        <f>'Fig. 1.2 raw'!O53</f>
        <v>0</v>
      </c>
      <c r="Q55" s="77">
        <f>'Fig. 1.2 raw'!Q53</f>
        <v>0</v>
      </c>
      <c r="R55" s="82" t="str">
        <f>'Fig. 1.2 raw'!S53</f>
        <v/>
      </c>
      <c r="T55" s="92" t="str">
        <f>IF('Fig. 1.2 raw'!H53=0,"n/a",'Fig. 1.2 raw'!H53)</f>
        <v>n/a</v>
      </c>
    </row>
    <row r="56" spans="2:20" x14ac:dyDescent="0.3">
      <c r="B56" s="81" t="str">
        <f>'Fig. 1.2 raw'!B54</f>
        <v>COG</v>
      </c>
      <c r="C56" t="str">
        <f>'Fig. 1.2 raw'!C54</f>
        <v>Congo (the)</v>
      </c>
      <c r="D56" s="100">
        <f>'Fig. 1.2 raw'!D54</f>
        <v>1.2</v>
      </c>
      <c r="E56" s="96">
        <f>'Fig. 1.2 raw'!E54</f>
        <v>3</v>
      </c>
      <c r="F56" s="78">
        <f>'Fig. 1.2 raw'!F54/100</f>
        <v>0.14419999999999999</v>
      </c>
      <c r="G56" s="92">
        <f>IF('Fig. 1.2 raw'!G54="very vulnerable",5,IF('Fig. 1.2 raw'!G54="vulnerable",4,IF('Fig. 1.2 raw'!G54="slightly vulnerable",3,IF('Fig. 1.2 raw'!G54="resilient",2,IF('Fig. 1.2 raw'!G54="very resilient",1,"n/d")))))</f>
        <v>4</v>
      </c>
      <c r="H56" s="81" t="str">
        <f>IF('Fig. 1.2 raw'!I54="PC","Protracted",IF('Fig. 1.2 raw'!I54="RC","Recurrent",""))</f>
        <v>Protracted</v>
      </c>
      <c r="I56" s="90">
        <f>'Fig. 1.2 raw'!J54</f>
        <v>8</v>
      </c>
      <c r="J56" s="81">
        <f>'Fig. 1.2 raw'!K54</f>
        <v>0</v>
      </c>
      <c r="K56">
        <f>'Fig. 1.2 raw'!L54</f>
        <v>1</v>
      </c>
      <c r="L56" s="90">
        <f>'Fig. 1.2 raw'!M54</f>
        <v>1</v>
      </c>
      <c r="M56" s="106"/>
      <c r="N56" s="77"/>
      <c r="O56" s="82" t="str">
        <f>'Fig. 1.2 raw'!R54</f>
        <v/>
      </c>
      <c r="P56" s="77">
        <f>'Fig. 1.2 raw'!O54</f>
        <v>11079843</v>
      </c>
      <c r="Q56" s="77">
        <f>'Fig. 1.2 raw'!Q54</f>
        <v>2796738</v>
      </c>
      <c r="R56" s="82">
        <f>'Fig. 1.2 raw'!S54</f>
        <v>0.25241675355869214</v>
      </c>
      <c r="T56" s="92" t="str">
        <f>IF('Fig. 1.2 raw'!H54=0,"n/a",'Fig. 1.2 raw'!H54)</f>
        <v>n/a</v>
      </c>
    </row>
    <row r="57" spans="2:20" ht="14.5" thickBot="1" x14ac:dyDescent="0.35">
      <c r="B57" s="104" t="str">
        <f>'Fig. 1.2 raw'!B55</f>
        <v>VNM</v>
      </c>
      <c r="C57" s="99" t="str">
        <f>'Fig. 1.2 raw'!C55</f>
        <v>Viet Nam</v>
      </c>
      <c r="D57" s="101">
        <f>'Fig. 1.2 raw'!D55</f>
        <v>1</v>
      </c>
      <c r="E57" s="98">
        <f>'Fig. 1.2 raw'!E55</f>
        <v>3</v>
      </c>
      <c r="F57" s="94">
        <f>'Fig. 1.2 raw'!F55/100</f>
        <v>0.81440000000000001</v>
      </c>
      <c r="G57" s="93">
        <f>IF('Fig. 1.2 raw'!G55="very vulnerable",5,IF('Fig. 1.2 raw'!G55="vulnerable",4,IF('Fig. 1.2 raw'!G55="slightly vulnerable",3,IF('Fig. 1.2 raw'!G55="resilient",2,IF('Fig. 1.2 raw'!G55="very resilient",1,"n/d")))))</f>
        <v>4</v>
      </c>
      <c r="H57" s="104" t="str">
        <f>IF('Fig. 1.2 raw'!I55="PC","Protracted",IF('Fig. 1.2 raw'!I55="RC","Recurrent",""))</f>
        <v/>
      </c>
      <c r="I57" s="105"/>
      <c r="J57" s="104">
        <f>'Fig. 1.2 raw'!K55</f>
        <v>0</v>
      </c>
      <c r="K57" s="99">
        <f>'Fig. 1.2 raw'!L55</f>
        <v>0</v>
      </c>
      <c r="L57" s="105">
        <f>'Fig. 1.2 raw'!M55</f>
        <v>1</v>
      </c>
      <c r="M57" s="107"/>
      <c r="N57" s="102"/>
      <c r="O57" s="109" t="str">
        <f>'Fig. 1.2 raw'!R55</f>
        <v/>
      </c>
      <c r="P57" s="102">
        <f>'Fig. 1.2 raw'!O55</f>
        <v>0</v>
      </c>
      <c r="Q57" s="102">
        <f>'Fig. 1.2 raw'!Q55</f>
        <v>0</v>
      </c>
      <c r="R57" s="109" t="str">
        <f>'Fig. 1.2 raw'!S55</f>
        <v/>
      </c>
      <c r="T57" s="93" t="str">
        <f>IF('Fig. 1.2 raw'!H55=0,"n/a",'Fig. 1.2 raw'!H55)</f>
        <v>n/a</v>
      </c>
    </row>
    <row r="58" spans="2:20" x14ac:dyDescent="0.3">
      <c r="B58" s="38" t="s">
        <v>117</v>
      </c>
      <c r="H58"/>
      <c r="I58" s="36"/>
    </row>
  </sheetData>
  <mergeCells count="3">
    <mergeCell ref="E7:G7"/>
    <mergeCell ref="J7:L7"/>
    <mergeCell ref="M7:R7"/>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56"/>
  <sheetViews>
    <sheetView zoomScale="70" zoomScaleNormal="70" workbookViewId="0">
      <selection activeCell="B14" activeCellId="1" sqref="H14 B14"/>
    </sheetView>
  </sheetViews>
  <sheetFormatPr defaultRowHeight="14" x14ac:dyDescent="0.3"/>
  <cols>
    <col min="1" max="1" width="11.83203125" customWidth="1"/>
    <col min="2" max="2" width="12.58203125" customWidth="1"/>
    <col min="3" max="3" width="42.33203125" customWidth="1"/>
    <col min="4" max="4" width="13.25" customWidth="1"/>
    <col min="5" max="5" width="14.5" customWidth="1"/>
    <col min="6" max="7" width="28.58203125" customWidth="1"/>
    <col min="8" max="8" width="27.25" customWidth="1"/>
    <col min="9" max="9" width="21.08203125" customWidth="1"/>
    <col min="10" max="10" width="14.58203125" customWidth="1"/>
    <col min="11" max="11" width="20.08203125" customWidth="1"/>
    <col min="12" max="12" width="22.08203125" style="36" customWidth="1"/>
    <col min="13" max="13" width="27.58203125" customWidth="1"/>
    <col min="14" max="16" width="27.5" customWidth="1"/>
    <col min="17" max="19" width="28.75" customWidth="1"/>
  </cols>
  <sheetData>
    <row r="1" spans="1:21" x14ac:dyDescent="0.3">
      <c r="A1" s="35" t="s">
        <v>0</v>
      </c>
      <c r="B1" t="s">
        <v>88</v>
      </c>
    </row>
    <row r="2" spans="1:21" x14ac:dyDescent="0.3">
      <c r="A2" s="35" t="s">
        <v>2</v>
      </c>
    </row>
    <row r="3" spans="1:21" x14ac:dyDescent="0.3">
      <c r="A3" s="35" t="s">
        <v>76</v>
      </c>
    </row>
    <row r="4" spans="1:21" ht="14.5" thickBot="1" x14ac:dyDescent="0.35">
      <c r="A4" s="35"/>
    </row>
    <row r="5" spans="1:21" ht="66.75" customHeight="1" thickBot="1" x14ac:dyDescent="0.35">
      <c r="B5" s="70" t="s">
        <v>98</v>
      </c>
      <c r="C5" s="73" t="s">
        <v>99</v>
      </c>
      <c r="D5" s="73" t="s">
        <v>118</v>
      </c>
      <c r="E5" s="73" t="s">
        <v>119</v>
      </c>
      <c r="F5" s="73" t="s">
        <v>120</v>
      </c>
      <c r="G5" s="73" t="s">
        <v>121</v>
      </c>
      <c r="H5" s="73" t="s">
        <v>122</v>
      </c>
      <c r="I5" s="73" t="s">
        <v>104</v>
      </c>
      <c r="J5" s="73" t="s">
        <v>105</v>
      </c>
      <c r="K5" s="73" t="s">
        <v>106</v>
      </c>
      <c r="L5" s="73" t="s">
        <v>107</v>
      </c>
      <c r="M5" s="79" t="s">
        <v>108</v>
      </c>
      <c r="N5" s="73" t="s">
        <v>123</v>
      </c>
      <c r="O5" s="73" t="s">
        <v>124</v>
      </c>
      <c r="P5" s="73" t="s">
        <v>125</v>
      </c>
      <c r="Q5" s="73" t="s">
        <v>126</v>
      </c>
      <c r="R5" s="73" t="s">
        <v>127</v>
      </c>
      <c r="S5" s="80" t="s">
        <v>128</v>
      </c>
      <c r="T5" s="71"/>
      <c r="U5" s="41"/>
    </row>
    <row r="6" spans="1:21" ht="66.75" customHeight="1" thickBot="1" x14ac:dyDescent="0.35">
      <c r="B6" s="70" t="s">
        <v>129</v>
      </c>
      <c r="C6" s="73" t="s">
        <v>130</v>
      </c>
      <c r="D6" s="73" t="s">
        <v>131</v>
      </c>
      <c r="E6" s="73" t="s">
        <v>132</v>
      </c>
      <c r="F6" s="73" t="s">
        <v>133</v>
      </c>
      <c r="G6" s="73" t="s">
        <v>134</v>
      </c>
      <c r="H6" s="73" t="s">
        <v>135</v>
      </c>
      <c r="I6" s="73" t="s">
        <v>136</v>
      </c>
      <c r="J6" s="73" t="s">
        <v>137</v>
      </c>
      <c r="K6" s="73" t="s">
        <v>138</v>
      </c>
      <c r="L6" s="73" t="s">
        <v>139</v>
      </c>
      <c r="M6" s="79" t="s">
        <v>140</v>
      </c>
      <c r="N6" s="73" t="s">
        <v>141</v>
      </c>
      <c r="O6" s="73" t="s">
        <v>142</v>
      </c>
      <c r="P6" s="73" t="s">
        <v>143</v>
      </c>
      <c r="Q6" s="73" t="s">
        <v>144</v>
      </c>
      <c r="R6" s="73"/>
      <c r="S6" s="80"/>
      <c r="T6" s="71"/>
      <c r="U6" s="41"/>
    </row>
    <row r="7" spans="1:21" x14ac:dyDescent="0.3">
      <c r="A7">
        <v>1</v>
      </c>
      <c r="B7" s="81" t="s">
        <v>145</v>
      </c>
      <c r="C7" s="38" t="s">
        <v>146</v>
      </c>
      <c r="D7" s="38">
        <f>INDEX(crises_map!$B$2:$U$74,MATCH('Fig. 1.2 raw'!$B7,crises_map!$A$2:$A$74,0),MATCH('Fig. 1.2 raw'!D$6,crises_map!$B$1:$U$1,0))</f>
        <v>24.16</v>
      </c>
      <c r="E7">
        <f>INDEX(crises_map!$B$2:$U$74,MATCH('Fig. 1.2 raw'!$B7,crises_map!$A$2:$A$74,0),MATCH('Fig. 1.2 raw'!E$6,crises_map!$B$1:$U$1,0))</f>
        <v>5</v>
      </c>
      <c r="F7" s="76">
        <f>INDEX(crises_map!$B$2:$U$74,MATCH('Fig. 1.2 raw'!$B7,crises_map!$A$2:$A$74,0),MATCH('Fig. 1.2 raw'!F$6,crises_map!$B$1:$U$1,0))</f>
        <v>2.13</v>
      </c>
      <c r="G7" s="76" t="str">
        <f>INDEX(crises_map!$B$2:$U$74,MATCH('Fig. 1.2 raw'!$B7,crises_map!$A$2:$A$74,0),MATCH('Fig. 1.2 raw'!G$6,crises_map!$B$1:$U$1,0))</f>
        <v>very vulnerable</v>
      </c>
      <c r="H7" s="76">
        <f>INDEX(crises_map!$B$2:$U$74,MATCH('Fig. 1.2 raw'!$B7,crises_map!$A$2:$A$74,0),MATCH('Fig. 1.2 raw'!H$6,crises_map!$B$1:$U$1,0))</f>
        <v>3</v>
      </c>
      <c r="I7" t="str">
        <f>INDEX(crises_map!$B$2:$U$74,MATCH('Fig. 1.2 raw'!$B7,crises_map!$A$2:$A$74,0),MATCH('Fig. 1.2 raw'!I$6,crises_map!$B$1:$U$1,0))</f>
        <v>PC</v>
      </c>
      <c r="J7">
        <f>INDEX(crises_map!$B$2:$U$74,MATCH('Fig. 1.2 raw'!$B7,crises_map!$A$2:$A$74,0),MATCH('Fig. 1.2 raw'!J$6,crises_map!$B$1:$U$1,0))</f>
        <v>14</v>
      </c>
      <c r="K7">
        <f>INDEX(crises_map!$B$2:$U$74,MATCH('Fig. 1.2 raw'!$B7,crises_map!$A$2:$A$74,0),MATCH('Fig. 1.2 raw'!K$6,crises_map!$B$1:$U$1,0))</f>
        <v>1</v>
      </c>
      <c r="L7">
        <f>INDEX(crises_map!$B$2:$U$74,MATCH('Fig. 1.2 raw'!$B7,crises_map!$A$2:$A$74,0),MATCH('Fig. 1.2 raw'!L$6,crises_map!$B$1:$U$1,0))</f>
        <v>1</v>
      </c>
      <c r="M7">
        <f>INDEX(crises_map!$B$2:$U$74,MATCH('Fig. 1.2 raw'!$B7,crises_map!$A$2:$A$74,0),MATCH('Fig. 1.2 raw'!M$6,crises_map!$B$1:$U$1,0))</f>
        <v>1</v>
      </c>
      <c r="N7" s="77">
        <f>INDEX(crises_map!$B$2:$U$74,MATCH('Fig. 1.2 raw'!$B7,crises_map!$A$2:$A$74,0),MATCH('Fig. 1.2 raw'!N$6,crises_map!$B$1:$U$1,0))</f>
        <v>3853456397</v>
      </c>
      <c r="O7" s="77">
        <f>INDEX(crises_map!$B$2:$U$74,MATCH('Fig. 1.2 raw'!$B7,crises_map!$A$2:$A$74,0),MATCH('Fig. 1.2 raw'!O$6,crises_map!$B$1:$U$1,0))</f>
        <v>0</v>
      </c>
      <c r="P7" s="77">
        <f>INDEX(crises_map!$B$2:$U$74,MATCH('Fig. 1.2 raw'!$B7,crises_map!$A$2:$A$74,0),MATCH('Fig. 1.2 raw'!P$6,crises_map!$B$1:$U$1,0))</f>
        <v>2425347763</v>
      </c>
      <c r="Q7" s="77">
        <f>INDEX(crises_map!$C$2:$U$74,MATCH('Fig. 1.2 raw'!$B7,crises_map!$A$2:$A$74,0),MATCH('Fig. 1.2 raw'!Q$6,crises_map!$C$1:$U$1,0))</f>
        <v>9090712</v>
      </c>
      <c r="R7" s="78">
        <f>IFERROR(P7/N7,"")</f>
        <v>0.62939540846710662</v>
      </c>
      <c r="S7" s="82" t="str">
        <f>IFERROR(Q7/O7,"")</f>
        <v/>
      </c>
      <c r="T7" s="75"/>
    </row>
    <row r="8" spans="1:21" x14ac:dyDescent="0.3">
      <c r="A8">
        <v>2</v>
      </c>
      <c r="B8" s="81" t="s">
        <v>147</v>
      </c>
      <c r="C8" s="38" t="s">
        <v>148</v>
      </c>
      <c r="D8" s="38">
        <f>INDEX(crises_map!$B$2:$U$74,MATCH('Fig. 1.2 raw'!$B8,crises_map!$A$2:$A$74,0),MATCH('Fig. 1.2 raw'!D$6,crises_map!$B$1:$U$1,0))</f>
        <v>23.902819000000001</v>
      </c>
      <c r="E8">
        <f>INDEX(crises_map!$B$2:$U$74,MATCH('Fig. 1.2 raw'!$B8,crises_map!$A$2:$A$74,0),MATCH('Fig. 1.2 raw'!E$6,crises_map!$B$1:$U$1,0))</f>
        <v>5</v>
      </c>
      <c r="F8" s="76">
        <f>INDEX(crises_map!$B$2:$U$74,MATCH('Fig. 1.2 raw'!$B8,crises_map!$A$2:$A$74,0),MATCH('Fig. 1.2 raw'!F$6,crises_map!$B$1:$U$1,0))</f>
        <v>21.01</v>
      </c>
      <c r="G8" s="76" t="str">
        <f>INDEX(crises_map!$B$2:$U$74,MATCH('Fig. 1.2 raw'!$B8,crises_map!$A$2:$A$74,0),MATCH('Fig. 1.2 raw'!G$6,crises_map!$B$1:$U$1,0))</f>
        <v>very vulnerable</v>
      </c>
      <c r="H8" s="76">
        <f>INDEX(crises_map!$B$2:$U$74,MATCH('Fig. 1.2 raw'!$B8,crises_map!$A$2:$A$74,0),MATCH('Fig. 1.2 raw'!H$6,crises_map!$B$1:$U$1,0))</f>
        <v>3</v>
      </c>
      <c r="I8" t="str">
        <f>INDEX(crises_map!$B$2:$U$74,MATCH('Fig. 1.2 raw'!$B8,crises_map!$A$2:$A$74,0),MATCH('Fig. 1.2 raw'!I$6,crises_map!$B$1:$U$1,0))</f>
        <v>PC</v>
      </c>
      <c r="J8">
        <f>INDEX(crises_map!$B$2:$U$74,MATCH('Fig. 1.2 raw'!$B8,crises_map!$A$2:$A$74,0),MATCH('Fig. 1.2 raw'!J$6,crises_map!$B$1:$U$1,0))</f>
        <v>8</v>
      </c>
      <c r="K8">
        <f>INDEX(crises_map!$B$2:$U$74,MATCH('Fig. 1.2 raw'!$B8,crises_map!$A$2:$A$74,0),MATCH('Fig. 1.2 raw'!K$6,crises_map!$B$1:$U$1,0))</f>
        <v>1</v>
      </c>
      <c r="L8">
        <f>INDEX(crises_map!$B$2:$U$74,MATCH('Fig. 1.2 raw'!$B8,crises_map!$A$2:$A$74,0),MATCH('Fig. 1.2 raw'!L$6,crises_map!$B$1:$U$1,0))</f>
        <v>1</v>
      </c>
      <c r="M8">
        <f>INDEX(crises_map!$B$2:$U$74,MATCH('Fig. 1.2 raw'!$B8,crises_map!$A$2:$A$74,0),MATCH('Fig. 1.2 raw'!M$6,crises_map!$B$1:$U$1,0))</f>
        <v>1</v>
      </c>
      <c r="N8" s="77">
        <f>INDEX(crises_map!$B$2:$U$74,MATCH('Fig. 1.2 raw'!$B8,crises_map!$A$2:$A$74,0),MATCH('Fig. 1.2 raw'!N$6,crises_map!$B$1:$U$1,0))</f>
        <v>2444979181</v>
      </c>
      <c r="O8" s="77">
        <f>INDEX(crises_map!$B$2:$U$74,MATCH('Fig. 1.2 raw'!$B8,crises_map!$A$2:$A$74,0),MATCH('Fig. 1.2 raw'!O$6,crises_map!$B$1:$U$1,0))</f>
        <v>303675959</v>
      </c>
      <c r="P8" s="77">
        <f>INDEX(crises_map!$B$2:$U$74,MATCH('Fig. 1.2 raw'!$B8,crises_map!$A$2:$A$74,0),MATCH('Fig. 1.2 raw'!P$6,crises_map!$B$1:$U$1,0))</f>
        <v>1377017980</v>
      </c>
      <c r="Q8" s="77">
        <f>INDEX(crises_map!$C$2:$U$74,MATCH('Fig. 1.2 raw'!$B8,crises_map!$A$2:$A$74,0),MATCH('Fig. 1.2 raw'!Q$6,crises_map!$C$1:$U$1,0))</f>
        <v>52550418</v>
      </c>
      <c r="R8" s="78">
        <f t="shared" ref="R8:R46" si="0">IFERROR(P8/N8,"")</f>
        <v>0.56320233345986925</v>
      </c>
      <c r="S8" s="82">
        <f t="shared" ref="S8:S46" si="1">IFERROR(Q8/O8,"")</f>
        <v>0.17304767283207953</v>
      </c>
      <c r="T8" s="75"/>
    </row>
    <row r="9" spans="1:21" x14ac:dyDescent="0.3">
      <c r="A9">
        <v>3</v>
      </c>
      <c r="B9" s="81" t="s">
        <v>149</v>
      </c>
      <c r="C9" s="38" t="s">
        <v>150</v>
      </c>
      <c r="D9" s="38">
        <f>INDEX(crises_map!$B$2:$U$74,MATCH('Fig. 1.2 raw'!$B9,crises_map!$A$2:$A$74,0),MATCH('Fig. 1.2 raw'!D$6,crises_map!$B$1:$U$1,0))</f>
        <v>19.616782000000001</v>
      </c>
      <c r="E9">
        <f>INDEX(crises_map!$B$2:$U$74,MATCH('Fig. 1.2 raw'!$B9,crises_map!$A$2:$A$74,0),MATCH('Fig. 1.2 raw'!E$6,crises_map!$B$1:$U$1,0))</f>
        <v>4</v>
      </c>
      <c r="F9" s="76">
        <f>INDEX(crises_map!$B$2:$U$74,MATCH('Fig. 1.2 raw'!$B9,crises_map!$A$2:$A$74,0),MATCH('Fig. 1.2 raw'!F$6,crises_map!$B$1:$U$1,0))</f>
        <v>0.87</v>
      </c>
      <c r="G9" s="76" t="str">
        <f>INDEX(crises_map!$B$2:$U$74,MATCH('Fig. 1.2 raw'!$B9,crises_map!$A$2:$A$74,0),MATCH('Fig. 1.2 raw'!G$6,crises_map!$B$1:$U$1,0))</f>
        <v>very vulnerable</v>
      </c>
      <c r="H9" s="76">
        <f>INDEX(crises_map!$B$2:$U$74,MATCH('Fig. 1.2 raw'!$B9,crises_map!$A$2:$A$74,0),MATCH('Fig. 1.2 raw'!H$6,crises_map!$B$1:$U$1,0))</f>
        <v>3</v>
      </c>
      <c r="I9" t="str">
        <f>INDEX(crises_map!$B$2:$U$74,MATCH('Fig. 1.2 raw'!$B9,crises_map!$A$2:$A$74,0),MATCH('Fig. 1.2 raw'!I$6,crises_map!$B$1:$U$1,0))</f>
        <v>PC</v>
      </c>
      <c r="J9">
        <f>INDEX(crises_map!$B$2:$U$74,MATCH('Fig. 1.2 raw'!$B9,crises_map!$A$2:$A$74,0),MATCH('Fig. 1.2 raw'!J$6,crises_map!$B$1:$U$1,0))</f>
        <v>22</v>
      </c>
      <c r="K9">
        <f>INDEX(crises_map!$B$2:$U$74,MATCH('Fig. 1.2 raw'!$B9,crises_map!$A$2:$A$74,0),MATCH('Fig. 1.2 raw'!K$6,crises_map!$B$1:$U$1,0))</f>
        <v>1</v>
      </c>
      <c r="L9">
        <f>INDEX(crises_map!$B$2:$U$74,MATCH('Fig. 1.2 raw'!$B9,crises_map!$A$2:$A$74,0),MATCH('Fig. 1.2 raw'!L$6,crises_map!$B$1:$U$1,0))</f>
        <v>1</v>
      </c>
      <c r="M9">
        <f>INDEX(crises_map!$B$2:$U$74,MATCH('Fig. 1.2 raw'!$B9,crises_map!$A$2:$A$74,0),MATCH('Fig. 1.2 raw'!M$6,crises_map!$B$1:$U$1,0))</f>
        <v>1</v>
      </c>
      <c r="N9" s="77">
        <f>INDEX(crises_map!$B$2:$U$74,MATCH('Fig. 1.2 raw'!$B9,crises_map!$A$2:$A$74,0),MATCH('Fig. 1.2 raw'!N$6,crises_map!$B$1:$U$1,0))</f>
        <v>1984303303</v>
      </c>
      <c r="O9" s="77">
        <f>INDEX(crises_map!$B$2:$U$74,MATCH('Fig. 1.2 raw'!$B9,crises_map!$A$2:$A$74,0),MATCH('Fig. 1.2 raw'!O$6,crises_map!$B$1:$U$1,0))</f>
        <v>71297673</v>
      </c>
      <c r="P9" s="77">
        <f>INDEX(crises_map!$B$2:$U$74,MATCH('Fig. 1.2 raw'!$B9,crises_map!$A$2:$A$74,0),MATCH('Fig. 1.2 raw'!P$6,crises_map!$B$1:$U$1,0))</f>
        <v>876019658</v>
      </c>
      <c r="Q9" s="77">
        <f>INDEX(crises_map!$C$2:$U$74,MATCH('Fig. 1.2 raw'!$B9,crises_map!$A$2:$A$74,0),MATCH('Fig. 1.2 raw'!Q$6,crises_map!$C$1:$U$1,0))</f>
        <v>19804526</v>
      </c>
      <c r="R9" s="78">
        <f t="shared" si="0"/>
        <v>0.44147467611205199</v>
      </c>
      <c r="S9" s="82">
        <f t="shared" si="1"/>
        <v>0.27777240359583683</v>
      </c>
      <c r="T9" s="75"/>
    </row>
    <row r="10" spans="1:21" x14ac:dyDescent="0.3">
      <c r="A10">
        <v>4</v>
      </c>
      <c r="B10" s="81" t="s">
        <v>151</v>
      </c>
      <c r="C10" s="38" t="s">
        <v>152</v>
      </c>
      <c r="D10" s="38">
        <f>INDEX(crises_map!$B$2:$U$74,MATCH('Fig. 1.2 raw'!$B10,crises_map!$A$2:$A$74,0),MATCH('Fig. 1.2 raw'!D$6,crises_map!$B$1:$U$1,0))</f>
        <v>18.399999999999999</v>
      </c>
      <c r="E10">
        <f>INDEX(crises_map!$B$2:$U$74,MATCH('Fig. 1.2 raw'!$B10,crises_map!$A$2:$A$74,0),MATCH('Fig. 1.2 raw'!E$6,crises_map!$B$1:$U$1,0))</f>
        <v>4</v>
      </c>
      <c r="F10" s="76">
        <f>INDEX(crises_map!$B$2:$U$74,MATCH('Fig. 1.2 raw'!$B10,crises_map!$A$2:$A$74,0),MATCH('Fig. 1.2 raw'!F$6,crises_map!$B$1:$U$1,0))</f>
        <v>13.19</v>
      </c>
      <c r="G10" s="76" t="str">
        <f>INDEX(crises_map!$B$2:$U$74,MATCH('Fig. 1.2 raw'!$B10,crises_map!$A$2:$A$74,0),MATCH('Fig. 1.2 raw'!G$6,crises_map!$B$1:$U$1,0))</f>
        <v>very vulnerable</v>
      </c>
      <c r="H10" s="76">
        <f>INDEX(crises_map!$B$2:$U$74,MATCH('Fig. 1.2 raw'!$B10,crises_map!$A$2:$A$74,0),MATCH('Fig. 1.2 raw'!H$6,crises_map!$B$1:$U$1,0))</f>
        <v>3</v>
      </c>
      <c r="I10" t="str">
        <f>INDEX(crises_map!$B$2:$U$74,MATCH('Fig. 1.2 raw'!$B10,crises_map!$A$2:$A$74,0),MATCH('Fig. 1.2 raw'!I$6,crises_map!$B$1:$U$1,0))</f>
        <v>PC</v>
      </c>
      <c r="J10">
        <f>INDEX(crises_map!$B$2:$U$74,MATCH('Fig. 1.2 raw'!$B10,crises_map!$A$2:$A$74,0),MATCH('Fig. 1.2 raw'!J$6,crises_map!$B$1:$U$1,0))</f>
        <v>14</v>
      </c>
      <c r="K10">
        <f>INDEX(crises_map!$B$2:$U$74,MATCH('Fig. 1.2 raw'!$B10,crises_map!$A$2:$A$74,0),MATCH('Fig. 1.2 raw'!K$6,crises_map!$B$1:$U$1,0))</f>
        <v>1</v>
      </c>
      <c r="L10">
        <f>INDEX(crises_map!$B$2:$U$74,MATCH('Fig. 1.2 raw'!$B10,crises_map!$A$2:$A$74,0),MATCH('Fig. 1.2 raw'!L$6,crises_map!$B$1:$U$1,0))</f>
        <v>1</v>
      </c>
      <c r="M10">
        <f>INDEX(crises_map!$B$2:$U$74,MATCH('Fig. 1.2 raw'!$B10,crises_map!$A$2:$A$74,0),MATCH('Fig. 1.2 raw'!M$6,crises_map!$B$1:$U$1,0))</f>
        <v>1</v>
      </c>
      <c r="N10" s="77">
        <f>INDEX(crises_map!$B$2:$U$74,MATCH('Fig. 1.2 raw'!$B10,crises_map!$A$2:$A$74,0),MATCH('Fig. 1.2 raw'!N$6,crises_map!$B$1:$U$1,0))</f>
        <v>1474927646</v>
      </c>
      <c r="O10" s="77">
        <f>INDEX(crises_map!$B$2:$U$74,MATCH('Fig. 1.2 raw'!$B10,crises_map!$A$2:$A$74,0),MATCH('Fig. 1.2 raw'!O$6,crises_map!$B$1:$U$1,0))</f>
        <v>0</v>
      </c>
      <c r="P10" s="77">
        <f>INDEX(crises_map!$B$2:$U$74,MATCH('Fig. 1.2 raw'!$B10,crises_map!$A$2:$A$74,0),MATCH('Fig. 1.2 raw'!P$6,crises_map!$B$1:$U$1,0))</f>
        <v>2074805210</v>
      </c>
      <c r="Q10" s="77">
        <f>INDEX(crises_map!$C$2:$U$74,MATCH('Fig. 1.2 raw'!$B10,crises_map!$A$2:$A$74,0),MATCH('Fig. 1.2 raw'!Q$6,crises_map!$C$1:$U$1,0))</f>
        <v>0</v>
      </c>
      <c r="R10" s="78">
        <f t="shared" si="0"/>
        <v>1.4067166044564059</v>
      </c>
      <c r="S10" s="82" t="str">
        <f t="shared" si="1"/>
        <v/>
      </c>
      <c r="T10" s="75"/>
    </row>
    <row r="11" spans="1:21" x14ac:dyDescent="0.3">
      <c r="A11">
        <v>5</v>
      </c>
      <c r="B11" s="81" t="s">
        <v>153</v>
      </c>
      <c r="C11" s="38" t="s">
        <v>154</v>
      </c>
      <c r="D11" s="38">
        <f>INDEX(crises_map!$B$2:$U$74,MATCH('Fig. 1.2 raw'!$B11,crises_map!$A$2:$A$74,0),MATCH('Fig. 1.2 raw'!D$6,crises_map!$B$1:$U$1,0))</f>
        <v>16.37</v>
      </c>
      <c r="E11">
        <f>INDEX(crises_map!$B$2:$U$74,MATCH('Fig. 1.2 raw'!$B11,crises_map!$A$2:$A$74,0),MATCH('Fig. 1.2 raw'!E$6,crises_map!$B$1:$U$1,0))</f>
        <v>4</v>
      </c>
      <c r="F11" s="76">
        <f>INDEX(crises_map!$B$2:$U$74,MATCH('Fig. 1.2 raw'!$B11,crises_map!$A$2:$A$74,0),MATCH('Fig. 1.2 raw'!F$6,crises_map!$B$1:$U$1,0))</f>
        <v>10.68</v>
      </c>
      <c r="G11" s="76" t="str">
        <f>INDEX(crises_map!$B$2:$U$74,MATCH('Fig. 1.2 raw'!$B11,crises_map!$A$2:$A$74,0),MATCH('Fig. 1.2 raw'!G$6,crises_map!$B$1:$U$1,0))</f>
        <v>vulnerable</v>
      </c>
      <c r="H11" s="76">
        <f>INDEX(crises_map!$B$2:$U$74,MATCH('Fig. 1.2 raw'!$B11,crises_map!$A$2:$A$74,0),MATCH('Fig. 1.2 raw'!H$6,crises_map!$B$1:$U$1,0))</f>
        <v>2</v>
      </c>
      <c r="I11" t="str">
        <f>INDEX(crises_map!$B$2:$U$74,MATCH('Fig. 1.2 raw'!$B11,crises_map!$A$2:$A$74,0),MATCH('Fig. 1.2 raw'!I$6,crises_map!$B$1:$U$1,0))</f>
        <v>PC</v>
      </c>
      <c r="J11">
        <f>INDEX(crises_map!$B$2:$U$74,MATCH('Fig. 1.2 raw'!$B11,crises_map!$A$2:$A$74,0),MATCH('Fig. 1.2 raw'!J$6,crises_map!$B$1:$U$1,0))</f>
        <v>8</v>
      </c>
      <c r="K11">
        <f>INDEX(crises_map!$B$2:$U$74,MATCH('Fig. 1.2 raw'!$B11,crises_map!$A$2:$A$74,0),MATCH('Fig. 1.2 raw'!K$6,crises_map!$B$1:$U$1,0))</f>
        <v>1</v>
      </c>
      <c r="L11">
        <f>INDEX(crises_map!$B$2:$U$74,MATCH('Fig. 1.2 raw'!$B11,crises_map!$A$2:$A$74,0),MATCH('Fig. 1.2 raw'!L$6,crises_map!$B$1:$U$1,0))</f>
        <v>1</v>
      </c>
      <c r="M11">
        <f>INDEX(crises_map!$B$2:$U$74,MATCH('Fig. 1.2 raw'!$B11,crises_map!$A$2:$A$74,0),MATCH('Fig. 1.2 raw'!M$6,crises_map!$B$1:$U$1,0))</f>
        <v>0</v>
      </c>
      <c r="N11" s="77">
        <f>INDEX(crises_map!$B$2:$U$74,MATCH('Fig. 1.2 raw'!$B11,crises_map!$A$2:$A$74,0),MATCH('Fig. 1.2 raw'!N$6,crises_map!$B$1:$U$1,0))</f>
        <v>1005897038</v>
      </c>
      <c r="O11" s="77">
        <f>INDEX(crises_map!$B$2:$U$74,MATCH('Fig. 1.2 raw'!$B11,crises_map!$A$2:$A$74,0),MATCH('Fig. 1.2 raw'!O$6,crises_map!$B$1:$U$1,0))</f>
        <v>0</v>
      </c>
      <c r="P11" s="77">
        <f>INDEX(crises_map!$B$2:$U$74,MATCH('Fig. 1.2 raw'!$B11,crises_map!$A$2:$A$74,0),MATCH('Fig. 1.2 raw'!P$6,crises_map!$B$1:$U$1,0))</f>
        <v>724538353</v>
      </c>
      <c r="Q11" s="77">
        <f>INDEX(crises_map!$C$2:$U$74,MATCH('Fig. 1.2 raw'!$B11,crises_map!$A$2:$A$74,0),MATCH('Fig. 1.2 raw'!Q$6,crises_map!$C$1:$U$1,0))</f>
        <v>0</v>
      </c>
      <c r="R11" s="78">
        <f t="shared" si="0"/>
        <v>0.72029077095264293</v>
      </c>
      <c r="S11" s="82" t="str">
        <f t="shared" si="1"/>
        <v/>
      </c>
      <c r="T11" s="75"/>
    </row>
    <row r="12" spans="1:21" x14ac:dyDescent="0.3">
      <c r="A12">
        <v>6</v>
      </c>
      <c r="B12" s="81" t="s">
        <v>155</v>
      </c>
      <c r="C12" s="38" t="s">
        <v>156</v>
      </c>
      <c r="D12" s="38">
        <f>INDEX(crises_map!$B$2:$U$74,MATCH('Fig. 1.2 raw'!$B12,crises_map!$A$2:$A$74,0),MATCH('Fig. 1.2 raw'!D$6,crises_map!$B$1:$U$1,0))</f>
        <v>14.8</v>
      </c>
      <c r="E12">
        <f>INDEX(crises_map!$B$2:$U$74,MATCH('Fig. 1.2 raw'!$B12,crises_map!$A$2:$A$74,0),MATCH('Fig. 1.2 raw'!E$6,crises_map!$B$1:$U$1,0))</f>
        <v>3</v>
      </c>
      <c r="F12" s="76">
        <f>INDEX(crises_map!$B$2:$U$74,MATCH('Fig. 1.2 raw'!$B12,crises_map!$A$2:$A$74,0),MATCH('Fig. 1.2 raw'!F$6,crises_map!$B$1:$U$1,0))</f>
        <v>77.19</v>
      </c>
      <c r="G12" s="76" t="str">
        <f>INDEX(crises_map!$B$2:$U$74,MATCH('Fig. 1.2 raw'!$B12,crises_map!$A$2:$A$74,0),MATCH('Fig. 1.2 raw'!G$6,crises_map!$B$1:$U$1,0))</f>
        <v>resilient</v>
      </c>
      <c r="H12" s="76">
        <f>INDEX(crises_map!$B$2:$U$74,MATCH('Fig. 1.2 raw'!$B12,crises_map!$A$2:$A$74,0),MATCH('Fig. 1.2 raw'!H$6,crises_map!$B$1:$U$1,0))</f>
        <v>0</v>
      </c>
      <c r="I12" t="str">
        <f>INDEX(crises_map!$B$2:$U$74,MATCH('Fig. 1.2 raw'!$B12,crises_map!$A$2:$A$74,0),MATCH('Fig. 1.2 raw'!I$6,crises_map!$B$1:$U$1,0))</f>
        <v>RC</v>
      </c>
      <c r="J12">
        <f>INDEX(crises_map!$B$2:$U$74,MATCH('Fig. 1.2 raw'!$B12,crises_map!$A$2:$A$74,0),MATCH('Fig. 1.2 raw'!J$6,crises_map!$B$1:$U$1,0))</f>
        <v>4</v>
      </c>
      <c r="K12">
        <f>INDEX(crises_map!$B$2:$U$74,MATCH('Fig. 1.2 raw'!$B12,crises_map!$A$2:$A$74,0),MATCH('Fig. 1.2 raw'!K$6,crises_map!$B$1:$U$1,0))</f>
        <v>1</v>
      </c>
      <c r="L12">
        <f>INDEX(crises_map!$B$2:$U$74,MATCH('Fig. 1.2 raw'!$B12,crises_map!$A$2:$A$74,0),MATCH('Fig. 1.2 raw'!L$6,crises_map!$B$1:$U$1,0))</f>
        <v>1</v>
      </c>
      <c r="M12">
        <f>INDEX(crises_map!$B$2:$U$74,MATCH('Fig. 1.2 raw'!$B12,crises_map!$A$2:$A$74,0),MATCH('Fig. 1.2 raw'!M$6,crises_map!$B$1:$U$1,0))</f>
        <v>1</v>
      </c>
      <c r="N12" s="77">
        <f>INDEX(crises_map!$B$2:$U$74,MATCH('Fig. 1.2 raw'!$B12,crises_map!$A$2:$A$74,0),MATCH('Fig. 1.2 raw'!N$6,crises_map!$B$1:$U$1,0))</f>
        <v>708098081</v>
      </c>
      <c r="O12" s="77">
        <f>INDEX(crises_map!$B$2:$U$74,MATCH('Fig. 1.2 raw'!$B12,crises_map!$A$2:$A$74,0),MATCH('Fig. 1.2 raw'!O$6,crises_map!$B$1:$U$1,0))</f>
        <v>0</v>
      </c>
      <c r="P12" s="77">
        <f>INDEX(crises_map!$B$2:$U$74,MATCH('Fig. 1.2 raw'!$B12,crises_map!$A$2:$A$74,0),MATCH('Fig. 1.2 raw'!P$6,crises_map!$B$1:$U$1,0))</f>
        <v>279294195</v>
      </c>
      <c r="Q12" s="77">
        <f>INDEX(crises_map!$C$2:$U$74,MATCH('Fig. 1.2 raw'!$B12,crises_map!$A$2:$A$74,0),MATCH('Fig. 1.2 raw'!Q$6,crises_map!$C$1:$U$1,0))</f>
        <v>0</v>
      </c>
      <c r="R12" s="78">
        <f t="shared" si="0"/>
        <v>0.39442868508494094</v>
      </c>
      <c r="S12" s="82" t="str">
        <f t="shared" si="1"/>
        <v/>
      </c>
      <c r="T12" s="75"/>
    </row>
    <row r="13" spans="1:21" x14ac:dyDescent="0.3">
      <c r="A13">
        <v>7</v>
      </c>
      <c r="B13" s="81" t="s">
        <v>157</v>
      </c>
      <c r="C13" s="38" t="s">
        <v>158</v>
      </c>
      <c r="D13" s="38">
        <f>INDEX(crises_map!$B$2:$U$74,MATCH('Fig. 1.2 raw'!$B13,crises_map!$A$2:$A$74,0),MATCH('Fig. 1.2 raw'!D$6,crises_map!$B$1:$U$1,0))</f>
        <v>14.3</v>
      </c>
      <c r="E13">
        <f>INDEX(crises_map!$B$2:$U$74,MATCH('Fig. 1.2 raw'!$B13,crises_map!$A$2:$A$74,0),MATCH('Fig. 1.2 raw'!E$6,crises_map!$B$1:$U$1,0))</f>
        <v>5</v>
      </c>
      <c r="F13" s="76">
        <f>INDEX(crises_map!$B$2:$U$74,MATCH('Fig. 1.2 raw'!$B13,crises_map!$A$2:$A$74,0),MATCH('Fig. 1.2 raw'!F$6,crises_map!$B$1:$U$1,0))</f>
        <v>13.14</v>
      </c>
      <c r="G13" s="76" t="str">
        <f>INDEX(crises_map!$B$2:$U$74,MATCH('Fig. 1.2 raw'!$B13,crises_map!$A$2:$A$74,0),MATCH('Fig. 1.2 raw'!G$6,crises_map!$B$1:$U$1,0))</f>
        <v>very vulnerable</v>
      </c>
      <c r="H13" s="76">
        <f>INDEX(crises_map!$B$2:$U$74,MATCH('Fig. 1.2 raw'!$B13,crises_map!$A$2:$A$74,0),MATCH('Fig. 1.2 raw'!H$6,crises_map!$B$1:$U$1,0))</f>
        <v>2</v>
      </c>
      <c r="I13" t="str">
        <f>INDEX(crises_map!$B$2:$U$74,MATCH('Fig. 1.2 raw'!$B13,crises_map!$A$2:$A$74,0),MATCH('Fig. 1.2 raw'!I$6,crises_map!$B$1:$U$1,0))</f>
        <v>PC</v>
      </c>
      <c r="J13">
        <f>INDEX(crises_map!$B$2:$U$74,MATCH('Fig. 1.2 raw'!$B13,crises_map!$A$2:$A$74,0),MATCH('Fig. 1.2 raw'!J$6,crises_map!$B$1:$U$1,0))</f>
        <v>22</v>
      </c>
      <c r="K13">
        <f>INDEX(crises_map!$B$2:$U$74,MATCH('Fig. 1.2 raw'!$B13,crises_map!$A$2:$A$74,0),MATCH('Fig. 1.2 raw'!K$6,crises_map!$B$1:$U$1,0))</f>
        <v>1</v>
      </c>
      <c r="L13">
        <f>INDEX(crises_map!$B$2:$U$74,MATCH('Fig. 1.2 raw'!$B13,crises_map!$A$2:$A$74,0),MATCH('Fig. 1.2 raw'!L$6,crises_map!$B$1:$U$1,0))</f>
        <v>1</v>
      </c>
      <c r="M13">
        <f>INDEX(crises_map!$B$2:$U$74,MATCH('Fig. 1.2 raw'!$B13,crises_map!$A$2:$A$74,0),MATCH('Fig. 1.2 raw'!M$6,crises_map!$B$1:$U$1,0))</f>
        <v>1</v>
      </c>
      <c r="N13" s="77">
        <f>INDEX(crises_map!$B$2:$U$74,MATCH('Fig. 1.2 raw'!$B13,crises_map!$A$2:$A$74,0),MATCH('Fig. 1.2 raw'!N$6,crises_map!$B$1:$U$1,0))</f>
        <v>1939730880</v>
      </c>
      <c r="O13" s="77">
        <f>INDEX(crises_map!$B$2:$U$74,MATCH('Fig. 1.2 raw'!$B13,crises_map!$A$2:$A$74,0),MATCH('Fig. 1.2 raw'!O$6,crises_map!$B$1:$U$1,0))</f>
        <v>305501814</v>
      </c>
      <c r="P13" s="77">
        <f>INDEX(crises_map!$B$2:$U$74,MATCH('Fig. 1.2 raw'!$B13,crises_map!$A$2:$A$74,0),MATCH('Fig. 1.2 raw'!P$6,crises_map!$B$1:$U$1,0))</f>
        <v>732353125</v>
      </c>
      <c r="Q13" s="77">
        <f>INDEX(crises_map!$C$2:$U$74,MATCH('Fig. 1.2 raw'!$B13,crises_map!$A$2:$A$74,0),MATCH('Fig. 1.2 raw'!Q$6,crises_map!$C$1:$U$1,0))</f>
        <v>64283606</v>
      </c>
      <c r="R13" s="78">
        <f t="shared" si="0"/>
        <v>0.37755398573641308</v>
      </c>
      <c r="S13" s="82">
        <f t="shared" si="1"/>
        <v>0.21041971947178029</v>
      </c>
      <c r="T13" s="75"/>
    </row>
    <row r="14" spans="1:21" x14ac:dyDescent="0.3">
      <c r="A14">
        <v>8</v>
      </c>
      <c r="B14" s="81" t="s">
        <v>159</v>
      </c>
      <c r="C14" s="38" t="s">
        <v>160</v>
      </c>
      <c r="D14" s="38">
        <f>INDEX(crises_map!$B$2:$U$74,MATCH('Fig. 1.2 raw'!$B14,crises_map!$A$2:$A$74,0),MATCH('Fig. 1.2 raw'!D$6,crises_map!$B$1:$U$1,0))</f>
        <v>13.4</v>
      </c>
      <c r="E14">
        <f>INDEX(crises_map!$B$2:$U$74,MATCH('Fig. 1.2 raw'!$B14,crises_map!$A$2:$A$74,0),MATCH('Fig. 1.2 raw'!E$6,crises_map!$B$1:$U$1,0))</f>
        <v>5</v>
      </c>
      <c r="F14" s="76">
        <f>INDEX(crises_map!$B$2:$U$74,MATCH('Fig. 1.2 raw'!$B14,crises_map!$A$2:$A$74,0),MATCH('Fig. 1.2 raw'!F$6,crises_map!$B$1:$U$1,0))</f>
        <v>13.34</v>
      </c>
      <c r="G14" s="76" t="str">
        <f>INDEX(crises_map!$B$2:$U$74,MATCH('Fig. 1.2 raw'!$B14,crises_map!$A$2:$A$74,0),MATCH('Fig. 1.2 raw'!G$6,crises_map!$B$1:$U$1,0))</f>
        <v>vulnerable</v>
      </c>
      <c r="H14" s="76">
        <f>INDEX(crises_map!$B$2:$U$74,MATCH('Fig. 1.2 raw'!$B14,crises_map!$A$2:$A$74,0),MATCH('Fig. 1.2 raw'!H$6,crises_map!$B$1:$U$1,0))</f>
        <v>0</v>
      </c>
      <c r="I14" t="str">
        <f>INDEX(crises_map!$B$2:$U$74,MATCH('Fig. 1.2 raw'!$B14,crises_map!$A$2:$A$74,0),MATCH('Fig. 1.2 raw'!I$6,crises_map!$B$1:$U$1,0))</f>
        <v>PC</v>
      </c>
      <c r="J14">
        <f>INDEX(crises_map!$B$2:$U$74,MATCH('Fig. 1.2 raw'!$B14,crises_map!$A$2:$A$74,0),MATCH('Fig. 1.2 raw'!J$6,crises_map!$B$1:$U$1,0))</f>
        <v>10</v>
      </c>
      <c r="K14">
        <f>INDEX(crises_map!$B$2:$U$74,MATCH('Fig. 1.2 raw'!$B14,crises_map!$A$2:$A$74,0),MATCH('Fig. 1.2 raw'!K$6,crises_map!$B$1:$U$1,0))</f>
        <v>1</v>
      </c>
      <c r="L14">
        <f>INDEX(crises_map!$B$2:$U$74,MATCH('Fig. 1.2 raw'!$B14,crises_map!$A$2:$A$74,0),MATCH('Fig. 1.2 raw'!L$6,crises_map!$B$1:$U$1,0))</f>
        <v>1</v>
      </c>
      <c r="M14">
        <f>INDEX(crises_map!$B$2:$U$74,MATCH('Fig. 1.2 raw'!$B14,crises_map!$A$2:$A$74,0),MATCH('Fig. 1.2 raw'!M$6,crises_map!$B$1:$U$1,0))</f>
        <v>1</v>
      </c>
      <c r="N14" s="77">
        <f>INDEX(crises_map!$B$2:$U$74,MATCH('Fig. 1.2 raw'!$B14,crises_map!$A$2:$A$74,0),MATCH('Fig. 1.2 raw'!N$6,crises_map!$B$1:$U$1,0))</f>
        <v>4224416702</v>
      </c>
      <c r="O14" s="77">
        <f>INDEX(crises_map!$B$2:$U$74,MATCH('Fig. 1.2 raw'!$B14,crises_map!$A$2:$A$74,0),MATCH('Fig. 1.2 raw'!O$6,crises_map!$B$1:$U$1,0))</f>
        <v>0</v>
      </c>
      <c r="P14" s="77">
        <f>INDEX(crises_map!$B$2:$U$74,MATCH('Fig. 1.2 raw'!$B14,crises_map!$A$2:$A$74,0),MATCH('Fig. 1.2 raw'!P$6,crises_map!$B$1:$U$1,0))</f>
        <v>2119415725</v>
      </c>
      <c r="Q14" s="77">
        <f>INDEX(crises_map!$C$2:$U$74,MATCH('Fig. 1.2 raw'!$B14,crises_map!$A$2:$A$74,0),MATCH('Fig. 1.2 raw'!Q$6,crises_map!$C$1:$U$1,0))</f>
        <v>0</v>
      </c>
      <c r="R14" s="78">
        <f t="shared" si="0"/>
        <v>0.50170612288238225</v>
      </c>
      <c r="S14" s="82" t="str">
        <f t="shared" si="1"/>
        <v/>
      </c>
      <c r="T14" s="75"/>
    </row>
    <row r="15" spans="1:21" x14ac:dyDescent="0.3">
      <c r="A15">
        <v>9</v>
      </c>
      <c r="B15" s="81" t="s">
        <v>161</v>
      </c>
      <c r="C15" s="38" t="s">
        <v>162</v>
      </c>
      <c r="D15" s="38">
        <f>INDEX(crises_map!$B$2:$U$74,MATCH('Fig. 1.2 raw'!$B15,crises_map!$A$2:$A$74,0),MATCH('Fig. 1.2 raw'!D$6,crises_map!$B$1:$U$1,0))</f>
        <v>11</v>
      </c>
      <c r="E15">
        <f>INDEX(crises_map!$B$2:$U$74,MATCH('Fig. 1.2 raw'!$B15,crises_map!$A$2:$A$74,0),MATCH('Fig. 1.2 raw'!E$6,crises_map!$B$1:$U$1,0))</f>
        <v>2</v>
      </c>
      <c r="F15" s="76">
        <f>INDEX(crises_map!$B$2:$U$74,MATCH('Fig. 1.2 raw'!$B15,crises_map!$A$2:$A$74,0),MATCH('Fig. 1.2 raw'!F$6,crises_map!$B$1:$U$1,0))</f>
        <v>59.56</v>
      </c>
      <c r="G15" s="76" t="str">
        <f>INDEX(crises_map!$B$2:$U$74,MATCH('Fig. 1.2 raw'!$B15,crises_map!$A$2:$A$74,0),MATCH('Fig. 1.2 raw'!G$6,crises_map!$B$1:$U$1,0))</f>
        <v>vulnerable</v>
      </c>
      <c r="H15" s="76">
        <f>INDEX(crises_map!$B$2:$U$74,MATCH('Fig. 1.2 raw'!$B15,crises_map!$A$2:$A$74,0),MATCH('Fig. 1.2 raw'!H$6,crises_map!$B$1:$U$1,0))</f>
        <v>3</v>
      </c>
      <c r="I15" t="str">
        <f>INDEX(crises_map!$B$2:$U$74,MATCH('Fig. 1.2 raw'!$B15,crises_map!$A$2:$A$74,0),MATCH('Fig. 1.2 raw'!I$6,crises_map!$B$1:$U$1,0))</f>
        <v>PC</v>
      </c>
      <c r="J15">
        <f>INDEX(crises_map!$B$2:$U$74,MATCH('Fig. 1.2 raw'!$B15,crises_map!$A$2:$A$74,0),MATCH('Fig. 1.2 raw'!J$6,crises_map!$B$1:$U$1,0))</f>
        <v>6</v>
      </c>
      <c r="K15">
        <f>INDEX(crises_map!$B$2:$U$74,MATCH('Fig. 1.2 raw'!$B15,crises_map!$A$2:$A$74,0),MATCH('Fig. 1.2 raw'!K$6,crises_map!$B$1:$U$1,0))</f>
        <v>1</v>
      </c>
      <c r="L15">
        <f>INDEX(crises_map!$B$2:$U$74,MATCH('Fig. 1.2 raw'!$B15,crises_map!$A$2:$A$74,0),MATCH('Fig. 1.2 raw'!L$6,crises_map!$B$1:$U$1,0))</f>
        <v>0</v>
      </c>
      <c r="M15">
        <f>INDEX(crises_map!$B$2:$U$74,MATCH('Fig. 1.2 raw'!$B15,crises_map!$A$2:$A$74,0),MATCH('Fig. 1.2 raw'!M$6,crises_map!$B$1:$U$1,0))</f>
        <v>0</v>
      </c>
      <c r="N15" s="77">
        <f>INDEX(crises_map!$B$2:$U$74,MATCH('Fig. 1.2 raw'!$B15,crises_map!$A$2:$A$74,0),MATCH('Fig. 1.2 raw'!N$6,crises_map!$B$1:$U$1,0))</f>
        <v>332043165</v>
      </c>
      <c r="O15" s="77">
        <f>INDEX(crises_map!$B$2:$U$74,MATCH('Fig. 1.2 raw'!$B15,crises_map!$A$2:$A$74,0),MATCH('Fig. 1.2 raw'!O$6,crises_map!$B$1:$U$1,0))</f>
        <v>132560000</v>
      </c>
      <c r="P15" s="77">
        <f>INDEX(crises_map!$B$2:$U$74,MATCH('Fig. 1.2 raw'!$B15,crises_map!$A$2:$A$74,0),MATCH('Fig. 1.2 raw'!P$6,crises_map!$B$1:$U$1,0))</f>
        <v>342473082</v>
      </c>
      <c r="Q15" s="77">
        <f>INDEX(crises_map!$C$2:$U$74,MATCH('Fig. 1.2 raw'!$B15,crises_map!$A$2:$A$74,0),MATCH('Fig. 1.2 raw'!Q$6,crises_map!$C$1:$U$1,0))</f>
        <v>51783885</v>
      </c>
      <c r="R15" s="78">
        <f t="shared" si="0"/>
        <v>1.0314113287048086</v>
      </c>
      <c r="S15" s="82">
        <f t="shared" si="1"/>
        <v>0.39064487779118889</v>
      </c>
      <c r="T15" s="75"/>
    </row>
    <row r="16" spans="1:21" x14ac:dyDescent="0.3">
      <c r="A16">
        <v>10</v>
      </c>
      <c r="B16" s="81" t="s">
        <v>163</v>
      </c>
      <c r="C16" s="38" t="s">
        <v>164</v>
      </c>
      <c r="D16" s="38">
        <f>INDEX(crises_map!$B$2:$U$74,MATCH('Fig. 1.2 raw'!$B16,crises_map!$A$2:$A$74,0),MATCH('Fig. 1.2 raw'!D$6,crises_map!$B$1:$U$1,0))</f>
        <v>10.43</v>
      </c>
      <c r="E16">
        <f>INDEX(crises_map!$B$2:$U$74,MATCH('Fig. 1.2 raw'!$B16,crises_map!$A$2:$A$74,0),MATCH('Fig. 1.2 raw'!E$6,crises_map!$B$1:$U$1,0))</f>
        <v>4</v>
      </c>
      <c r="F16" s="76">
        <f>INDEX(crises_map!$B$2:$U$74,MATCH('Fig. 1.2 raw'!$B16,crises_map!$A$2:$A$74,0),MATCH('Fig. 1.2 raw'!F$6,crises_map!$B$1:$U$1,0))</f>
        <v>0</v>
      </c>
      <c r="G16" s="76" t="str">
        <f>INDEX(crises_map!$B$2:$U$74,MATCH('Fig. 1.2 raw'!$B16,crises_map!$A$2:$A$74,0),MATCH('Fig. 1.2 raw'!G$6,crises_map!$B$1:$U$1,0))</f>
        <v>vulnerable</v>
      </c>
      <c r="H16" s="76">
        <f>INDEX(crises_map!$B$2:$U$74,MATCH('Fig. 1.2 raw'!$B16,crises_map!$A$2:$A$74,0),MATCH('Fig. 1.2 raw'!H$6,crises_map!$B$1:$U$1,0))</f>
        <v>0</v>
      </c>
      <c r="I16">
        <f>INDEX(crises_map!$B$2:$U$74,MATCH('Fig. 1.2 raw'!$B16,crises_map!$A$2:$A$74,0),MATCH('Fig. 1.2 raw'!I$6,crises_map!$B$1:$U$1,0))</f>
        <v>0</v>
      </c>
      <c r="J16">
        <f>INDEX(crises_map!$B$2:$U$74,MATCH('Fig. 1.2 raw'!$B16,crises_map!$A$2:$A$74,0),MATCH('Fig. 1.2 raw'!J$6,crises_map!$B$1:$U$1,0))</f>
        <v>0</v>
      </c>
      <c r="K16">
        <f>INDEX(crises_map!$B$2:$U$74,MATCH('Fig. 1.2 raw'!$B16,crises_map!$A$2:$A$74,0),MATCH('Fig. 1.2 raw'!K$6,crises_map!$B$1:$U$1,0))</f>
        <v>0</v>
      </c>
      <c r="L16">
        <f>INDEX(crises_map!$B$2:$U$74,MATCH('Fig. 1.2 raw'!$B16,crises_map!$A$2:$A$74,0),MATCH('Fig. 1.2 raw'!L$6,crises_map!$B$1:$U$1,0))</f>
        <v>0</v>
      </c>
      <c r="M16">
        <f>INDEX(crises_map!$B$2:$U$74,MATCH('Fig. 1.2 raw'!$B16,crises_map!$A$2:$A$74,0),MATCH('Fig. 1.2 raw'!M$6,crises_map!$B$1:$U$1,0))</f>
        <v>0</v>
      </c>
      <c r="N16" s="77">
        <f>INDEX(crises_map!$B$2:$U$74,MATCH('Fig. 1.2 raw'!$B16,crises_map!$A$2:$A$74,0),MATCH('Fig. 1.2 raw'!N$6,crises_map!$B$1:$U$1,0))</f>
        <v>0</v>
      </c>
      <c r="O16" s="77">
        <f>INDEX(crises_map!$B$2:$U$74,MATCH('Fig. 1.2 raw'!$B16,crises_map!$A$2:$A$74,0),MATCH('Fig. 1.2 raw'!O$6,crises_map!$B$1:$U$1,0))</f>
        <v>0</v>
      </c>
      <c r="P16" s="77">
        <f>INDEX(crises_map!$B$2:$U$74,MATCH('Fig. 1.2 raw'!$B16,crises_map!$A$2:$A$74,0),MATCH('Fig. 1.2 raw'!P$6,crises_map!$B$1:$U$1,0))</f>
        <v>0</v>
      </c>
      <c r="Q16" s="77">
        <f>INDEX(crises_map!$C$2:$U$74,MATCH('Fig. 1.2 raw'!$B16,crises_map!$A$2:$A$74,0),MATCH('Fig. 1.2 raw'!Q$6,crises_map!$C$1:$U$1,0))</f>
        <v>0</v>
      </c>
      <c r="R16" s="78" t="str">
        <f t="shared" si="0"/>
        <v/>
      </c>
      <c r="S16" s="82" t="str">
        <f t="shared" si="1"/>
        <v/>
      </c>
      <c r="T16" s="75"/>
    </row>
    <row r="17" spans="1:20" x14ac:dyDescent="0.3">
      <c r="A17">
        <v>11</v>
      </c>
      <c r="B17" s="81" t="s">
        <v>165</v>
      </c>
      <c r="C17" s="38" t="s">
        <v>166</v>
      </c>
      <c r="D17" s="38">
        <f>INDEX(crises_map!$B$2:$U$74,MATCH('Fig. 1.2 raw'!$B17,crises_map!$A$2:$A$74,0),MATCH('Fig. 1.2 raw'!D$6,crises_map!$B$1:$U$1,0))</f>
        <v>8.5</v>
      </c>
      <c r="E17">
        <f>INDEX(crises_map!$B$2:$U$74,MATCH('Fig. 1.2 raw'!$B17,crises_map!$A$2:$A$74,0),MATCH('Fig. 1.2 raw'!E$6,crises_map!$B$1:$U$1,0))</f>
        <v>4</v>
      </c>
      <c r="F17" s="76">
        <f>INDEX(crises_map!$B$2:$U$74,MATCH('Fig. 1.2 raw'!$B17,crises_map!$A$2:$A$74,0),MATCH('Fig. 1.2 raw'!F$6,crises_map!$B$1:$U$1,0))</f>
        <v>82.25</v>
      </c>
      <c r="G17" s="76" t="str">
        <f>INDEX(crises_map!$B$2:$U$74,MATCH('Fig. 1.2 raw'!$B17,crises_map!$A$2:$A$74,0),MATCH('Fig. 1.2 raw'!G$6,crises_map!$B$1:$U$1,0))</f>
        <v>slightly vulnerable</v>
      </c>
      <c r="H17" s="76">
        <f>INDEX(crises_map!$B$2:$U$74,MATCH('Fig. 1.2 raw'!$B17,crises_map!$A$2:$A$74,0),MATCH('Fig. 1.2 raw'!H$6,crises_map!$B$1:$U$1,0))</f>
        <v>0</v>
      </c>
      <c r="I17" t="str">
        <f>INDEX(crises_map!$B$2:$U$74,MATCH('Fig. 1.2 raw'!$B17,crises_map!$A$2:$A$74,0),MATCH('Fig. 1.2 raw'!I$6,crises_map!$B$1:$U$1,0))</f>
        <v>RC</v>
      </c>
      <c r="J17">
        <f>INDEX(crises_map!$B$2:$U$74,MATCH('Fig. 1.2 raw'!$B17,crises_map!$A$2:$A$74,0),MATCH('Fig. 1.2 raw'!J$6,crises_map!$B$1:$U$1,0))</f>
        <v>4</v>
      </c>
      <c r="K17">
        <f>INDEX(crises_map!$B$2:$U$74,MATCH('Fig. 1.2 raw'!$B17,crises_map!$A$2:$A$74,0),MATCH('Fig. 1.2 raw'!K$6,crises_map!$B$1:$U$1,0))</f>
        <v>0</v>
      </c>
      <c r="L17">
        <f>INDEX(crises_map!$B$2:$U$74,MATCH('Fig. 1.2 raw'!$B17,crises_map!$A$2:$A$74,0),MATCH('Fig. 1.2 raw'!L$6,crises_map!$B$1:$U$1,0))</f>
        <v>1</v>
      </c>
      <c r="M17">
        <f>INDEX(crises_map!$B$2:$U$74,MATCH('Fig. 1.2 raw'!$B17,crises_map!$A$2:$A$74,0),MATCH('Fig. 1.2 raw'!M$6,crises_map!$B$1:$U$1,0))</f>
        <v>1</v>
      </c>
      <c r="N17" s="77">
        <f>INDEX(crises_map!$B$2:$U$74,MATCH('Fig. 1.2 raw'!$B17,crises_map!$A$2:$A$74,0),MATCH('Fig. 1.2 raw'!N$6,crises_map!$B$1:$U$1,0))</f>
        <v>174010305</v>
      </c>
      <c r="O17" s="77">
        <f>INDEX(crises_map!$B$2:$U$74,MATCH('Fig. 1.2 raw'!$B17,crises_map!$A$2:$A$74,0),MATCH('Fig. 1.2 raw'!O$6,crises_map!$B$1:$U$1,0))</f>
        <v>640990540</v>
      </c>
      <c r="P17" s="77">
        <f>INDEX(crises_map!$B$2:$U$74,MATCH('Fig. 1.2 raw'!$B17,crises_map!$A$2:$A$74,0),MATCH('Fig. 1.2 raw'!P$6,crises_map!$B$1:$U$1,0))</f>
        <v>84109385</v>
      </c>
      <c r="Q17" s="77">
        <f>INDEX(crises_map!$C$2:$U$74,MATCH('Fig. 1.2 raw'!$B17,crises_map!$A$2:$A$74,0),MATCH('Fig. 1.2 raw'!Q$6,crises_map!$C$1:$U$1,0))</f>
        <v>328308657</v>
      </c>
      <c r="R17" s="78">
        <f t="shared" si="0"/>
        <v>0.48335864361596287</v>
      </c>
      <c r="S17" s="82">
        <f t="shared" si="1"/>
        <v>0.5121895511905683</v>
      </c>
      <c r="T17" s="75"/>
    </row>
    <row r="18" spans="1:20" x14ac:dyDescent="0.3">
      <c r="A18">
        <v>12</v>
      </c>
      <c r="B18" s="81" t="s">
        <v>167</v>
      </c>
      <c r="C18" s="38" t="s">
        <v>168</v>
      </c>
      <c r="D18" s="38">
        <f>INDEX(crises_map!$B$2:$U$74,MATCH('Fig. 1.2 raw'!$B18,crises_map!$A$2:$A$74,0),MATCH('Fig. 1.2 raw'!D$6,crises_map!$B$1:$U$1,0))</f>
        <v>8.3105329999999995</v>
      </c>
      <c r="E18">
        <f>INDEX(crises_map!$B$2:$U$74,MATCH('Fig. 1.2 raw'!$B18,crises_map!$A$2:$A$74,0),MATCH('Fig. 1.2 raw'!E$6,crises_map!$B$1:$U$1,0))</f>
        <v>4</v>
      </c>
      <c r="F18" s="76">
        <f>INDEX(crises_map!$B$2:$U$74,MATCH('Fig. 1.2 raw'!$B18,crises_map!$A$2:$A$74,0),MATCH('Fig. 1.2 raw'!F$6,crises_map!$B$1:$U$1,0))</f>
        <v>5.24</v>
      </c>
      <c r="G18" s="76">
        <f>INDEX(crises_map!$B$2:$U$74,MATCH('Fig. 1.2 raw'!$B18,crises_map!$A$2:$A$74,0),MATCH('Fig. 1.2 raw'!G$6,crises_map!$B$1:$U$1,0))</f>
        <v>0</v>
      </c>
      <c r="H18" s="76">
        <f>INDEX(crises_map!$B$2:$U$74,MATCH('Fig. 1.2 raw'!$B18,crises_map!$A$2:$A$74,0),MATCH('Fig. 1.2 raw'!H$6,crises_map!$B$1:$U$1,0))</f>
        <v>4</v>
      </c>
      <c r="I18" t="str">
        <f>INDEX(crises_map!$B$2:$U$74,MATCH('Fig. 1.2 raw'!$B18,crises_map!$A$2:$A$74,0),MATCH('Fig. 1.2 raw'!I$6,crises_map!$B$1:$U$1,0))</f>
        <v>PC</v>
      </c>
      <c r="J18">
        <f>INDEX(crises_map!$B$2:$U$74,MATCH('Fig. 1.2 raw'!$B18,crises_map!$A$2:$A$74,0),MATCH('Fig. 1.2 raw'!J$6,crises_map!$B$1:$U$1,0))</f>
        <v>11</v>
      </c>
      <c r="K18">
        <f>INDEX(crises_map!$B$2:$U$74,MATCH('Fig. 1.2 raw'!$B18,crises_map!$A$2:$A$74,0),MATCH('Fig. 1.2 raw'!K$6,crises_map!$B$1:$U$1,0))</f>
        <v>1</v>
      </c>
      <c r="L18">
        <f>INDEX(crises_map!$B$2:$U$74,MATCH('Fig. 1.2 raw'!$B18,crises_map!$A$2:$A$74,0),MATCH('Fig. 1.2 raw'!L$6,crises_map!$B$1:$U$1,0))</f>
        <v>1</v>
      </c>
      <c r="M18">
        <f>INDEX(crises_map!$B$2:$U$74,MATCH('Fig. 1.2 raw'!$B18,crises_map!$A$2:$A$74,0),MATCH('Fig. 1.2 raw'!M$6,crises_map!$B$1:$U$1,0))</f>
        <v>1</v>
      </c>
      <c r="N18" s="77">
        <f>INDEX(crises_map!$B$2:$U$74,MATCH('Fig. 1.2 raw'!$B18,crises_map!$A$2:$A$74,0),MATCH('Fig. 1.2 raw'!N$6,crises_map!$B$1:$U$1,0))</f>
        <v>1677772788</v>
      </c>
      <c r="O18" s="77">
        <f>INDEX(crises_map!$B$2:$U$74,MATCH('Fig. 1.2 raw'!$B18,crises_map!$A$2:$A$74,0),MATCH('Fig. 1.2 raw'!O$6,crises_map!$B$1:$U$1,0))</f>
        <v>0</v>
      </c>
      <c r="P18" s="77">
        <f>INDEX(crises_map!$B$2:$U$74,MATCH('Fig. 1.2 raw'!$B18,crises_map!$A$2:$A$74,0),MATCH('Fig. 1.2 raw'!P$6,crises_map!$B$1:$U$1,0))</f>
        <v>1156010621</v>
      </c>
      <c r="Q18" s="77">
        <f>INDEX(crises_map!$C$2:$U$74,MATCH('Fig. 1.2 raw'!$B18,crises_map!$A$2:$A$74,0),MATCH('Fig. 1.2 raw'!Q$6,crises_map!$C$1:$U$1,0))</f>
        <v>0</v>
      </c>
      <c r="R18" s="78">
        <f t="shared" si="0"/>
        <v>0.68901500207190147</v>
      </c>
      <c r="S18" s="82" t="str">
        <f t="shared" si="1"/>
        <v/>
      </c>
      <c r="T18" s="75"/>
    </row>
    <row r="19" spans="1:20" x14ac:dyDescent="0.3">
      <c r="A19">
        <v>13</v>
      </c>
      <c r="B19" s="81" t="s">
        <v>169</v>
      </c>
      <c r="C19" s="38" t="s">
        <v>170</v>
      </c>
      <c r="D19" s="38">
        <f>INDEX(crises_map!$B$2:$U$74,MATCH('Fig. 1.2 raw'!$B19,crises_map!$A$2:$A$74,0),MATCH('Fig. 1.2 raw'!D$6,crises_map!$B$1:$U$1,0))</f>
        <v>7.74</v>
      </c>
      <c r="E19">
        <f>INDEX(crises_map!$B$2:$U$74,MATCH('Fig. 1.2 raw'!$B19,crises_map!$A$2:$A$74,0),MATCH('Fig. 1.2 raw'!E$6,crises_map!$B$1:$U$1,0))</f>
        <v>4</v>
      </c>
      <c r="F19" s="76">
        <f>INDEX(crises_map!$B$2:$U$74,MATCH('Fig. 1.2 raw'!$B19,crises_map!$A$2:$A$74,0),MATCH('Fig. 1.2 raw'!F$6,crises_map!$B$1:$U$1,0))</f>
        <v>12.43</v>
      </c>
      <c r="G19" s="76" t="str">
        <f>INDEX(crises_map!$B$2:$U$74,MATCH('Fig. 1.2 raw'!$B19,crises_map!$A$2:$A$74,0),MATCH('Fig. 1.2 raw'!G$6,crises_map!$B$1:$U$1,0))</f>
        <v>very vulnerable</v>
      </c>
      <c r="H19" s="76">
        <f>INDEX(crises_map!$B$2:$U$74,MATCH('Fig. 1.2 raw'!$B19,crises_map!$A$2:$A$74,0),MATCH('Fig. 1.2 raw'!H$6,crises_map!$B$1:$U$1,0))</f>
        <v>2</v>
      </c>
      <c r="I19" t="str">
        <f>INDEX(crises_map!$B$2:$U$74,MATCH('Fig. 1.2 raw'!$B19,crises_map!$A$2:$A$74,0),MATCH('Fig. 1.2 raw'!I$6,crises_map!$B$1:$U$1,0))</f>
        <v>PC</v>
      </c>
      <c r="J19">
        <f>INDEX(crises_map!$B$2:$U$74,MATCH('Fig. 1.2 raw'!$B19,crises_map!$A$2:$A$74,0),MATCH('Fig. 1.2 raw'!J$6,crises_map!$B$1:$U$1,0))</f>
        <v>22</v>
      </c>
      <c r="K19">
        <f>INDEX(crises_map!$B$2:$U$74,MATCH('Fig. 1.2 raw'!$B19,crises_map!$A$2:$A$74,0),MATCH('Fig. 1.2 raw'!K$6,crises_map!$B$1:$U$1,0))</f>
        <v>1</v>
      </c>
      <c r="L19">
        <f>INDEX(crises_map!$B$2:$U$74,MATCH('Fig. 1.2 raw'!$B19,crises_map!$A$2:$A$74,0),MATCH('Fig. 1.2 raw'!L$6,crises_map!$B$1:$U$1,0))</f>
        <v>1</v>
      </c>
      <c r="M19">
        <f>INDEX(crises_map!$B$2:$U$74,MATCH('Fig. 1.2 raw'!$B19,crises_map!$A$2:$A$74,0),MATCH('Fig. 1.2 raw'!M$6,crises_map!$B$1:$U$1,0))</f>
        <v>1</v>
      </c>
      <c r="N19" s="77">
        <f>INDEX(crises_map!$B$2:$U$74,MATCH('Fig. 1.2 raw'!$B19,crises_map!$A$2:$A$74,0),MATCH('Fig. 1.2 raw'!N$6,crises_map!$B$1:$U$1,0))</f>
        <v>1092121872</v>
      </c>
      <c r="O19" s="77">
        <f>INDEX(crises_map!$B$2:$U$74,MATCH('Fig. 1.2 raw'!$B19,crises_map!$A$2:$A$74,0),MATCH('Fig. 1.2 raw'!O$6,crises_map!$B$1:$U$1,0))</f>
        <v>30410180</v>
      </c>
      <c r="P19" s="77">
        <f>INDEX(crises_map!$B$2:$U$74,MATCH('Fig. 1.2 raw'!$B19,crises_map!$A$2:$A$74,0),MATCH('Fig. 1.2 raw'!P$6,crises_map!$B$1:$U$1,0))</f>
        <v>849699198</v>
      </c>
      <c r="Q19" s="77">
        <f>INDEX(crises_map!$C$2:$U$74,MATCH('Fig. 1.2 raw'!$B19,crises_map!$A$2:$A$74,0),MATCH('Fig. 1.2 raw'!Q$6,crises_map!$C$1:$U$1,0))</f>
        <v>0</v>
      </c>
      <c r="R19" s="78">
        <f t="shared" si="0"/>
        <v>0.77802598756121244</v>
      </c>
      <c r="S19" s="82">
        <f t="shared" si="1"/>
        <v>0</v>
      </c>
      <c r="T19" s="75"/>
    </row>
    <row r="20" spans="1:20" x14ac:dyDescent="0.3">
      <c r="A20">
        <v>14</v>
      </c>
      <c r="B20" s="81" t="s">
        <v>171</v>
      </c>
      <c r="C20" s="38" t="s">
        <v>172</v>
      </c>
      <c r="D20" s="38">
        <f>INDEX(crises_map!$B$2:$U$74,MATCH('Fig. 1.2 raw'!$B20,crises_map!$A$2:$A$74,0),MATCH('Fig. 1.2 raw'!D$6,crises_map!$B$1:$U$1,0))</f>
        <v>7</v>
      </c>
      <c r="E20">
        <f>INDEX(crises_map!$B$2:$U$74,MATCH('Fig. 1.2 raw'!$B20,crises_map!$A$2:$A$74,0),MATCH('Fig. 1.2 raw'!E$6,crises_map!$B$1:$U$1,0))</f>
        <v>4</v>
      </c>
      <c r="F20" s="76">
        <f>INDEX(crises_map!$B$2:$U$74,MATCH('Fig. 1.2 raw'!$B20,crises_map!$A$2:$A$74,0),MATCH('Fig. 1.2 raw'!F$6,crises_map!$B$1:$U$1,0))</f>
        <v>38.619999999999997</v>
      </c>
      <c r="G20" s="76" t="str">
        <f>INDEX(crises_map!$B$2:$U$74,MATCH('Fig. 1.2 raw'!$B20,crises_map!$A$2:$A$74,0),MATCH('Fig. 1.2 raw'!G$6,crises_map!$B$1:$U$1,0))</f>
        <v>vulnerable</v>
      </c>
      <c r="H20" s="76">
        <f>INDEX(crises_map!$B$2:$U$74,MATCH('Fig. 1.2 raw'!$B20,crises_map!$A$2:$A$74,0),MATCH('Fig. 1.2 raw'!H$6,crises_map!$B$1:$U$1,0))</f>
        <v>3</v>
      </c>
      <c r="I20" t="str">
        <f>INDEX(crises_map!$B$2:$U$74,MATCH('Fig. 1.2 raw'!$B20,crises_map!$A$2:$A$74,0),MATCH('Fig. 1.2 raw'!I$6,crises_map!$B$1:$U$1,0))</f>
        <v>RC</v>
      </c>
      <c r="J20">
        <f>INDEX(crises_map!$B$2:$U$74,MATCH('Fig. 1.2 raw'!$B20,crises_map!$A$2:$A$74,0),MATCH('Fig. 1.2 raw'!J$6,crises_map!$B$1:$U$1,0))</f>
        <v>3</v>
      </c>
      <c r="K20">
        <f>INDEX(crises_map!$B$2:$U$74,MATCH('Fig. 1.2 raw'!$B20,crises_map!$A$2:$A$74,0),MATCH('Fig. 1.2 raw'!K$6,crises_map!$B$1:$U$1,0))</f>
        <v>0</v>
      </c>
      <c r="L20">
        <f>INDEX(crises_map!$B$2:$U$74,MATCH('Fig. 1.2 raw'!$B20,crises_map!$A$2:$A$74,0),MATCH('Fig. 1.2 raw'!L$6,crises_map!$B$1:$U$1,0))</f>
        <v>1</v>
      </c>
      <c r="M20">
        <f>INDEX(crises_map!$B$2:$U$74,MATCH('Fig. 1.2 raw'!$B20,crises_map!$A$2:$A$74,0),MATCH('Fig. 1.2 raw'!M$6,crises_map!$B$1:$U$1,0))</f>
        <v>1</v>
      </c>
      <c r="N20" s="77">
        <f>INDEX(crises_map!$B$2:$U$74,MATCH('Fig. 1.2 raw'!$B20,crises_map!$A$2:$A$74,0),MATCH('Fig. 1.2 raw'!N$6,crises_map!$B$1:$U$1,0))</f>
        <v>506769226</v>
      </c>
      <c r="O20" s="77">
        <f>INDEX(crises_map!$B$2:$U$74,MATCH('Fig. 1.2 raw'!$B20,crises_map!$A$2:$A$74,0),MATCH('Fig. 1.2 raw'!O$6,crises_map!$B$1:$U$1,0))</f>
        <v>0</v>
      </c>
      <c r="P20" s="77">
        <f>INDEX(crises_map!$B$2:$U$74,MATCH('Fig. 1.2 raw'!$B20,crises_map!$A$2:$A$74,0),MATCH('Fig. 1.2 raw'!P$6,crises_map!$B$1:$U$1,0))</f>
        <v>95681940</v>
      </c>
      <c r="Q20" s="77">
        <f>INDEX(crises_map!$C$2:$U$74,MATCH('Fig. 1.2 raw'!$B20,crises_map!$A$2:$A$74,0),MATCH('Fig. 1.2 raw'!Q$6,crises_map!$C$1:$U$1,0))</f>
        <v>0</v>
      </c>
      <c r="R20" s="78">
        <f t="shared" si="0"/>
        <v>0.18880771580237984</v>
      </c>
      <c r="S20" s="82" t="str">
        <f t="shared" si="1"/>
        <v/>
      </c>
      <c r="T20" s="75"/>
    </row>
    <row r="21" spans="1:20" x14ac:dyDescent="0.3">
      <c r="A21">
        <v>15</v>
      </c>
      <c r="B21" s="81" t="s">
        <v>173</v>
      </c>
      <c r="C21" s="38" t="s">
        <v>174</v>
      </c>
      <c r="D21" s="38">
        <f>INDEX(crises_map!$B$2:$U$74,MATCH('Fig. 1.2 raw'!$B21,crises_map!$A$2:$A$74,0),MATCH('Fig. 1.2 raw'!D$6,crises_map!$B$1:$U$1,0))</f>
        <v>6.4</v>
      </c>
      <c r="E21">
        <f>INDEX(crises_map!$B$2:$U$74,MATCH('Fig. 1.2 raw'!$B21,crises_map!$A$2:$A$74,0),MATCH('Fig. 1.2 raw'!E$6,crises_map!$B$1:$U$1,0))</f>
        <v>5</v>
      </c>
      <c r="F21" s="76">
        <f>INDEX(crises_map!$B$2:$U$74,MATCH('Fig. 1.2 raw'!$B21,crises_map!$A$2:$A$74,0),MATCH('Fig. 1.2 raw'!F$6,crises_map!$B$1:$U$1,0))</f>
        <v>12.77</v>
      </c>
      <c r="G21" s="76" t="str">
        <f>INDEX(crises_map!$B$2:$U$74,MATCH('Fig. 1.2 raw'!$B21,crises_map!$A$2:$A$74,0),MATCH('Fig. 1.2 raw'!G$6,crises_map!$B$1:$U$1,0))</f>
        <v>very vulnerable</v>
      </c>
      <c r="H21" s="76">
        <f>INDEX(crises_map!$B$2:$U$74,MATCH('Fig. 1.2 raw'!$B21,crises_map!$A$2:$A$74,0),MATCH('Fig. 1.2 raw'!H$6,crises_map!$B$1:$U$1,0))</f>
        <v>1</v>
      </c>
      <c r="I21" t="str">
        <f>INDEX(crises_map!$B$2:$U$74,MATCH('Fig. 1.2 raw'!$B21,crises_map!$A$2:$A$74,0),MATCH('Fig. 1.2 raw'!I$6,crises_map!$B$1:$U$1,0))</f>
        <v>PC</v>
      </c>
      <c r="J21">
        <f>INDEX(crises_map!$B$2:$U$74,MATCH('Fig. 1.2 raw'!$B21,crises_map!$A$2:$A$74,0),MATCH('Fig. 1.2 raw'!J$6,crises_map!$B$1:$U$1,0))</f>
        <v>18</v>
      </c>
      <c r="K21">
        <f>INDEX(crises_map!$B$2:$U$74,MATCH('Fig. 1.2 raw'!$B21,crises_map!$A$2:$A$74,0),MATCH('Fig. 1.2 raw'!K$6,crises_map!$B$1:$U$1,0))</f>
        <v>1</v>
      </c>
      <c r="L21">
        <f>INDEX(crises_map!$B$2:$U$74,MATCH('Fig. 1.2 raw'!$B21,crises_map!$A$2:$A$74,0),MATCH('Fig. 1.2 raw'!L$6,crises_map!$B$1:$U$1,0))</f>
        <v>1</v>
      </c>
      <c r="M21">
        <f>INDEX(crises_map!$B$2:$U$74,MATCH('Fig. 1.2 raw'!$B21,crises_map!$A$2:$A$74,0),MATCH('Fig. 1.2 raw'!M$6,crises_map!$B$1:$U$1,0))</f>
        <v>1</v>
      </c>
      <c r="N21" s="77">
        <f>INDEX(crises_map!$B$2:$U$74,MATCH('Fig. 1.2 raw'!$B21,crises_map!$A$2:$A$74,0),MATCH('Fig. 1.2 raw'!N$6,crises_map!$B$1:$U$1,0))</f>
        <v>617522407</v>
      </c>
      <c r="O21" s="77">
        <f>INDEX(crises_map!$B$2:$U$74,MATCH('Fig. 1.2 raw'!$B21,crises_map!$A$2:$A$74,0),MATCH('Fig. 1.2 raw'!O$6,crises_map!$B$1:$U$1,0))</f>
        <v>0</v>
      </c>
      <c r="P21" s="77">
        <f>INDEX(crises_map!$B$2:$U$74,MATCH('Fig. 1.2 raw'!$B21,crises_map!$A$2:$A$74,0),MATCH('Fig. 1.2 raw'!P$6,crises_map!$B$1:$U$1,0))</f>
        <v>214294799</v>
      </c>
      <c r="Q21" s="77">
        <f>INDEX(crises_map!$C$2:$U$74,MATCH('Fig. 1.2 raw'!$B21,crises_map!$A$2:$A$74,0),MATCH('Fig. 1.2 raw'!Q$6,crises_map!$C$1:$U$1,0))</f>
        <v>0</v>
      </c>
      <c r="R21" s="78">
        <f t="shared" si="0"/>
        <v>0.34702351942348225</v>
      </c>
      <c r="S21" s="82" t="str">
        <f t="shared" si="1"/>
        <v/>
      </c>
      <c r="T21" s="75"/>
    </row>
    <row r="22" spans="1:20" x14ac:dyDescent="0.3">
      <c r="A22">
        <v>16</v>
      </c>
      <c r="B22" s="81" t="s">
        <v>175</v>
      </c>
      <c r="C22" s="38" t="s">
        <v>176</v>
      </c>
      <c r="D22" s="38">
        <f>INDEX(crises_map!$B$2:$U$74,MATCH('Fig. 1.2 raw'!$B22,crises_map!$A$2:$A$74,0),MATCH('Fig. 1.2 raw'!D$6,crises_map!$B$1:$U$1,0))</f>
        <v>5.9172690000000001</v>
      </c>
      <c r="E22">
        <f>INDEX(crises_map!$B$2:$U$74,MATCH('Fig. 1.2 raw'!$B22,crises_map!$A$2:$A$74,0),MATCH('Fig. 1.2 raw'!E$6,crises_map!$B$1:$U$1,0))</f>
        <v>4</v>
      </c>
      <c r="F22" s="76">
        <f>INDEX(crises_map!$B$2:$U$74,MATCH('Fig. 1.2 raw'!$B22,crises_map!$A$2:$A$74,0),MATCH('Fig. 1.2 raw'!F$6,crises_map!$B$1:$U$1,0))</f>
        <v>6.62</v>
      </c>
      <c r="G22" s="76" t="str">
        <f>INDEX(crises_map!$B$2:$U$74,MATCH('Fig. 1.2 raw'!$B22,crises_map!$A$2:$A$74,0),MATCH('Fig. 1.2 raw'!G$6,crises_map!$B$1:$U$1,0))</f>
        <v>very vulnerable</v>
      </c>
      <c r="H22" s="76">
        <f>INDEX(crises_map!$B$2:$U$74,MATCH('Fig. 1.2 raw'!$B22,crises_map!$A$2:$A$74,0),MATCH('Fig. 1.2 raw'!H$6,crises_map!$B$1:$U$1,0))</f>
        <v>1</v>
      </c>
      <c r="I22" t="str">
        <f>INDEX(crises_map!$B$2:$U$74,MATCH('Fig. 1.2 raw'!$B22,crises_map!$A$2:$A$74,0),MATCH('Fig. 1.2 raw'!I$6,crises_map!$B$1:$U$1,0))</f>
        <v>PC</v>
      </c>
      <c r="J22">
        <f>INDEX(crises_map!$B$2:$U$74,MATCH('Fig. 1.2 raw'!$B22,crises_map!$A$2:$A$74,0),MATCH('Fig. 1.2 raw'!J$6,crises_map!$B$1:$U$1,0))</f>
        <v>18</v>
      </c>
      <c r="K22">
        <f>INDEX(crises_map!$B$2:$U$74,MATCH('Fig. 1.2 raw'!$B22,crises_map!$A$2:$A$74,0),MATCH('Fig. 1.2 raw'!K$6,crises_map!$B$1:$U$1,0))</f>
        <v>1</v>
      </c>
      <c r="L22">
        <f>INDEX(crises_map!$B$2:$U$74,MATCH('Fig. 1.2 raw'!$B22,crises_map!$A$2:$A$74,0),MATCH('Fig. 1.2 raw'!L$6,crises_map!$B$1:$U$1,0))</f>
        <v>1</v>
      </c>
      <c r="M22">
        <f>INDEX(crises_map!$B$2:$U$74,MATCH('Fig. 1.2 raw'!$B22,crises_map!$A$2:$A$74,0),MATCH('Fig. 1.2 raw'!M$6,crises_map!$B$1:$U$1,0))</f>
        <v>0</v>
      </c>
      <c r="N22" s="77">
        <f>INDEX(crises_map!$B$2:$U$74,MATCH('Fig. 1.2 raw'!$B22,crises_map!$A$2:$A$74,0),MATCH('Fig. 1.2 raw'!N$6,crises_map!$B$1:$U$1,0))</f>
        <v>563286869</v>
      </c>
      <c r="O22" s="77">
        <f>INDEX(crises_map!$B$2:$U$74,MATCH('Fig. 1.2 raw'!$B22,crises_map!$A$2:$A$74,0),MATCH('Fig. 1.2 raw'!O$6,crises_map!$B$1:$U$1,0))</f>
        <v>0</v>
      </c>
      <c r="P22" s="77">
        <f>INDEX(crises_map!$B$2:$U$74,MATCH('Fig. 1.2 raw'!$B22,crises_map!$A$2:$A$74,0),MATCH('Fig. 1.2 raw'!P$6,crises_map!$B$1:$U$1,0))</f>
        <v>216971654</v>
      </c>
      <c r="Q22" s="77">
        <f>INDEX(crises_map!$C$2:$U$74,MATCH('Fig. 1.2 raw'!$B22,crises_map!$A$2:$A$74,0),MATCH('Fig. 1.2 raw'!Q$6,crises_map!$C$1:$U$1,0))</f>
        <v>0</v>
      </c>
      <c r="R22" s="78">
        <f t="shared" si="0"/>
        <v>0.38518855301063304</v>
      </c>
      <c r="S22" s="82" t="str">
        <f t="shared" si="1"/>
        <v/>
      </c>
      <c r="T22" s="75"/>
    </row>
    <row r="23" spans="1:20" x14ac:dyDescent="0.3">
      <c r="A23">
        <v>17</v>
      </c>
      <c r="B23" s="81" t="s">
        <v>177</v>
      </c>
      <c r="C23" s="38" t="s">
        <v>178</v>
      </c>
      <c r="D23" s="38">
        <f>INDEX(crises_map!$B$2:$U$74,MATCH('Fig. 1.2 raw'!$B23,crises_map!$A$2:$A$74,0),MATCH('Fig. 1.2 raw'!D$6,crises_map!$B$1:$U$1,0))</f>
        <v>5.05</v>
      </c>
      <c r="E23">
        <f>INDEX(crises_map!$B$2:$U$74,MATCH('Fig. 1.2 raw'!$B23,crises_map!$A$2:$A$74,0),MATCH('Fig. 1.2 raw'!E$6,crises_map!$B$1:$U$1,0))</f>
        <v>5</v>
      </c>
      <c r="F23" s="76">
        <f>INDEX(crises_map!$B$2:$U$74,MATCH('Fig. 1.2 raw'!$B23,crises_map!$A$2:$A$74,0),MATCH('Fig. 1.2 raw'!F$6,crises_map!$B$1:$U$1,0))</f>
        <v>1.51</v>
      </c>
      <c r="G23" s="76" t="str">
        <f>INDEX(crises_map!$B$2:$U$74,MATCH('Fig. 1.2 raw'!$B23,crises_map!$A$2:$A$74,0),MATCH('Fig. 1.2 raw'!G$6,crises_map!$B$1:$U$1,0))</f>
        <v>very vulnerable</v>
      </c>
      <c r="H23" s="76">
        <f>INDEX(crises_map!$B$2:$U$74,MATCH('Fig. 1.2 raw'!$B23,crises_map!$A$2:$A$74,0),MATCH('Fig. 1.2 raw'!H$6,crises_map!$B$1:$U$1,0))</f>
        <v>3</v>
      </c>
      <c r="I23" t="str">
        <f>INDEX(crises_map!$B$2:$U$74,MATCH('Fig. 1.2 raw'!$B23,crises_map!$A$2:$A$74,0),MATCH('Fig. 1.2 raw'!I$6,crises_map!$B$1:$U$1,0))</f>
        <v>PC</v>
      </c>
      <c r="J23">
        <f>INDEX(crises_map!$B$2:$U$74,MATCH('Fig. 1.2 raw'!$B23,crises_map!$A$2:$A$74,0),MATCH('Fig. 1.2 raw'!J$6,crises_map!$B$1:$U$1,0))</f>
        <v>12</v>
      </c>
      <c r="K23">
        <f>INDEX(crises_map!$B$2:$U$74,MATCH('Fig. 1.2 raw'!$B23,crises_map!$A$2:$A$74,0),MATCH('Fig. 1.2 raw'!K$6,crises_map!$B$1:$U$1,0))</f>
        <v>0</v>
      </c>
      <c r="L23">
        <f>INDEX(crises_map!$B$2:$U$74,MATCH('Fig. 1.2 raw'!$B23,crises_map!$A$2:$A$74,0),MATCH('Fig. 1.2 raw'!L$6,crises_map!$B$1:$U$1,0))</f>
        <v>0</v>
      </c>
      <c r="M23">
        <f>INDEX(crises_map!$B$2:$U$74,MATCH('Fig. 1.2 raw'!$B23,crises_map!$A$2:$A$74,0),MATCH('Fig. 1.2 raw'!M$6,crises_map!$B$1:$U$1,0))</f>
        <v>1</v>
      </c>
      <c r="N23" s="77">
        <f>INDEX(crises_map!$B$2:$U$74,MATCH('Fig. 1.2 raw'!$B23,crises_map!$A$2:$A$74,0),MATCH('Fig. 1.2 raw'!N$6,crises_map!$B$1:$U$1,0))</f>
        <v>422890167</v>
      </c>
      <c r="O23" s="77">
        <f>INDEX(crises_map!$B$2:$U$74,MATCH('Fig. 1.2 raw'!$B23,crises_map!$A$2:$A$74,0),MATCH('Fig. 1.2 raw'!O$6,crises_map!$B$1:$U$1,0))</f>
        <v>0</v>
      </c>
      <c r="P23" s="77">
        <f>INDEX(crises_map!$B$2:$U$74,MATCH('Fig. 1.2 raw'!$B23,crises_map!$A$2:$A$74,0),MATCH('Fig. 1.2 raw'!P$6,crises_map!$B$1:$U$1,0))</f>
        <v>144944119</v>
      </c>
      <c r="Q23" s="77">
        <f>INDEX(crises_map!$C$2:$U$74,MATCH('Fig. 1.2 raw'!$B23,crises_map!$A$2:$A$74,0),MATCH('Fig. 1.2 raw'!Q$6,crises_map!$C$1:$U$1,0))</f>
        <v>0</v>
      </c>
      <c r="R23" s="78">
        <f t="shared" si="0"/>
        <v>0.34274648670182961</v>
      </c>
      <c r="S23" s="82" t="str">
        <f t="shared" si="1"/>
        <v/>
      </c>
      <c r="T23" s="75"/>
    </row>
    <row r="24" spans="1:20" x14ac:dyDescent="0.3">
      <c r="A24">
        <v>18</v>
      </c>
      <c r="B24" s="81" t="s">
        <v>179</v>
      </c>
      <c r="C24" s="38" t="s">
        <v>180</v>
      </c>
      <c r="D24" s="38">
        <f>INDEX(crises_map!$B$2:$U$74,MATCH('Fig. 1.2 raw'!$B24,crises_map!$A$2:$A$74,0),MATCH('Fig. 1.2 raw'!D$6,crises_map!$B$1:$U$1,0))</f>
        <v>4.9000000000000004</v>
      </c>
      <c r="E24">
        <f>INDEX(crises_map!$B$2:$U$74,MATCH('Fig. 1.2 raw'!$B24,crises_map!$A$2:$A$74,0),MATCH('Fig. 1.2 raw'!E$6,crises_map!$B$1:$U$1,0))</f>
        <v>0</v>
      </c>
      <c r="F24" s="76">
        <f>INDEX(crises_map!$B$2:$U$74,MATCH('Fig. 1.2 raw'!$B24,crises_map!$A$2:$A$74,0),MATCH('Fig. 1.2 raw'!F$6,crises_map!$B$1:$U$1,0))</f>
        <v>74.819999999999993</v>
      </c>
      <c r="G24" s="76" t="str">
        <f>INDEX(crises_map!$B$2:$U$74,MATCH('Fig. 1.2 raw'!$B24,crises_map!$A$2:$A$74,0),MATCH('Fig. 1.2 raw'!G$6,crises_map!$B$1:$U$1,0))</f>
        <v>vulnerable</v>
      </c>
      <c r="H24" s="76">
        <f>INDEX(crises_map!$B$2:$U$74,MATCH('Fig. 1.2 raw'!$B24,crises_map!$A$2:$A$74,0),MATCH('Fig. 1.2 raw'!H$6,crises_map!$B$1:$U$1,0))</f>
        <v>0</v>
      </c>
      <c r="I24" t="str">
        <f>INDEX(crises_map!$B$2:$U$74,MATCH('Fig. 1.2 raw'!$B24,crises_map!$A$2:$A$74,0),MATCH('Fig. 1.2 raw'!I$6,crises_map!$B$1:$U$1,0))</f>
        <v>C</v>
      </c>
      <c r="J24">
        <f>INDEX(crises_map!$B$2:$U$74,MATCH('Fig. 1.2 raw'!$B24,crises_map!$A$2:$A$74,0),MATCH('Fig. 1.2 raw'!J$6,crises_map!$B$1:$U$1,0))</f>
        <v>1</v>
      </c>
      <c r="K24">
        <f>INDEX(crises_map!$B$2:$U$74,MATCH('Fig. 1.2 raw'!$B24,crises_map!$A$2:$A$74,0),MATCH('Fig. 1.2 raw'!K$6,crises_map!$B$1:$U$1,0))</f>
        <v>0</v>
      </c>
      <c r="L24">
        <f>INDEX(crises_map!$B$2:$U$74,MATCH('Fig. 1.2 raw'!$B24,crises_map!$A$2:$A$74,0),MATCH('Fig. 1.2 raw'!L$6,crises_map!$B$1:$U$1,0))</f>
        <v>0</v>
      </c>
      <c r="M24">
        <f>INDEX(crises_map!$B$2:$U$74,MATCH('Fig. 1.2 raw'!$B24,crises_map!$A$2:$A$74,0),MATCH('Fig. 1.2 raw'!M$6,crises_map!$B$1:$U$1,0))</f>
        <v>0</v>
      </c>
      <c r="N24" s="77">
        <f>INDEX(crises_map!$B$2:$U$74,MATCH('Fig. 1.2 raw'!$B24,crises_map!$A$2:$A$74,0),MATCH('Fig. 1.2 raw'!N$6,crises_map!$B$1:$U$1,0))</f>
        <v>83621252</v>
      </c>
      <c r="O24" s="77">
        <f>INDEX(crises_map!$B$2:$U$74,MATCH('Fig. 1.2 raw'!$B24,crises_map!$A$2:$A$74,0),MATCH('Fig. 1.2 raw'!O$6,crises_map!$B$1:$U$1,0))</f>
        <v>0</v>
      </c>
      <c r="P24" s="77">
        <f>INDEX(crises_map!$B$2:$U$74,MATCH('Fig. 1.2 raw'!$B24,crises_map!$A$2:$A$74,0),MATCH('Fig. 1.2 raw'!P$6,crises_map!$B$1:$U$1,0))</f>
        <v>7384444</v>
      </c>
      <c r="Q24" s="77">
        <f>INDEX(crises_map!$C$2:$U$74,MATCH('Fig. 1.2 raw'!$B24,crises_map!$A$2:$A$74,0),MATCH('Fig. 1.2 raw'!Q$6,crises_map!$C$1:$U$1,0))</f>
        <v>0</v>
      </c>
      <c r="R24" s="78">
        <f t="shared" si="0"/>
        <v>8.830822097712672E-2</v>
      </c>
      <c r="S24" s="82" t="str">
        <f t="shared" si="1"/>
        <v/>
      </c>
      <c r="T24" s="75"/>
    </row>
    <row r="25" spans="1:20" x14ac:dyDescent="0.3">
      <c r="A25">
        <v>19</v>
      </c>
      <c r="B25" s="81" t="s">
        <v>181</v>
      </c>
      <c r="C25" s="38" t="s">
        <v>182</v>
      </c>
      <c r="D25" s="38">
        <f>INDEX(crises_map!$B$2:$U$74,MATCH('Fig. 1.2 raw'!$B25,crises_map!$A$2:$A$74,0),MATCH('Fig. 1.2 raw'!D$6,crises_map!$B$1:$U$1,0))</f>
        <v>4.4062429999999999</v>
      </c>
      <c r="E25">
        <f>INDEX(crises_map!$B$2:$U$74,MATCH('Fig. 1.2 raw'!$B25,crises_map!$A$2:$A$74,0),MATCH('Fig. 1.2 raw'!E$6,crises_map!$B$1:$U$1,0))</f>
        <v>4</v>
      </c>
      <c r="F25" s="76">
        <f>INDEX(crises_map!$B$2:$U$74,MATCH('Fig. 1.2 raw'!$B25,crises_map!$A$2:$A$74,0),MATCH('Fig. 1.2 raw'!F$6,crises_map!$B$1:$U$1,0))</f>
        <v>5.67</v>
      </c>
      <c r="G25" s="76" t="str">
        <f>INDEX(crises_map!$B$2:$U$74,MATCH('Fig. 1.2 raw'!$B25,crises_map!$A$2:$A$74,0),MATCH('Fig. 1.2 raw'!G$6,crises_map!$B$1:$U$1,0))</f>
        <v>vulnerable</v>
      </c>
      <c r="H25" s="76">
        <f>INDEX(crises_map!$B$2:$U$74,MATCH('Fig. 1.2 raw'!$B25,crises_map!$A$2:$A$74,0),MATCH('Fig. 1.2 raw'!H$6,crises_map!$B$1:$U$1,0))</f>
        <v>2</v>
      </c>
      <c r="I25" t="str">
        <f>INDEX(crises_map!$B$2:$U$74,MATCH('Fig. 1.2 raw'!$B25,crises_map!$A$2:$A$74,0),MATCH('Fig. 1.2 raw'!I$6,crises_map!$B$1:$U$1,0))</f>
        <v>PC</v>
      </c>
      <c r="J25">
        <f>INDEX(crises_map!$B$2:$U$74,MATCH('Fig. 1.2 raw'!$B25,crises_map!$A$2:$A$74,0),MATCH('Fig. 1.2 raw'!J$6,crises_map!$B$1:$U$1,0))</f>
        <v>8</v>
      </c>
      <c r="K25">
        <f>INDEX(crises_map!$B$2:$U$74,MATCH('Fig. 1.2 raw'!$B25,crises_map!$A$2:$A$74,0),MATCH('Fig. 1.2 raw'!K$6,crises_map!$B$1:$U$1,0))</f>
        <v>1</v>
      </c>
      <c r="L25">
        <f>INDEX(crises_map!$B$2:$U$74,MATCH('Fig. 1.2 raw'!$B25,crises_map!$A$2:$A$74,0),MATCH('Fig. 1.2 raw'!L$6,crises_map!$B$1:$U$1,0))</f>
        <v>1</v>
      </c>
      <c r="M25">
        <f>INDEX(crises_map!$B$2:$U$74,MATCH('Fig. 1.2 raw'!$B25,crises_map!$A$2:$A$74,0),MATCH('Fig. 1.2 raw'!M$6,crises_map!$B$1:$U$1,0))</f>
        <v>0</v>
      </c>
      <c r="N25" s="77">
        <f>INDEX(crises_map!$B$2:$U$74,MATCH('Fig. 1.2 raw'!$B25,crises_map!$A$2:$A$74,0),MATCH('Fig. 1.2 raw'!N$6,crises_map!$B$1:$U$1,0))</f>
        <v>361554315</v>
      </c>
      <c r="O25" s="77">
        <f>INDEX(crises_map!$B$2:$U$74,MATCH('Fig. 1.2 raw'!$B25,crises_map!$A$2:$A$74,0),MATCH('Fig. 1.2 raw'!O$6,crises_map!$B$1:$U$1,0))</f>
        <v>0</v>
      </c>
      <c r="P25" s="77">
        <f>INDEX(crises_map!$B$2:$U$74,MATCH('Fig. 1.2 raw'!$B25,crises_map!$A$2:$A$74,0),MATCH('Fig. 1.2 raw'!P$6,crises_map!$B$1:$U$1,0))</f>
        <v>195551887</v>
      </c>
      <c r="Q25" s="77">
        <f>INDEX(crises_map!$C$2:$U$74,MATCH('Fig. 1.2 raw'!$B25,crises_map!$A$2:$A$74,0),MATCH('Fig. 1.2 raw'!Q$6,crises_map!$C$1:$U$1,0))</f>
        <v>0</v>
      </c>
      <c r="R25" s="78">
        <f t="shared" si="0"/>
        <v>0.54086448117760677</v>
      </c>
      <c r="S25" s="82" t="str">
        <f t="shared" si="1"/>
        <v/>
      </c>
      <c r="T25" s="75"/>
    </row>
    <row r="26" spans="1:20" x14ac:dyDescent="0.3">
      <c r="A26">
        <v>20</v>
      </c>
      <c r="B26" s="81" t="s">
        <v>183</v>
      </c>
      <c r="C26" s="38" t="s">
        <v>184</v>
      </c>
      <c r="D26" s="38">
        <f>INDEX(crises_map!$B$2:$U$74,MATCH('Fig. 1.2 raw'!$B26,crises_map!$A$2:$A$74,0),MATCH('Fig. 1.2 raw'!D$6,crises_map!$B$1:$U$1,0))</f>
        <v>4.3899999999999997</v>
      </c>
      <c r="E26">
        <f>INDEX(crises_map!$B$2:$U$74,MATCH('Fig. 1.2 raw'!$B26,crises_map!$A$2:$A$74,0),MATCH('Fig. 1.2 raw'!E$6,crises_map!$B$1:$U$1,0))</f>
        <v>5</v>
      </c>
      <c r="F26" s="76">
        <f>INDEX(crises_map!$B$2:$U$74,MATCH('Fig. 1.2 raw'!$B26,crises_map!$A$2:$A$74,0),MATCH('Fig. 1.2 raw'!F$6,crises_map!$B$1:$U$1,0))</f>
        <v>25.4</v>
      </c>
      <c r="G26" s="76" t="str">
        <f>INDEX(crises_map!$B$2:$U$74,MATCH('Fig. 1.2 raw'!$B26,crises_map!$A$2:$A$74,0),MATCH('Fig. 1.2 raw'!G$6,crises_map!$B$1:$U$1,0))</f>
        <v>slightly vulnerable</v>
      </c>
      <c r="H26" s="76">
        <f>INDEX(crises_map!$B$2:$U$74,MATCH('Fig. 1.2 raw'!$B26,crises_map!$A$2:$A$74,0),MATCH('Fig. 1.2 raw'!H$6,crises_map!$B$1:$U$1,0))</f>
        <v>0</v>
      </c>
      <c r="I26" t="str">
        <f>INDEX(crises_map!$B$2:$U$74,MATCH('Fig. 1.2 raw'!$B26,crises_map!$A$2:$A$74,0),MATCH('Fig. 1.2 raw'!I$6,crises_map!$B$1:$U$1,0))</f>
        <v>PC</v>
      </c>
      <c r="J26">
        <f>INDEX(crises_map!$B$2:$U$74,MATCH('Fig. 1.2 raw'!$B26,crises_map!$A$2:$A$74,0),MATCH('Fig. 1.2 raw'!J$6,crises_map!$B$1:$U$1,0))</f>
        <v>10</v>
      </c>
      <c r="K26">
        <f>INDEX(crises_map!$B$2:$U$74,MATCH('Fig. 1.2 raw'!$B26,crises_map!$A$2:$A$74,0),MATCH('Fig. 1.2 raw'!K$6,crises_map!$B$1:$U$1,0))</f>
        <v>1</v>
      </c>
      <c r="L26">
        <f>INDEX(crises_map!$B$2:$U$74,MATCH('Fig. 1.2 raw'!$B26,crises_map!$A$2:$A$74,0),MATCH('Fig. 1.2 raw'!L$6,crises_map!$B$1:$U$1,0))</f>
        <v>1</v>
      </c>
      <c r="M26">
        <f>INDEX(crises_map!$B$2:$U$74,MATCH('Fig. 1.2 raw'!$B26,crises_map!$A$2:$A$74,0),MATCH('Fig. 1.2 raw'!M$6,crises_map!$B$1:$U$1,0))</f>
        <v>1</v>
      </c>
      <c r="N26" s="77">
        <f>INDEX(crises_map!$B$2:$U$74,MATCH('Fig. 1.2 raw'!$B26,crises_map!$A$2:$A$74,0),MATCH('Fig. 1.2 raw'!N$6,crises_map!$B$1:$U$1,0))</f>
        <v>607196803</v>
      </c>
      <c r="O26" s="77">
        <f>INDEX(crises_map!$B$2:$U$74,MATCH('Fig. 1.2 raw'!$B26,crises_map!$A$2:$A$74,0),MATCH('Fig. 1.2 raw'!O$6,crises_map!$B$1:$U$1,0))</f>
        <v>0</v>
      </c>
      <c r="P26" s="77">
        <f>INDEX(crises_map!$B$2:$U$74,MATCH('Fig. 1.2 raw'!$B26,crises_map!$A$2:$A$74,0),MATCH('Fig. 1.2 raw'!P$6,crises_map!$B$1:$U$1,0))</f>
        <v>392965265</v>
      </c>
      <c r="Q26" s="77">
        <f>INDEX(crises_map!$C$2:$U$74,MATCH('Fig. 1.2 raw'!$B26,crises_map!$A$2:$A$74,0),MATCH('Fig. 1.2 raw'!Q$6,crises_map!$C$1:$U$1,0))</f>
        <v>0</v>
      </c>
      <c r="R26" s="78">
        <f t="shared" si="0"/>
        <v>0.64717940387443051</v>
      </c>
      <c r="S26" s="82" t="str">
        <f t="shared" si="1"/>
        <v/>
      </c>
      <c r="T26" s="75"/>
    </row>
    <row r="27" spans="1:20" x14ac:dyDescent="0.3">
      <c r="A27">
        <v>21</v>
      </c>
      <c r="B27" s="81" t="s">
        <v>185</v>
      </c>
      <c r="C27" s="38" t="s">
        <v>186</v>
      </c>
      <c r="D27" s="38">
        <f>INDEX(crises_map!$B$2:$U$74,MATCH('Fig. 1.2 raw'!$B27,crises_map!$A$2:$A$74,0),MATCH('Fig. 1.2 raw'!D$6,crises_map!$B$1:$U$1,0))</f>
        <v>4.1100000000000003</v>
      </c>
      <c r="E27">
        <f>INDEX(crises_map!$B$2:$U$74,MATCH('Fig. 1.2 raw'!$B27,crises_map!$A$2:$A$74,0),MATCH('Fig. 1.2 raw'!E$6,crises_map!$B$1:$U$1,0))</f>
        <v>4</v>
      </c>
      <c r="F27" s="76">
        <f>INDEX(crises_map!$B$2:$U$74,MATCH('Fig. 1.2 raw'!$B27,crises_map!$A$2:$A$74,0),MATCH('Fig. 1.2 raw'!F$6,crises_map!$B$1:$U$1,0))</f>
        <v>44.52</v>
      </c>
      <c r="G27" s="76" t="str">
        <f>INDEX(crises_map!$B$2:$U$74,MATCH('Fig. 1.2 raw'!$B27,crises_map!$A$2:$A$74,0),MATCH('Fig. 1.2 raw'!G$6,crises_map!$B$1:$U$1,0))</f>
        <v>vulnerable</v>
      </c>
      <c r="H27" s="76">
        <f>INDEX(crises_map!$B$2:$U$74,MATCH('Fig. 1.2 raw'!$B27,crises_map!$A$2:$A$74,0),MATCH('Fig. 1.2 raw'!H$6,crises_map!$B$1:$U$1,0))</f>
        <v>2</v>
      </c>
      <c r="I27" t="str">
        <f>INDEX(crises_map!$B$2:$U$74,MATCH('Fig. 1.2 raw'!$B27,crises_map!$A$2:$A$74,0),MATCH('Fig. 1.2 raw'!I$6,crises_map!$B$1:$U$1,0))</f>
        <v>RC</v>
      </c>
      <c r="J27">
        <f>INDEX(crises_map!$B$2:$U$74,MATCH('Fig. 1.2 raw'!$B27,crises_map!$A$2:$A$74,0),MATCH('Fig. 1.2 raw'!J$6,crises_map!$B$1:$U$1,0))</f>
        <v>3</v>
      </c>
      <c r="K27">
        <f>INDEX(crises_map!$B$2:$U$74,MATCH('Fig. 1.2 raw'!$B27,crises_map!$A$2:$A$74,0),MATCH('Fig. 1.2 raw'!K$6,crises_map!$B$1:$U$1,0))</f>
        <v>1</v>
      </c>
      <c r="L27">
        <f>INDEX(crises_map!$B$2:$U$74,MATCH('Fig. 1.2 raw'!$B27,crises_map!$A$2:$A$74,0),MATCH('Fig. 1.2 raw'!L$6,crises_map!$B$1:$U$1,0))</f>
        <v>1</v>
      </c>
      <c r="M27">
        <f>INDEX(crises_map!$B$2:$U$74,MATCH('Fig. 1.2 raw'!$B27,crises_map!$A$2:$A$74,0),MATCH('Fig. 1.2 raw'!M$6,crises_map!$B$1:$U$1,0))</f>
        <v>1</v>
      </c>
      <c r="N27" s="77">
        <f>INDEX(crises_map!$B$2:$U$74,MATCH('Fig. 1.2 raw'!$B27,crises_map!$A$2:$A$74,0),MATCH('Fig. 1.2 raw'!N$6,crises_map!$B$1:$U$1,0))</f>
        <v>254080356</v>
      </c>
      <c r="O27" s="77">
        <f>INDEX(crises_map!$B$2:$U$74,MATCH('Fig. 1.2 raw'!$B27,crises_map!$A$2:$A$74,0),MATCH('Fig. 1.2 raw'!O$6,crises_map!$B$1:$U$1,0))</f>
        <v>0</v>
      </c>
      <c r="P27" s="77">
        <f>INDEX(crises_map!$B$2:$U$74,MATCH('Fig. 1.2 raw'!$B27,crises_map!$A$2:$A$74,0),MATCH('Fig. 1.2 raw'!P$6,crises_map!$B$1:$U$1,0))</f>
        <v>223331365</v>
      </c>
      <c r="Q27" s="77">
        <f>INDEX(crises_map!$C$2:$U$74,MATCH('Fig. 1.2 raw'!$B27,crises_map!$A$2:$A$74,0),MATCH('Fig. 1.2 raw'!Q$6,crises_map!$C$1:$U$1,0))</f>
        <v>0</v>
      </c>
      <c r="R27" s="78">
        <f t="shared" si="0"/>
        <v>0.87897926670096449</v>
      </c>
      <c r="S27" s="82" t="str">
        <f t="shared" si="1"/>
        <v/>
      </c>
      <c r="T27" s="75"/>
    </row>
    <row r="28" spans="1:20" x14ac:dyDescent="0.3">
      <c r="A28">
        <v>22</v>
      </c>
      <c r="B28" s="81" t="s">
        <v>187</v>
      </c>
      <c r="C28" s="38" t="s">
        <v>188</v>
      </c>
      <c r="D28" s="38">
        <f>INDEX(crises_map!$B$2:$U$74,MATCH('Fig. 1.2 raw'!$B28,crises_map!$A$2:$A$74,0),MATCH('Fig. 1.2 raw'!D$6,crises_map!$B$1:$U$1,0))</f>
        <v>3.8216589999999999</v>
      </c>
      <c r="E28">
        <f>INDEX(crises_map!$B$2:$U$74,MATCH('Fig. 1.2 raw'!$B28,crises_map!$A$2:$A$74,0),MATCH('Fig. 1.2 raw'!E$6,crises_map!$B$1:$U$1,0))</f>
        <v>3</v>
      </c>
      <c r="F28" s="76">
        <f>INDEX(crises_map!$B$2:$U$74,MATCH('Fig. 1.2 raw'!$B28,crises_map!$A$2:$A$74,0),MATCH('Fig. 1.2 raw'!F$6,crises_map!$B$1:$U$1,0))</f>
        <v>8.7100000000000009</v>
      </c>
      <c r="G28" s="76" t="str">
        <f>INDEX(crises_map!$B$2:$U$74,MATCH('Fig. 1.2 raw'!$B28,crises_map!$A$2:$A$74,0),MATCH('Fig. 1.2 raw'!G$6,crises_map!$B$1:$U$1,0))</f>
        <v>very vulnerable</v>
      </c>
      <c r="H28" s="76">
        <f>INDEX(crises_map!$B$2:$U$74,MATCH('Fig. 1.2 raw'!$B28,crises_map!$A$2:$A$74,0),MATCH('Fig. 1.2 raw'!H$6,crises_map!$B$1:$U$1,0))</f>
        <v>2</v>
      </c>
      <c r="I28" t="str">
        <f>INDEX(crises_map!$B$2:$U$74,MATCH('Fig. 1.2 raw'!$B28,crises_map!$A$2:$A$74,0),MATCH('Fig. 1.2 raw'!I$6,crises_map!$B$1:$U$1,0))</f>
        <v>PC</v>
      </c>
      <c r="J28">
        <f>INDEX(crises_map!$B$2:$U$74,MATCH('Fig. 1.2 raw'!$B28,crises_map!$A$2:$A$74,0),MATCH('Fig. 1.2 raw'!J$6,crises_map!$B$1:$U$1,0))</f>
        <v>17</v>
      </c>
      <c r="K28">
        <f>INDEX(crises_map!$B$2:$U$74,MATCH('Fig. 1.2 raw'!$B28,crises_map!$A$2:$A$74,0),MATCH('Fig. 1.2 raw'!K$6,crises_map!$B$1:$U$1,0))</f>
        <v>1</v>
      </c>
      <c r="L28">
        <f>INDEX(crises_map!$B$2:$U$74,MATCH('Fig. 1.2 raw'!$B28,crises_map!$A$2:$A$74,0),MATCH('Fig. 1.2 raw'!L$6,crises_map!$B$1:$U$1,0))</f>
        <v>1</v>
      </c>
      <c r="M28">
        <f>INDEX(crises_map!$B$2:$U$74,MATCH('Fig. 1.2 raw'!$B28,crises_map!$A$2:$A$74,0),MATCH('Fig. 1.2 raw'!M$6,crises_map!$B$1:$U$1,0))</f>
        <v>1</v>
      </c>
      <c r="N28" s="77">
        <f>INDEX(crises_map!$B$2:$U$74,MATCH('Fig. 1.2 raw'!$B28,crises_map!$A$2:$A$74,0),MATCH('Fig. 1.2 raw'!N$6,crises_map!$B$1:$U$1,0))</f>
        <v>523063280</v>
      </c>
      <c r="O28" s="77">
        <f>INDEX(crises_map!$B$2:$U$74,MATCH('Fig. 1.2 raw'!$B28,crises_map!$A$2:$A$74,0),MATCH('Fig. 1.2 raw'!O$6,crises_map!$B$1:$U$1,0))</f>
        <v>0</v>
      </c>
      <c r="P28" s="77">
        <f>INDEX(crises_map!$B$2:$U$74,MATCH('Fig. 1.2 raw'!$B28,crises_map!$A$2:$A$74,0),MATCH('Fig. 1.2 raw'!P$6,crises_map!$B$1:$U$1,0))</f>
        <v>269366505</v>
      </c>
      <c r="Q28" s="77">
        <f>INDEX(crises_map!$C$2:$U$74,MATCH('Fig. 1.2 raw'!$B28,crises_map!$A$2:$A$74,0),MATCH('Fig. 1.2 raw'!Q$6,crises_map!$C$1:$U$1,0))</f>
        <v>0</v>
      </c>
      <c r="R28" s="78">
        <f t="shared" si="0"/>
        <v>0.51497880906493765</v>
      </c>
      <c r="S28" s="82" t="str">
        <f t="shared" si="1"/>
        <v/>
      </c>
      <c r="T28" s="75"/>
    </row>
    <row r="29" spans="1:20" x14ac:dyDescent="0.3">
      <c r="A29">
        <v>23</v>
      </c>
      <c r="B29" s="81" t="s">
        <v>189</v>
      </c>
      <c r="C29" s="38" t="s">
        <v>190</v>
      </c>
      <c r="D29" s="38">
        <f>INDEX(crises_map!$B$2:$U$74,MATCH('Fig. 1.2 raw'!$B29,crises_map!$A$2:$A$74,0),MATCH('Fig. 1.2 raw'!D$6,crises_map!$B$1:$U$1,0))</f>
        <v>3.81</v>
      </c>
      <c r="E29">
        <f>INDEX(crises_map!$B$2:$U$74,MATCH('Fig. 1.2 raw'!$B29,crises_map!$A$2:$A$74,0),MATCH('Fig. 1.2 raw'!E$6,crises_map!$B$1:$U$1,0))</f>
        <v>5</v>
      </c>
      <c r="F29" s="76">
        <f>INDEX(crises_map!$B$2:$U$74,MATCH('Fig. 1.2 raw'!$B29,crises_map!$A$2:$A$74,0),MATCH('Fig. 1.2 raw'!F$6,crises_map!$B$1:$U$1,0))</f>
        <v>38.32</v>
      </c>
      <c r="G29" s="76">
        <f>INDEX(crises_map!$B$2:$U$74,MATCH('Fig. 1.2 raw'!$B29,crises_map!$A$2:$A$74,0),MATCH('Fig. 1.2 raw'!G$6,crises_map!$B$1:$U$1,0))</f>
        <v>0</v>
      </c>
      <c r="H29" s="76">
        <f>INDEX(crises_map!$B$2:$U$74,MATCH('Fig. 1.2 raw'!$B29,crises_map!$A$2:$A$74,0),MATCH('Fig. 1.2 raw'!H$6,crises_map!$B$1:$U$1,0))</f>
        <v>0</v>
      </c>
      <c r="I29" t="str">
        <f>INDEX(crises_map!$B$2:$U$74,MATCH('Fig. 1.2 raw'!$B29,crises_map!$A$2:$A$74,0),MATCH('Fig. 1.2 raw'!I$6,crises_map!$B$1:$U$1,0))</f>
        <v>PC</v>
      </c>
      <c r="J29">
        <f>INDEX(crises_map!$B$2:$U$74,MATCH('Fig. 1.2 raw'!$B29,crises_map!$A$2:$A$74,0),MATCH('Fig. 1.2 raw'!J$6,crises_map!$B$1:$U$1,0))</f>
        <v>19</v>
      </c>
      <c r="K29">
        <f>INDEX(crises_map!$B$2:$U$74,MATCH('Fig. 1.2 raw'!$B29,crises_map!$A$2:$A$74,0),MATCH('Fig. 1.2 raw'!K$6,crises_map!$B$1:$U$1,0))</f>
        <v>1</v>
      </c>
      <c r="L29">
        <f>INDEX(crises_map!$B$2:$U$74,MATCH('Fig. 1.2 raw'!$B29,crises_map!$A$2:$A$74,0),MATCH('Fig. 1.2 raw'!L$6,crises_map!$B$1:$U$1,0))</f>
        <v>0</v>
      </c>
      <c r="M29">
        <f>INDEX(crises_map!$B$2:$U$74,MATCH('Fig. 1.2 raw'!$B29,crises_map!$A$2:$A$74,0),MATCH('Fig. 1.2 raw'!M$6,crises_map!$B$1:$U$1,0))</f>
        <v>0</v>
      </c>
      <c r="N29" s="77">
        <f>INDEX(crises_map!$B$2:$U$74,MATCH('Fig. 1.2 raw'!$B29,crises_map!$A$2:$A$74,0),MATCH('Fig. 1.2 raw'!N$6,crises_map!$B$1:$U$1,0))</f>
        <v>512629398</v>
      </c>
      <c r="O29" s="77">
        <f>INDEX(crises_map!$B$2:$U$74,MATCH('Fig. 1.2 raw'!$B29,crises_map!$A$2:$A$74,0),MATCH('Fig. 1.2 raw'!O$6,crises_map!$B$1:$U$1,0))</f>
        <v>0</v>
      </c>
      <c r="P29" s="77">
        <f>INDEX(crises_map!$B$2:$U$74,MATCH('Fig. 1.2 raw'!$B29,crises_map!$A$2:$A$74,0),MATCH('Fig. 1.2 raw'!P$6,crises_map!$B$1:$U$1,0))</f>
        <v>436310800</v>
      </c>
      <c r="Q29" s="77">
        <f>INDEX(crises_map!$C$2:$U$74,MATCH('Fig. 1.2 raw'!$B29,crises_map!$A$2:$A$74,0),MATCH('Fig. 1.2 raw'!Q$6,crises_map!$C$1:$U$1,0))</f>
        <v>0</v>
      </c>
      <c r="R29" s="78">
        <f t="shared" si="0"/>
        <v>0.85112325142148793</v>
      </c>
      <c r="S29" s="82" t="str">
        <f t="shared" si="1"/>
        <v/>
      </c>
      <c r="T29" s="75"/>
    </row>
    <row r="30" spans="1:20" x14ac:dyDescent="0.3">
      <c r="A30">
        <v>24</v>
      </c>
      <c r="B30" s="81" t="s">
        <v>191</v>
      </c>
      <c r="C30" s="38" t="s">
        <v>192</v>
      </c>
      <c r="D30" s="38">
        <f>INDEX(crises_map!$B$2:$U$74,MATCH('Fig. 1.2 raw'!$B30,crises_map!$A$2:$A$74,0),MATCH('Fig. 1.2 raw'!D$6,crises_map!$B$1:$U$1,0))</f>
        <v>3.8</v>
      </c>
      <c r="E30">
        <f>INDEX(crises_map!$B$2:$U$74,MATCH('Fig. 1.2 raw'!$B30,crises_map!$A$2:$A$74,0),MATCH('Fig. 1.2 raw'!E$6,crises_map!$B$1:$U$1,0))</f>
        <v>3</v>
      </c>
      <c r="F30" s="76">
        <f>INDEX(crises_map!$B$2:$U$74,MATCH('Fig. 1.2 raw'!$B30,crises_map!$A$2:$A$74,0),MATCH('Fig. 1.2 raw'!F$6,crises_map!$B$1:$U$1,0))</f>
        <v>44.16</v>
      </c>
      <c r="G30" s="76" t="str">
        <f>INDEX(crises_map!$B$2:$U$74,MATCH('Fig. 1.2 raw'!$B30,crises_map!$A$2:$A$74,0),MATCH('Fig. 1.2 raw'!G$6,crises_map!$B$1:$U$1,0))</f>
        <v>vulnerable</v>
      </c>
      <c r="H30" s="76">
        <f>INDEX(crises_map!$B$2:$U$74,MATCH('Fig. 1.2 raw'!$B30,crises_map!$A$2:$A$74,0),MATCH('Fig. 1.2 raw'!H$6,crises_map!$B$1:$U$1,0))</f>
        <v>2</v>
      </c>
      <c r="I30" t="str">
        <f>INDEX(crises_map!$B$2:$U$74,MATCH('Fig. 1.2 raw'!$B30,crises_map!$A$2:$A$74,0),MATCH('Fig. 1.2 raw'!I$6,crises_map!$B$1:$U$1,0))</f>
        <v>C</v>
      </c>
      <c r="J30">
        <f>INDEX(crises_map!$B$2:$U$74,MATCH('Fig. 1.2 raw'!$B30,crises_map!$A$2:$A$74,0),MATCH('Fig. 1.2 raw'!J$6,crises_map!$B$1:$U$1,0))</f>
        <v>1</v>
      </c>
      <c r="K30">
        <f>INDEX(crises_map!$B$2:$U$74,MATCH('Fig. 1.2 raw'!$B30,crises_map!$A$2:$A$74,0),MATCH('Fig. 1.2 raw'!K$6,crises_map!$B$1:$U$1,0))</f>
        <v>0</v>
      </c>
      <c r="L30">
        <f>INDEX(crises_map!$B$2:$U$74,MATCH('Fig. 1.2 raw'!$B30,crises_map!$A$2:$A$74,0),MATCH('Fig. 1.2 raw'!L$6,crises_map!$B$1:$U$1,0))</f>
        <v>1</v>
      </c>
      <c r="M30">
        <f>INDEX(crises_map!$B$2:$U$74,MATCH('Fig. 1.2 raw'!$B30,crises_map!$A$2:$A$74,0),MATCH('Fig. 1.2 raw'!M$6,crises_map!$B$1:$U$1,0))</f>
        <v>1</v>
      </c>
      <c r="N30" s="77">
        <f>INDEX(crises_map!$B$2:$U$74,MATCH('Fig. 1.2 raw'!$B30,crises_map!$A$2:$A$74,0),MATCH('Fig. 1.2 raw'!N$6,crises_map!$B$1:$U$1,0))</f>
        <v>56291832</v>
      </c>
      <c r="O30" s="77">
        <f>INDEX(crises_map!$B$2:$U$74,MATCH('Fig. 1.2 raw'!$B30,crises_map!$A$2:$A$74,0),MATCH('Fig. 1.2 raw'!O$6,crises_map!$B$1:$U$1,0))</f>
        <v>0</v>
      </c>
      <c r="P30" s="77">
        <f>INDEX(crises_map!$B$2:$U$74,MATCH('Fig. 1.2 raw'!$B30,crises_map!$A$2:$A$74,0),MATCH('Fig. 1.2 raw'!P$6,crises_map!$B$1:$U$1,0))</f>
        <v>35157818</v>
      </c>
      <c r="Q30" s="77">
        <f>INDEX(crises_map!$C$2:$U$74,MATCH('Fig. 1.2 raw'!$B30,crises_map!$A$2:$A$74,0),MATCH('Fig. 1.2 raw'!Q$6,crises_map!$C$1:$U$1,0))</f>
        <v>0</v>
      </c>
      <c r="R30" s="78">
        <f t="shared" si="0"/>
        <v>0.62456340024606061</v>
      </c>
      <c r="S30" s="82" t="str">
        <f t="shared" si="1"/>
        <v/>
      </c>
      <c r="T30" s="75"/>
    </row>
    <row r="31" spans="1:20" x14ac:dyDescent="0.3">
      <c r="A31">
        <v>25</v>
      </c>
      <c r="B31" s="81" t="s">
        <v>193</v>
      </c>
      <c r="C31" s="38" t="s">
        <v>194</v>
      </c>
      <c r="D31" s="38">
        <f>INDEX(crises_map!$B$2:$U$74,MATCH('Fig. 1.2 raw'!$B31,crises_map!$A$2:$A$74,0),MATCH('Fig. 1.2 raw'!D$6,crises_map!$B$1:$U$1,0))</f>
        <v>3.7</v>
      </c>
      <c r="E31">
        <f>INDEX(crises_map!$B$2:$U$74,MATCH('Fig. 1.2 raw'!$B31,crises_map!$A$2:$A$74,0),MATCH('Fig. 1.2 raw'!E$6,crises_map!$B$1:$U$1,0))</f>
        <v>4</v>
      </c>
      <c r="F31" s="76">
        <f>INDEX(crises_map!$B$2:$U$74,MATCH('Fig. 1.2 raw'!$B31,crises_map!$A$2:$A$74,0),MATCH('Fig. 1.2 raw'!F$6,crises_map!$B$1:$U$1,0))</f>
        <v>54.02</v>
      </c>
      <c r="G31" s="76" t="str">
        <f>INDEX(crises_map!$B$2:$U$74,MATCH('Fig. 1.2 raw'!$B31,crises_map!$A$2:$A$74,0),MATCH('Fig. 1.2 raw'!G$6,crises_map!$B$1:$U$1,0))</f>
        <v>very vulnerable</v>
      </c>
      <c r="H31" s="76">
        <f>INDEX(crises_map!$B$2:$U$74,MATCH('Fig. 1.2 raw'!$B31,crises_map!$A$2:$A$74,0),MATCH('Fig. 1.2 raw'!H$6,crises_map!$B$1:$U$1,0))</f>
        <v>0</v>
      </c>
      <c r="I31" t="str">
        <f>INDEX(crises_map!$B$2:$U$74,MATCH('Fig. 1.2 raw'!$B31,crises_map!$A$2:$A$74,0),MATCH('Fig. 1.2 raw'!I$6,crises_map!$B$1:$U$1,0))</f>
        <v>PC</v>
      </c>
      <c r="J31">
        <f>INDEX(crises_map!$B$2:$U$74,MATCH('Fig. 1.2 raw'!$B31,crises_map!$A$2:$A$74,0),MATCH('Fig. 1.2 raw'!J$6,crises_map!$B$1:$U$1,0))</f>
        <v>9</v>
      </c>
      <c r="K31">
        <f>INDEX(crises_map!$B$2:$U$74,MATCH('Fig. 1.2 raw'!$B31,crises_map!$A$2:$A$74,0),MATCH('Fig. 1.2 raw'!K$6,crises_map!$B$1:$U$1,0))</f>
        <v>1</v>
      </c>
      <c r="L31">
        <f>INDEX(crises_map!$B$2:$U$74,MATCH('Fig. 1.2 raw'!$B31,crises_map!$A$2:$A$74,0),MATCH('Fig. 1.2 raw'!L$6,crises_map!$B$1:$U$1,0))</f>
        <v>0</v>
      </c>
      <c r="M31">
        <f>INDEX(crises_map!$B$2:$U$74,MATCH('Fig. 1.2 raw'!$B31,crises_map!$A$2:$A$74,0),MATCH('Fig. 1.2 raw'!M$6,crises_map!$B$1:$U$1,0))</f>
        <v>1</v>
      </c>
      <c r="N31" s="77">
        <f>INDEX(crises_map!$B$2:$U$74,MATCH('Fig. 1.2 raw'!$B31,crises_map!$A$2:$A$74,0),MATCH('Fig. 1.2 raw'!N$6,crises_map!$B$1:$U$1,0))</f>
        <v>385617765</v>
      </c>
      <c r="O31" s="77">
        <f>INDEX(crises_map!$B$2:$U$74,MATCH('Fig. 1.2 raw'!$B31,crises_map!$A$2:$A$74,0),MATCH('Fig. 1.2 raw'!O$6,crises_map!$B$1:$U$1,0))</f>
        <v>0</v>
      </c>
      <c r="P31" s="77">
        <f>INDEX(crises_map!$B$2:$U$74,MATCH('Fig. 1.2 raw'!$B31,crises_map!$A$2:$A$74,0),MATCH('Fig. 1.2 raw'!P$6,crises_map!$B$1:$U$1,0))</f>
        <v>256227905</v>
      </c>
      <c r="Q31" s="77">
        <f>INDEX(crises_map!$C$2:$U$74,MATCH('Fig. 1.2 raw'!$B31,crises_map!$A$2:$A$74,0),MATCH('Fig. 1.2 raw'!Q$6,crises_map!$C$1:$U$1,0))</f>
        <v>4</v>
      </c>
      <c r="R31" s="78">
        <f t="shared" si="0"/>
        <v>0.66446084246144621</v>
      </c>
      <c r="S31" s="82" t="str">
        <f t="shared" si="1"/>
        <v/>
      </c>
      <c r="T31" s="75"/>
    </row>
    <row r="32" spans="1:20" x14ac:dyDescent="0.3">
      <c r="A32">
        <v>26</v>
      </c>
      <c r="B32" s="81" t="s">
        <v>195</v>
      </c>
      <c r="C32" s="38" t="s">
        <v>196</v>
      </c>
      <c r="D32" s="38">
        <f>INDEX(crises_map!$B$2:$U$74,MATCH('Fig. 1.2 raw'!$B32,crises_map!$A$2:$A$74,0),MATCH('Fig. 1.2 raw'!D$6,crises_map!$B$1:$U$1,0))</f>
        <v>3.5337730000000001</v>
      </c>
      <c r="E32">
        <f>INDEX(crises_map!$B$2:$U$74,MATCH('Fig. 1.2 raw'!$B32,crises_map!$A$2:$A$74,0),MATCH('Fig. 1.2 raw'!E$6,crises_map!$B$1:$U$1,0))</f>
        <v>5</v>
      </c>
      <c r="F32" s="76">
        <f>INDEX(crises_map!$B$2:$U$74,MATCH('Fig. 1.2 raw'!$B32,crises_map!$A$2:$A$74,0),MATCH('Fig. 1.2 raw'!F$6,crises_map!$B$1:$U$1,0))</f>
        <v>10.039999999999999</v>
      </c>
      <c r="G32" s="76" t="str">
        <f>INDEX(crises_map!$B$2:$U$74,MATCH('Fig. 1.2 raw'!$B32,crises_map!$A$2:$A$74,0),MATCH('Fig. 1.2 raw'!G$6,crises_map!$B$1:$U$1,0))</f>
        <v>very vulnerable</v>
      </c>
      <c r="H32" s="76">
        <f>INDEX(crises_map!$B$2:$U$74,MATCH('Fig. 1.2 raw'!$B32,crises_map!$A$2:$A$74,0),MATCH('Fig. 1.2 raw'!H$6,crises_map!$B$1:$U$1,0))</f>
        <v>2</v>
      </c>
      <c r="I32" t="str">
        <f>INDEX(crises_map!$B$2:$U$74,MATCH('Fig. 1.2 raw'!$B32,crises_map!$A$2:$A$74,0),MATCH('Fig. 1.2 raw'!I$6,crises_map!$B$1:$U$1,0))</f>
        <v>PC</v>
      </c>
      <c r="J32">
        <f>INDEX(crises_map!$B$2:$U$74,MATCH('Fig. 1.2 raw'!$B32,crises_map!$A$2:$A$74,0),MATCH('Fig. 1.2 raw'!J$6,crises_map!$B$1:$U$1,0))</f>
        <v>18</v>
      </c>
      <c r="K32">
        <f>INDEX(crises_map!$B$2:$U$74,MATCH('Fig. 1.2 raw'!$B32,crises_map!$A$2:$A$74,0),MATCH('Fig. 1.2 raw'!K$6,crises_map!$B$1:$U$1,0))</f>
        <v>1</v>
      </c>
      <c r="L32">
        <f>INDEX(crises_map!$B$2:$U$74,MATCH('Fig. 1.2 raw'!$B32,crises_map!$A$2:$A$74,0),MATCH('Fig. 1.2 raw'!L$6,crises_map!$B$1:$U$1,0))</f>
        <v>1</v>
      </c>
      <c r="M32">
        <f>INDEX(crises_map!$B$2:$U$74,MATCH('Fig. 1.2 raw'!$B32,crises_map!$A$2:$A$74,0),MATCH('Fig. 1.2 raw'!M$6,crises_map!$B$1:$U$1,0))</f>
        <v>1</v>
      </c>
      <c r="N32" s="77">
        <f>INDEX(crises_map!$B$2:$U$74,MATCH('Fig. 1.2 raw'!$B32,crises_map!$A$2:$A$74,0),MATCH('Fig. 1.2 raw'!N$6,crises_map!$B$1:$U$1,0))</f>
        <v>607875894</v>
      </c>
      <c r="O32" s="77">
        <f>INDEX(crises_map!$B$2:$U$74,MATCH('Fig. 1.2 raw'!$B32,crises_map!$A$2:$A$74,0),MATCH('Fig. 1.2 raw'!O$6,crises_map!$B$1:$U$1,0))</f>
        <v>0</v>
      </c>
      <c r="P32" s="77">
        <f>INDEX(crises_map!$B$2:$U$74,MATCH('Fig. 1.2 raw'!$B32,crises_map!$A$2:$A$74,0),MATCH('Fig. 1.2 raw'!P$6,crises_map!$B$1:$U$1,0))</f>
        <v>298909270</v>
      </c>
      <c r="Q32" s="77">
        <f>INDEX(crises_map!$C$2:$U$74,MATCH('Fig. 1.2 raw'!$B32,crises_map!$A$2:$A$74,0),MATCH('Fig. 1.2 raw'!Q$6,crises_map!$C$1:$U$1,0))</f>
        <v>0</v>
      </c>
      <c r="R32" s="78">
        <f t="shared" si="0"/>
        <v>0.49172746106625509</v>
      </c>
      <c r="S32" s="82" t="str">
        <f t="shared" si="1"/>
        <v/>
      </c>
      <c r="T32" s="75"/>
    </row>
    <row r="33" spans="1:20" x14ac:dyDescent="0.3">
      <c r="A33">
        <v>27</v>
      </c>
      <c r="B33" s="81" t="s">
        <v>197</v>
      </c>
      <c r="C33" s="38" t="s">
        <v>198</v>
      </c>
      <c r="D33" s="38">
        <f>INDEX(crises_map!$B$2:$U$74,MATCH('Fig. 1.2 raw'!$B33,crises_map!$A$2:$A$74,0),MATCH('Fig. 1.2 raw'!D$6,crises_map!$B$1:$U$1,0))</f>
        <v>3.44</v>
      </c>
      <c r="E33">
        <f>INDEX(crises_map!$B$2:$U$74,MATCH('Fig. 1.2 raw'!$B33,crises_map!$A$2:$A$74,0),MATCH('Fig. 1.2 raw'!E$6,crises_map!$B$1:$U$1,0))</f>
        <v>3</v>
      </c>
      <c r="F33" s="76">
        <f>INDEX(crises_map!$B$2:$U$74,MATCH('Fig. 1.2 raw'!$B33,crises_map!$A$2:$A$74,0),MATCH('Fig. 1.2 raw'!F$6,crises_map!$B$1:$U$1,0))</f>
        <v>21.6</v>
      </c>
      <c r="G33" s="76" t="str">
        <f>INDEX(crises_map!$B$2:$U$74,MATCH('Fig. 1.2 raw'!$B33,crises_map!$A$2:$A$74,0),MATCH('Fig. 1.2 raw'!G$6,crises_map!$B$1:$U$1,0))</f>
        <v>vulnerable</v>
      </c>
      <c r="H33" s="76">
        <f>INDEX(crises_map!$B$2:$U$74,MATCH('Fig. 1.2 raw'!$B33,crises_map!$A$2:$A$74,0),MATCH('Fig. 1.2 raw'!H$6,crises_map!$B$1:$U$1,0))</f>
        <v>2</v>
      </c>
      <c r="I33" t="str">
        <f>INDEX(crises_map!$B$2:$U$74,MATCH('Fig. 1.2 raw'!$B33,crises_map!$A$2:$A$74,0),MATCH('Fig. 1.2 raw'!I$6,crises_map!$B$1:$U$1,0))</f>
        <v>PC</v>
      </c>
      <c r="J33">
        <f>INDEX(crises_map!$B$2:$U$74,MATCH('Fig. 1.2 raw'!$B33,crises_map!$A$2:$A$74,0),MATCH('Fig. 1.2 raw'!J$6,crises_map!$B$1:$U$1,0))</f>
        <v>14</v>
      </c>
      <c r="K33">
        <f>INDEX(crises_map!$B$2:$U$74,MATCH('Fig. 1.2 raw'!$B33,crises_map!$A$2:$A$74,0),MATCH('Fig. 1.2 raw'!K$6,crises_map!$B$1:$U$1,0))</f>
        <v>1</v>
      </c>
      <c r="L33">
        <f>INDEX(crises_map!$B$2:$U$74,MATCH('Fig. 1.2 raw'!$B33,crises_map!$A$2:$A$74,0),MATCH('Fig. 1.2 raw'!L$6,crises_map!$B$1:$U$1,0))</f>
        <v>1</v>
      </c>
      <c r="M33">
        <f>INDEX(crises_map!$B$2:$U$74,MATCH('Fig. 1.2 raw'!$B33,crises_map!$A$2:$A$74,0),MATCH('Fig. 1.2 raw'!M$6,crises_map!$B$1:$U$1,0))</f>
        <v>1</v>
      </c>
      <c r="N33" s="77">
        <f>INDEX(crises_map!$B$2:$U$74,MATCH('Fig. 1.2 raw'!$B33,crises_map!$A$2:$A$74,0),MATCH('Fig. 1.2 raw'!N$6,crises_map!$B$1:$U$1,0))</f>
        <v>139498540</v>
      </c>
      <c r="O33" s="77">
        <f>INDEX(crises_map!$B$2:$U$74,MATCH('Fig. 1.2 raw'!$B33,crises_map!$A$2:$A$74,0),MATCH('Fig. 1.2 raw'!O$6,crises_map!$B$1:$U$1,0))</f>
        <v>110470849</v>
      </c>
      <c r="P33" s="77">
        <f>INDEX(crises_map!$B$2:$U$74,MATCH('Fig. 1.2 raw'!$B33,crises_map!$A$2:$A$74,0),MATCH('Fig. 1.2 raw'!P$6,crises_map!$B$1:$U$1,0))</f>
        <v>26874393</v>
      </c>
      <c r="Q33" s="77">
        <f>INDEX(crises_map!$C$2:$U$74,MATCH('Fig. 1.2 raw'!$B33,crises_map!$A$2:$A$74,0),MATCH('Fig. 1.2 raw'!Q$6,crises_map!$C$1:$U$1,0))</f>
        <v>23397325</v>
      </c>
      <c r="R33" s="78">
        <f t="shared" si="0"/>
        <v>0.1926499947598018</v>
      </c>
      <c r="S33" s="82">
        <f t="shared" si="1"/>
        <v>0.21179637172879878</v>
      </c>
      <c r="T33" s="75"/>
    </row>
    <row r="34" spans="1:20" x14ac:dyDescent="0.3">
      <c r="A34">
        <v>28</v>
      </c>
      <c r="B34" s="81" t="s">
        <v>199</v>
      </c>
      <c r="C34" s="38" t="s">
        <v>200</v>
      </c>
      <c r="D34" s="38">
        <f>INDEX(crises_map!$B$2:$U$74,MATCH('Fig. 1.2 raw'!$B34,crises_map!$A$2:$A$74,0),MATCH('Fig. 1.2 raw'!D$6,crises_map!$B$1:$U$1,0))</f>
        <v>3.4</v>
      </c>
      <c r="E34">
        <f>INDEX(crises_map!$B$2:$U$74,MATCH('Fig. 1.2 raw'!$B34,crises_map!$A$2:$A$74,0),MATCH('Fig. 1.2 raw'!E$6,crises_map!$B$1:$U$1,0))</f>
        <v>4</v>
      </c>
      <c r="F34" s="76">
        <f>INDEX(crises_map!$B$2:$U$74,MATCH('Fig. 1.2 raw'!$B34,crises_map!$A$2:$A$74,0),MATCH('Fig. 1.2 raw'!F$6,crises_map!$B$1:$U$1,0))</f>
        <v>75.58</v>
      </c>
      <c r="G34" s="76" t="str">
        <f>INDEX(crises_map!$B$2:$U$74,MATCH('Fig. 1.2 raw'!$B34,crises_map!$A$2:$A$74,0),MATCH('Fig. 1.2 raw'!G$6,crises_map!$B$1:$U$1,0))</f>
        <v>resilient</v>
      </c>
      <c r="H34" s="76">
        <f>INDEX(crises_map!$B$2:$U$74,MATCH('Fig. 1.2 raw'!$B34,crises_map!$A$2:$A$74,0),MATCH('Fig. 1.2 raw'!H$6,crises_map!$B$1:$U$1,0))</f>
        <v>0</v>
      </c>
      <c r="I34">
        <f>INDEX(crises_map!$B$2:$U$74,MATCH('Fig. 1.2 raw'!$B34,crises_map!$A$2:$A$74,0),MATCH('Fig. 1.2 raw'!I$6,crises_map!$B$1:$U$1,0))</f>
        <v>0</v>
      </c>
      <c r="J34">
        <f>INDEX(crises_map!$B$2:$U$74,MATCH('Fig. 1.2 raw'!$B34,crises_map!$A$2:$A$74,0),MATCH('Fig. 1.2 raw'!J$6,crises_map!$B$1:$U$1,0))</f>
        <v>0</v>
      </c>
      <c r="K34">
        <f>INDEX(crises_map!$B$2:$U$74,MATCH('Fig. 1.2 raw'!$B34,crises_map!$A$2:$A$74,0),MATCH('Fig. 1.2 raw'!K$6,crises_map!$B$1:$U$1,0))</f>
        <v>0</v>
      </c>
      <c r="L34">
        <f>INDEX(crises_map!$B$2:$U$74,MATCH('Fig. 1.2 raw'!$B34,crises_map!$A$2:$A$74,0),MATCH('Fig. 1.2 raw'!L$6,crises_map!$B$1:$U$1,0))</f>
        <v>1</v>
      </c>
      <c r="M34">
        <f>INDEX(crises_map!$B$2:$U$74,MATCH('Fig. 1.2 raw'!$B34,crises_map!$A$2:$A$74,0),MATCH('Fig. 1.2 raw'!M$6,crises_map!$B$1:$U$1,0))</f>
        <v>0</v>
      </c>
      <c r="N34" s="77">
        <f>INDEX(crises_map!$B$2:$U$74,MATCH('Fig. 1.2 raw'!$B34,crises_map!$A$2:$A$74,0),MATCH('Fig. 1.2 raw'!N$6,crises_map!$B$1:$U$1,0))</f>
        <v>0</v>
      </c>
      <c r="O34" s="77">
        <f>INDEX(crises_map!$B$2:$U$74,MATCH('Fig. 1.2 raw'!$B34,crises_map!$A$2:$A$74,0),MATCH('Fig. 1.2 raw'!O$6,crises_map!$B$1:$U$1,0))</f>
        <v>135856299</v>
      </c>
      <c r="P34" s="77">
        <f>INDEX(crises_map!$B$2:$U$74,MATCH('Fig. 1.2 raw'!$B34,crises_map!$A$2:$A$74,0),MATCH('Fig. 1.2 raw'!P$6,crises_map!$B$1:$U$1,0))</f>
        <v>0</v>
      </c>
      <c r="Q34" s="77">
        <f>INDEX(crises_map!$C$2:$U$74,MATCH('Fig. 1.2 raw'!$B34,crises_map!$A$2:$A$74,0),MATCH('Fig. 1.2 raw'!Q$6,crises_map!$C$1:$U$1,0))</f>
        <v>34025098</v>
      </c>
      <c r="R34" s="78" t="str">
        <f t="shared" si="0"/>
        <v/>
      </c>
      <c r="S34" s="82">
        <f t="shared" si="1"/>
        <v>0.2504491749771573</v>
      </c>
      <c r="T34" s="75"/>
    </row>
    <row r="35" spans="1:20" x14ac:dyDescent="0.3">
      <c r="A35">
        <v>29</v>
      </c>
      <c r="B35" s="81" t="s">
        <v>201</v>
      </c>
      <c r="C35" s="38" t="s">
        <v>202</v>
      </c>
      <c r="D35" s="38">
        <f>INDEX(crises_map!$B$2:$U$74,MATCH('Fig. 1.2 raw'!$B35,crises_map!$A$2:$A$74,0),MATCH('Fig. 1.2 raw'!D$6,crises_map!$B$1:$U$1,0))</f>
        <v>3.4</v>
      </c>
      <c r="E35">
        <f>INDEX(crises_map!$B$2:$U$74,MATCH('Fig. 1.2 raw'!$B35,crises_map!$A$2:$A$74,0),MATCH('Fig. 1.2 raw'!E$6,crises_map!$B$1:$U$1,0))</f>
        <v>4</v>
      </c>
      <c r="F35" s="76">
        <f>INDEX(crises_map!$B$2:$U$74,MATCH('Fig. 1.2 raw'!$B35,crises_map!$A$2:$A$74,0),MATCH('Fig. 1.2 raw'!F$6,crises_map!$B$1:$U$1,0))</f>
        <v>36.29</v>
      </c>
      <c r="G35" s="76" t="str">
        <f>INDEX(crises_map!$B$2:$U$74,MATCH('Fig. 1.2 raw'!$B35,crises_map!$A$2:$A$74,0),MATCH('Fig. 1.2 raw'!G$6,crises_map!$B$1:$U$1,0))</f>
        <v>resilient</v>
      </c>
      <c r="H35" s="76">
        <f>INDEX(crises_map!$B$2:$U$74,MATCH('Fig. 1.2 raw'!$B35,crises_map!$A$2:$A$74,0),MATCH('Fig. 1.2 raw'!H$6,crises_map!$B$1:$U$1,0))</f>
        <v>0</v>
      </c>
      <c r="I35" t="str">
        <f>INDEX(crises_map!$B$2:$U$74,MATCH('Fig. 1.2 raw'!$B35,crises_map!$A$2:$A$74,0),MATCH('Fig. 1.2 raw'!I$6,crises_map!$B$1:$U$1,0))</f>
        <v>PC</v>
      </c>
      <c r="J35">
        <f>INDEX(crises_map!$B$2:$U$74,MATCH('Fig. 1.2 raw'!$B35,crises_map!$A$2:$A$74,0),MATCH('Fig. 1.2 raw'!J$6,crises_map!$B$1:$U$1,0))</f>
        <v>8</v>
      </c>
      <c r="K35">
        <f>INDEX(crises_map!$B$2:$U$74,MATCH('Fig. 1.2 raw'!$B35,crises_map!$A$2:$A$74,0),MATCH('Fig. 1.2 raw'!K$6,crises_map!$B$1:$U$1,0))</f>
        <v>1</v>
      </c>
      <c r="L35">
        <f>INDEX(crises_map!$B$2:$U$74,MATCH('Fig. 1.2 raw'!$B35,crises_map!$A$2:$A$74,0),MATCH('Fig. 1.2 raw'!L$6,crises_map!$B$1:$U$1,0))</f>
        <v>0</v>
      </c>
      <c r="M35">
        <f>INDEX(crises_map!$B$2:$U$74,MATCH('Fig. 1.2 raw'!$B35,crises_map!$A$2:$A$74,0),MATCH('Fig. 1.2 raw'!M$6,crises_map!$B$1:$U$1,0))</f>
        <v>0</v>
      </c>
      <c r="N35" s="77">
        <f>INDEX(crises_map!$B$2:$U$74,MATCH('Fig. 1.2 raw'!$B35,crises_map!$A$2:$A$74,0),MATCH('Fig. 1.2 raw'!N$6,crises_map!$B$1:$U$1,0))</f>
        <v>167982922</v>
      </c>
      <c r="O35" s="77">
        <f>INDEX(crises_map!$B$2:$U$74,MATCH('Fig. 1.2 raw'!$B35,crises_map!$A$2:$A$74,0),MATCH('Fig. 1.2 raw'!O$6,crises_map!$B$1:$U$1,0))</f>
        <v>0</v>
      </c>
      <c r="P35" s="77">
        <f>INDEX(crises_map!$B$2:$U$74,MATCH('Fig. 1.2 raw'!$B35,crises_map!$A$2:$A$74,0),MATCH('Fig. 1.2 raw'!P$6,crises_map!$B$1:$U$1,0))</f>
        <v>108397827</v>
      </c>
      <c r="Q35" s="77">
        <f>INDEX(crises_map!$C$2:$U$74,MATCH('Fig. 1.2 raw'!$B35,crises_map!$A$2:$A$74,0),MATCH('Fig. 1.2 raw'!Q$6,crises_map!$C$1:$U$1,0))</f>
        <v>0</v>
      </c>
      <c r="R35" s="78">
        <f t="shared" si="0"/>
        <v>0.64529075759260812</v>
      </c>
      <c r="S35" s="82" t="str">
        <f t="shared" si="1"/>
        <v/>
      </c>
      <c r="T35" s="75"/>
    </row>
    <row r="36" spans="1:20" x14ac:dyDescent="0.3">
      <c r="A36">
        <v>30</v>
      </c>
      <c r="B36" s="81" t="s">
        <v>203</v>
      </c>
      <c r="C36" s="38" t="s">
        <v>204</v>
      </c>
      <c r="D36" s="38">
        <f>INDEX(crises_map!$B$2:$U$74,MATCH('Fig. 1.2 raw'!$B36,crises_map!$A$2:$A$74,0),MATCH('Fig. 1.2 raw'!D$6,crises_map!$B$1:$U$1,0))</f>
        <v>3.3</v>
      </c>
      <c r="E36">
        <f>INDEX(crises_map!$B$2:$U$74,MATCH('Fig. 1.2 raw'!$B36,crises_map!$A$2:$A$74,0),MATCH('Fig. 1.2 raw'!E$6,crises_map!$B$1:$U$1,0))</f>
        <v>4</v>
      </c>
      <c r="F36" s="76">
        <f>INDEX(crises_map!$B$2:$U$74,MATCH('Fig. 1.2 raw'!$B36,crises_map!$A$2:$A$74,0),MATCH('Fig. 1.2 raw'!F$6,crises_map!$B$1:$U$1,0))</f>
        <v>52.04</v>
      </c>
      <c r="G36" s="76" t="str">
        <f>INDEX(crises_map!$B$2:$U$74,MATCH('Fig. 1.2 raw'!$B36,crises_map!$A$2:$A$74,0),MATCH('Fig. 1.2 raw'!G$6,crises_map!$B$1:$U$1,0))</f>
        <v>vulnerable</v>
      </c>
      <c r="H36" s="76">
        <f>INDEX(crises_map!$B$2:$U$74,MATCH('Fig. 1.2 raw'!$B36,crises_map!$A$2:$A$74,0),MATCH('Fig. 1.2 raw'!H$6,crises_map!$B$1:$U$1,0))</f>
        <v>3</v>
      </c>
      <c r="I36" t="str">
        <f>INDEX(crises_map!$B$2:$U$74,MATCH('Fig. 1.2 raw'!$B36,crises_map!$A$2:$A$74,0),MATCH('Fig. 1.2 raw'!I$6,crises_map!$B$1:$U$1,0))</f>
        <v>C</v>
      </c>
      <c r="J36">
        <f>INDEX(crises_map!$B$2:$U$74,MATCH('Fig. 1.2 raw'!$B36,crises_map!$A$2:$A$74,0),MATCH('Fig. 1.2 raw'!J$6,crises_map!$B$1:$U$1,0))</f>
        <v>1</v>
      </c>
      <c r="K36">
        <f>INDEX(crises_map!$B$2:$U$74,MATCH('Fig. 1.2 raw'!$B36,crises_map!$A$2:$A$74,0),MATCH('Fig. 1.2 raw'!K$6,crises_map!$B$1:$U$1,0))</f>
        <v>0</v>
      </c>
      <c r="L36">
        <f>INDEX(crises_map!$B$2:$U$74,MATCH('Fig. 1.2 raw'!$B36,crises_map!$A$2:$A$74,0),MATCH('Fig. 1.2 raw'!L$6,crises_map!$B$1:$U$1,0))</f>
        <v>1</v>
      </c>
      <c r="M36">
        <f>INDEX(crises_map!$B$2:$U$74,MATCH('Fig. 1.2 raw'!$B36,crises_map!$A$2:$A$74,0),MATCH('Fig. 1.2 raw'!M$6,crises_map!$B$1:$U$1,0))</f>
        <v>1</v>
      </c>
      <c r="N36" s="77">
        <f>INDEX(crises_map!$B$2:$U$74,MATCH('Fig. 1.2 raw'!$B36,crises_map!$A$2:$A$74,0),MATCH('Fig. 1.2 raw'!N$6,crises_map!$B$1:$U$1,0))</f>
        <v>156228227</v>
      </c>
      <c r="O36" s="77">
        <f>INDEX(crises_map!$B$2:$U$74,MATCH('Fig. 1.2 raw'!$B36,crises_map!$A$2:$A$74,0),MATCH('Fig. 1.2 raw'!O$6,crises_map!$B$1:$U$1,0))</f>
        <v>0</v>
      </c>
      <c r="P36" s="77">
        <f>INDEX(crises_map!$B$2:$U$74,MATCH('Fig. 1.2 raw'!$B36,crises_map!$A$2:$A$74,0),MATCH('Fig. 1.2 raw'!P$6,crises_map!$B$1:$U$1,0))</f>
        <v>103522360</v>
      </c>
      <c r="Q36" s="77">
        <f>INDEX(crises_map!$C$2:$U$74,MATCH('Fig. 1.2 raw'!$B36,crises_map!$A$2:$A$74,0),MATCH('Fig. 1.2 raw'!Q$6,crises_map!$C$1:$U$1,0))</f>
        <v>0</v>
      </c>
      <c r="R36" s="78">
        <f t="shared" si="0"/>
        <v>0.66263544039323952</v>
      </c>
      <c r="S36" s="82" t="str">
        <f t="shared" si="1"/>
        <v/>
      </c>
      <c r="T36" s="75"/>
    </row>
    <row r="37" spans="1:20" x14ac:dyDescent="0.3">
      <c r="A37">
        <v>31</v>
      </c>
      <c r="B37" s="81" t="s">
        <v>205</v>
      </c>
      <c r="C37" s="38" t="s">
        <v>206</v>
      </c>
      <c r="D37" s="38">
        <f>INDEX(crises_map!$B$2:$U$74,MATCH('Fig. 1.2 raw'!$B37,crises_map!$A$2:$A$74,0),MATCH('Fig. 1.2 raw'!D$6,crises_map!$B$1:$U$1,0))</f>
        <v>3.21</v>
      </c>
      <c r="E37">
        <f>INDEX(crises_map!$B$2:$U$74,MATCH('Fig. 1.2 raw'!$B37,crises_map!$A$2:$A$74,0),MATCH('Fig. 1.2 raw'!E$6,crises_map!$B$1:$U$1,0))</f>
        <v>4</v>
      </c>
      <c r="F37" s="76">
        <f>INDEX(crises_map!$B$2:$U$74,MATCH('Fig. 1.2 raw'!$B37,crises_map!$A$2:$A$74,0),MATCH('Fig. 1.2 raw'!F$6,crises_map!$B$1:$U$1,0))</f>
        <v>37.299999999999997</v>
      </c>
      <c r="G37" s="76" t="str">
        <f>INDEX(crises_map!$B$2:$U$74,MATCH('Fig. 1.2 raw'!$B37,crises_map!$A$2:$A$74,0),MATCH('Fig. 1.2 raw'!G$6,crises_map!$B$1:$U$1,0))</f>
        <v>slightly vulnerable</v>
      </c>
      <c r="H37" s="76">
        <f>INDEX(crises_map!$B$2:$U$74,MATCH('Fig. 1.2 raw'!$B37,crises_map!$A$2:$A$74,0),MATCH('Fig. 1.2 raw'!H$6,crises_map!$B$1:$U$1,0))</f>
        <v>0</v>
      </c>
      <c r="I37" t="str">
        <f>INDEX(crises_map!$B$2:$U$74,MATCH('Fig. 1.2 raw'!$B37,crises_map!$A$2:$A$74,0),MATCH('Fig. 1.2 raw'!I$6,crises_map!$B$1:$U$1,0))</f>
        <v>PC</v>
      </c>
      <c r="J37">
        <f>INDEX(crises_map!$B$2:$U$74,MATCH('Fig. 1.2 raw'!$B37,crises_map!$A$2:$A$74,0),MATCH('Fig. 1.2 raw'!J$6,crises_map!$B$1:$U$1,0))</f>
        <v>10</v>
      </c>
      <c r="K37">
        <f>INDEX(crises_map!$B$2:$U$74,MATCH('Fig. 1.2 raw'!$B37,crises_map!$A$2:$A$74,0),MATCH('Fig. 1.2 raw'!K$6,crises_map!$B$1:$U$1,0))</f>
        <v>0</v>
      </c>
      <c r="L37">
        <f>INDEX(crises_map!$B$2:$U$74,MATCH('Fig. 1.2 raw'!$B37,crises_map!$A$2:$A$74,0),MATCH('Fig. 1.2 raw'!L$6,crises_map!$B$1:$U$1,0))</f>
        <v>1</v>
      </c>
      <c r="M37">
        <f>INDEX(crises_map!$B$2:$U$74,MATCH('Fig. 1.2 raw'!$B37,crises_map!$A$2:$A$74,0),MATCH('Fig. 1.2 raw'!M$6,crises_map!$B$1:$U$1,0))</f>
        <v>1</v>
      </c>
      <c r="N37" s="77">
        <f>INDEX(crises_map!$B$2:$U$74,MATCH('Fig. 1.2 raw'!$B37,crises_map!$A$2:$A$74,0),MATCH('Fig. 1.2 raw'!N$6,crises_map!$B$1:$U$1,0))</f>
        <v>167976726</v>
      </c>
      <c r="O37" s="77">
        <f>INDEX(crises_map!$B$2:$U$74,MATCH('Fig. 1.2 raw'!$B37,crises_map!$A$2:$A$74,0),MATCH('Fig. 1.2 raw'!O$6,crises_map!$B$1:$U$1,0))</f>
        <v>0</v>
      </c>
      <c r="P37" s="77">
        <f>INDEX(crises_map!$B$2:$U$74,MATCH('Fig. 1.2 raw'!$B37,crises_map!$A$2:$A$74,0),MATCH('Fig. 1.2 raw'!P$6,crises_map!$B$1:$U$1,0))</f>
        <v>124227800</v>
      </c>
      <c r="Q37" s="77">
        <f>INDEX(crises_map!$C$2:$U$74,MATCH('Fig. 1.2 raw'!$B37,crises_map!$A$2:$A$74,0),MATCH('Fig. 1.2 raw'!Q$6,crises_map!$C$1:$U$1,0))</f>
        <v>0</v>
      </c>
      <c r="R37" s="78">
        <f t="shared" si="0"/>
        <v>0.73955364506866261</v>
      </c>
      <c r="S37" s="82" t="str">
        <f t="shared" si="1"/>
        <v/>
      </c>
      <c r="T37" s="75"/>
    </row>
    <row r="38" spans="1:20" x14ac:dyDescent="0.3">
      <c r="A38">
        <v>32</v>
      </c>
      <c r="B38" s="81" t="s">
        <v>207</v>
      </c>
      <c r="C38" s="38" t="s">
        <v>208</v>
      </c>
      <c r="D38" s="38">
        <f>INDEX(crises_map!$B$2:$U$74,MATCH('Fig. 1.2 raw'!$B38,crises_map!$A$2:$A$74,0),MATCH('Fig. 1.2 raw'!D$6,crises_map!$B$1:$U$1,0))</f>
        <v>2.8</v>
      </c>
      <c r="E38">
        <f>INDEX(crises_map!$B$2:$U$74,MATCH('Fig. 1.2 raw'!$B38,crises_map!$A$2:$A$74,0),MATCH('Fig. 1.2 raw'!E$6,crises_map!$B$1:$U$1,0))</f>
        <v>4</v>
      </c>
      <c r="F38" s="76">
        <f>INDEX(crises_map!$B$2:$U$74,MATCH('Fig. 1.2 raw'!$B38,crises_map!$A$2:$A$74,0),MATCH('Fig. 1.2 raw'!F$6,crises_map!$B$1:$U$1,0))</f>
        <v>18.77</v>
      </c>
      <c r="G38" s="76" t="str">
        <f>INDEX(crises_map!$B$2:$U$74,MATCH('Fig. 1.2 raw'!$B38,crises_map!$A$2:$A$74,0),MATCH('Fig. 1.2 raw'!G$6,crises_map!$B$1:$U$1,0))</f>
        <v>very vulnerable</v>
      </c>
      <c r="H38" s="76">
        <f>INDEX(crises_map!$B$2:$U$74,MATCH('Fig. 1.2 raw'!$B38,crises_map!$A$2:$A$74,0),MATCH('Fig. 1.2 raw'!H$6,crises_map!$B$1:$U$1,0))</f>
        <v>3</v>
      </c>
      <c r="I38" t="str">
        <f>INDEX(crises_map!$B$2:$U$74,MATCH('Fig. 1.2 raw'!$B38,crises_map!$A$2:$A$74,0),MATCH('Fig. 1.2 raw'!I$6,crises_map!$B$1:$U$1,0))</f>
        <v>PC</v>
      </c>
      <c r="J38">
        <f>INDEX(crises_map!$B$2:$U$74,MATCH('Fig. 1.2 raw'!$B38,crises_map!$A$2:$A$74,0),MATCH('Fig. 1.2 raw'!J$6,crises_map!$B$1:$U$1,0))</f>
        <v>19</v>
      </c>
      <c r="K38">
        <f>INDEX(crises_map!$B$2:$U$74,MATCH('Fig. 1.2 raw'!$B38,crises_map!$A$2:$A$74,0),MATCH('Fig. 1.2 raw'!K$6,crises_map!$B$1:$U$1,0))</f>
        <v>1</v>
      </c>
      <c r="L38">
        <f>INDEX(crises_map!$B$2:$U$74,MATCH('Fig. 1.2 raw'!$B38,crises_map!$A$2:$A$74,0),MATCH('Fig. 1.2 raw'!L$6,crises_map!$B$1:$U$1,0))</f>
        <v>1</v>
      </c>
      <c r="M38">
        <f>INDEX(crises_map!$B$2:$U$74,MATCH('Fig. 1.2 raw'!$B38,crises_map!$A$2:$A$74,0),MATCH('Fig. 1.2 raw'!M$6,crises_map!$B$1:$U$1,0))</f>
        <v>0</v>
      </c>
      <c r="N38" s="77">
        <f>INDEX(crises_map!$B$2:$U$74,MATCH('Fig. 1.2 raw'!$B38,crises_map!$A$2:$A$74,0),MATCH('Fig. 1.2 raw'!N$6,crises_map!$B$1:$U$1,0))</f>
        <v>444760000</v>
      </c>
      <c r="O38" s="77">
        <f>INDEX(crises_map!$B$2:$U$74,MATCH('Fig. 1.2 raw'!$B38,crises_map!$A$2:$A$74,0),MATCH('Fig. 1.2 raw'!O$6,crises_map!$B$1:$U$1,0))</f>
        <v>0</v>
      </c>
      <c r="P38" s="77">
        <f>INDEX(crises_map!$B$2:$U$74,MATCH('Fig. 1.2 raw'!$B38,crises_map!$A$2:$A$74,0),MATCH('Fig. 1.2 raw'!P$6,crises_map!$B$1:$U$1,0))</f>
        <v>400710907</v>
      </c>
      <c r="Q38" s="77">
        <f>INDEX(crises_map!$C$2:$U$74,MATCH('Fig. 1.2 raw'!$B38,crises_map!$A$2:$A$74,0),MATCH('Fig. 1.2 raw'!Q$6,crises_map!$C$1:$U$1,0))</f>
        <v>2225364</v>
      </c>
      <c r="R38" s="78">
        <f t="shared" si="0"/>
        <v>0.90095985924993249</v>
      </c>
      <c r="S38" s="82" t="str">
        <f t="shared" si="1"/>
        <v/>
      </c>
      <c r="T38" s="75"/>
    </row>
    <row r="39" spans="1:20" x14ac:dyDescent="0.3">
      <c r="A39">
        <v>33</v>
      </c>
      <c r="B39" s="81" t="s">
        <v>209</v>
      </c>
      <c r="C39" s="38" t="s">
        <v>210</v>
      </c>
      <c r="D39" s="38">
        <f>INDEX(crises_map!$B$2:$U$74,MATCH('Fig. 1.2 raw'!$B39,crises_map!$A$2:$A$74,0),MATCH('Fig. 1.2 raw'!D$6,crises_map!$B$1:$U$1,0))</f>
        <v>2.64</v>
      </c>
      <c r="E39">
        <f>INDEX(crises_map!$B$2:$U$74,MATCH('Fig. 1.2 raw'!$B39,crises_map!$A$2:$A$74,0),MATCH('Fig. 1.2 raw'!E$6,crises_map!$B$1:$U$1,0))</f>
        <v>3</v>
      </c>
      <c r="F39" s="76">
        <f>INDEX(crises_map!$B$2:$U$74,MATCH('Fig. 1.2 raw'!$B39,crises_map!$A$2:$A$74,0),MATCH('Fig. 1.2 raw'!F$6,crises_map!$B$1:$U$1,0))</f>
        <v>7.99</v>
      </c>
      <c r="G39" s="76" t="str">
        <f>INDEX(crises_map!$B$2:$U$74,MATCH('Fig. 1.2 raw'!$B39,crises_map!$A$2:$A$74,0),MATCH('Fig. 1.2 raw'!G$6,crises_map!$B$1:$U$1,0))</f>
        <v>very vulnerable</v>
      </c>
      <c r="H39" s="76">
        <f>INDEX(crises_map!$B$2:$U$74,MATCH('Fig. 1.2 raw'!$B39,crises_map!$A$2:$A$74,0),MATCH('Fig. 1.2 raw'!H$6,crises_map!$B$1:$U$1,0))</f>
        <v>2</v>
      </c>
      <c r="I39">
        <f>INDEX(crises_map!$B$2:$U$74,MATCH('Fig. 1.2 raw'!$B39,crises_map!$A$2:$A$74,0),MATCH('Fig. 1.2 raw'!I$6,crises_map!$B$1:$U$1,0))</f>
        <v>0</v>
      </c>
      <c r="J39">
        <f>INDEX(crises_map!$B$2:$U$74,MATCH('Fig. 1.2 raw'!$B39,crises_map!$A$2:$A$74,0),MATCH('Fig. 1.2 raw'!J$6,crises_map!$B$1:$U$1,0))</f>
        <v>0</v>
      </c>
      <c r="K39">
        <f>INDEX(crises_map!$B$2:$U$74,MATCH('Fig. 1.2 raw'!$B39,crises_map!$A$2:$A$74,0),MATCH('Fig. 1.2 raw'!K$6,crises_map!$B$1:$U$1,0))</f>
        <v>0</v>
      </c>
      <c r="L39">
        <f>INDEX(crises_map!$B$2:$U$74,MATCH('Fig. 1.2 raw'!$B39,crises_map!$A$2:$A$74,0),MATCH('Fig. 1.2 raw'!L$6,crises_map!$B$1:$U$1,0))</f>
        <v>0</v>
      </c>
      <c r="M39">
        <f>INDEX(crises_map!$B$2:$U$74,MATCH('Fig. 1.2 raw'!$B39,crises_map!$A$2:$A$74,0),MATCH('Fig. 1.2 raw'!M$6,crises_map!$B$1:$U$1,0))</f>
        <v>1</v>
      </c>
      <c r="N39" s="77">
        <f>INDEX(crises_map!$B$2:$U$74,MATCH('Fig. 1.2 raw'!$B39,crises_map!$A$2:$A$74,0),MATCH('Fig. 1.2 raw'!N$6,crises_map!$B$1:$U$1,0))</f>
        <v>0</v>
      </c>
      <c r="O39" s="77">
        <f>INDEX(crises_map!$B$2:$U$74,MATCH('Fig. 1.2 raw'!$B39,crises_map!$A$2:$A$74,0),MATCH('Fig. 1.2 raw'!O$6,crises_map!$B$1:$U$1,0))</f>
        <v>0</v>
      </c>
      <c r="P39" s="77">
        <f>INDEX(crises_map!$B$2:$U$74,MATCH('Fig. 1.2 raw'!$B39,crises_map!$A$2:$A$74,0),MATCH('Fig. 1.2 raw'!P$6,crises_map!$B$1:$U$1,0))</f>
        <v>0</v>
      </c>
      <c r="Q39" s="77">
        <f>INDEX(crises_map!$C$2:$U$74,MATCH('Fig. 1.2 raw'!$B39,crises_map!$A$2:$A$74,0),MATCH('Fig. 1.2 raw'!Q$6,crises_map!$C$1:$U$1,0))</f>
        <v>0</v>
      </c>
      <c r="R39" s="78" t="str">
        <f t="shared" si="0"/>
        <v/>
      </c>
      <c r="S39" s="82" t="str">
        <f t="shared" si="1"/>
        <v/>
      </c>
      <c r="T39" s="75"/>
    </row>
    <row r="40" spans="1:20" x14ac:dyDescent="0.3">
      <c r="A40">
        <v>34</v>
      </c>
      <c r="B40" s="81" t="s">
        <v>211</v>
      </c>
      <c r="C40" s="38" t="s">
        <v>212</v>
      </c>
      <c r="D40" s="38">
        <f>INDEX(crises_map!$B$2:$U$74,MATCH('Fig. 1.2 raw'!$B40,crises_map!$A$2:$A$74,0),MATCH('Fig. 1.2 raw'!D$6,crises_map!$B$1:$U$1,0))</f>
        <v>2.58</v>
      </c>
      <c r="E40">
        <f>INDEX(crises_map!$B$2:$U$74,MATCH('Fig. 1.2 raw'!$B40,crises_map!$A$2:$A$74,0),MATCH('Fig. 1.2 raw'!E$6,crises_map!$B$1:$U$1,0))</f>
        <v>3</v>
      </c>
      <c r="F40" s="76">
        <f>INDEX(crises_map!$B$2:$U$74,MATCH('Fig. 1.2 raw'!$B40,crises_map!$A$2:$A$74,0),MATCH('Fig. 1.2 raw'!F$6,crises_map!$B$1:$U$1,0))</f>
        <v>0</v>
      </c>
      <c r="G40" s="76" t="str">
        <f>INDEX(crises_map!$B$2:$U$74,MATCH('Fig. 1.2 raw'!$B40,crises_map!$A$2:$A$74,0),MATCH('Fig. 1.2 raw'!G$6,crises_map!$B$1:$U$1,0))</f>
        <v>very vulnerable</v>
      </c>
      <c r="H40" s="76">
        <f>INDEX(crises_map!$B$2:$U$74,MATCH('Fig. 1.2 raw'!$B40,crises_map!$A$2:$A$74,0),MATCH('Fig. 1.2 raw'!H$6,crises_map!$B$1:$U$1,0))</f>
        <v>0</v>
      </c>
      <c r="I40">
        <f>INDEX(crises_map!$B$2:$U$74,MATCH('Fig. 1.2 raw'!$B40,crises_map!$A$2:$A$74,0),MATCH('Fig. 1.2 raw'!I$6,crises_map!$B$1:$U$1,0))</f>
        <v>0</v>
      </c>
      <c r="J40">
        <f>INDEX(crises_map!$B$2:$U$74,MATCH('Fig. 1.2 raw'!$B40,crises_map!$A$2:$A$74,0),MATCH('Fig. 1.2 raw'!J$6,crises_map!$B$1:$U$1,0))</f>
        <v>0</v>
      </c>
      <c r="K40">
        <f>INDEX(crises_map!$B$2:$U$74,MATCH('Fig. 1.2 raw'!$B40,crises_map!$A$2:$A$74,0),MATCH('Fig. 1.2 raw'!K$6,crises_map!$B$1:$U$1,0))</f>
        <v>1</v>
      </c>
      <c r="L40">
        <f>INDEX(crises_map!$B$2:$U$74,MATCH('Fig. 1.2 raw'!$B40,crises_map!$A$2:$A$74,0),MATCH('Fig. 1.2 raw'!L$6,crises_map!$B$1:$U$1,0))</f>
        <v>0</v>
      </c>
      <c r="M40">
        <f>INDEX(crises_map!$B$2:$U$74,MATCH('Fig. 1.2 raw'!$B40,crises_map!$A$2:$A$74,0),MATCH('Fig. 1.2 raw'!M$6,crises_map!$B$1:$U$1,0))</f>
        <v>0</v>
      </c>
      <c r="N40" s="77">
        <f>INDEX(crises_map!$B$2:$U$74,MATCH('Fig. 1.2 raw'!$B40,crises_map!$A$2:$A$74,0),MATCH('Fig. 1.2 raw'!N$6,crises_map!$B$1:$U$1,0))</f>
        <v>0</v>
      </c>
      <c r="O40" s="77">
        <f>INDEX(crises_map!$B$2:$U$74,MATCH('Fig. 1.2 raw'!$B40,crises_map!$A$2:$A$74,0),MATCH('Fig. 1.2 raw'!O$6,crises_map!$B$1:$U$1,0))</f>
        <v>0</v>
      </c>
      <c r="P40" s="77">
        <f>INDEX(crises_map!$B$2:$U$74,MATCH('Fig. 1.2 raw'!$B40,crises_map!$A$2:$A$74,0),MATCH('Fig. 1.2 raw'!P$6,crises_map!$B$1:$U$1,0))</f>
        <v>0</v>
      </c>
      <c r="Q40" s="77">
        <f>INDEX(crises_map!$C$2:$U$74,MATCH('Fig. 1.2 raw'!$B40,crises_map!$A$2:$A$74,0),MATCH('Fig. 1.2 raw'!Q$6,crises_map!$C$1:$U$1,0))</f>
        <v>0</v>
      </c>
      <c r="R40" s="78" t="str">
        <f t="shared" si="0"/>
        <v/>
      </c>
      <c r="S40" s="82" t="str">
        <f t="shared" si="1"/>
        <v/>
      </c>
      <c r="T40" s="75"/>
    </row>
    <row r="41" spans="1:20" x14ac:dyDescent="0.3">
      <c r="A41">
        <v>35</v>
      </c>
      <c r="B41" s="81" t="s">
        <v>213</v>
      </c>
      <c r="C41" s="38" t="s">
        <v>214</v>
      </c>
      <c r="D41" s="38">
        <f>INDEX(crises_map!$B$2:$U$74,MATCH('Fig. 1.2 raw'!$B41,crises_map!$A$2:$A$74,0),MATCH('Fig. 1.2 raw'!D$6,crises_map!$B$1:$U$1,0))</f>
        <v>2.52</v>
      </c>
      <c r="E41">
        <f>INDEX(crises_map!$B$2:$U$74,MATCH('Fig. 1.2 raw'!$B41,crises_map!$A$2:$A$74,0),MATCH('Fig. 1.2 raw'!E$6,crises_map!$B$1:$U$1,0))</f>
        <v>3</v>
      </c>
      <c r="F41" s="76">
        <f>INDEX(crises_map!$B$2:$U$74,MATCH('Fig. 1.2 raw'!$B41,crises_map!$A$2:$A$74,0),MATCH('Fig. 1.2 raw'!F$6,crises_map!$B$1:$U$1,0))</f>
        <v>63.19</v>
      </c>
      <c r="G41" s="76" t="str">
        <f>INDEX(crises_map!$B$2:$U$74,MATCH('Fig. 1.2 raw'!$B41,crises_map!$A$2:$A$74,0),MATCH('Fig. 1.2 raw'!G$6,crises_map!$B$1:$U$1,0))</f>
        <v>vulnerable</v>
      </c>
      <c r="H41" s="76">
        <f>INDEX(crises_map!$B$2:$U$74,MATCH('Fig. 1.2 raw'!$B41,crises_map!$A$2:$A$74,0),MATCH('Fig. 1.2 raw'!H$6,crises_map!$B$1:$U$1,0))</f>
        <v>0</v>
      </c>
      <c r="I41">
        <f>INDEX(crises_map!$B$2:$U$74,MATCH('Fig. 1.2 raw'!$B41,crises_map!$A$2:$A$74,0),MATCH('Fig. 1.2 raw'!I$6,crises_map!$B$1:$U$1,0))</f>
        <v>0</v>
      </c>
      <c r="J41">
        <f>INDEX(crises_map!$B$2:$U$74,MATCH('Fig. 1.2 raw'!$B41,crises_map!$A$2:$A$74,0),MATCH('Fig. 1.2 raw'!J$6,crises_map!$B$1:$U$1,0))</f>
        <v>0</v>
      </c>
      <c r="K41">
        <f>INDEX(crises_map!$B$2:$U$74,MATCH('Fig. 1.2 raw'!$B41,crises_map!$A$2:$A$74,0),MATCH('Fig. 1.2 raw'!K$6,crises_map!$B$1:$U$1,0))</f>
        <v>1</v>
      </c>
      <c r="L41">
        <f>INDEX(crises_map!$B$2:$U$74,MATCH('Fig. 1.2 raw'!$B41,crises_map!$A$2:$A$74,0),MATCH('Fig. 1.2 raw'!L$6,crises_map!$B$1:$U$1,0))</f>
        <v>0</v>
      </c>
      <c r="M41">
        <f>INDEX(crises_map!$B$2:$U$74,MATCH('Fig. 1.2 raw'!$B41,crises_map!$A$2:$A$74,0),MATCH('Fig. 1.2 raw'!M$6,crises_map!$B$1:$U$1,0))</f>
        <v>1</v>
      </c>
      <c r="N41" s="77">
        <f>INDEX(crises_map!$B$2:$U$74,MATCH('Fig. 1.2 raw'!$B41,crises_map!$A$2:$A$74,0),MATCH('Fig. 1.2 raw'!N$6,crises_map!$B$1:$U$1,0))</f>
        <v>0</v>
      </c>
      <c r="O41" s="77">
        <f>INDEX(crises_map!$B$2:$U$74,MATCH('Fig. 1.2 raw'!$B41,crises_map!$A$2:$A$74,0),MATCH('Fig. 1.2 raw'!O$6,crises_map!$B$1:$U$1,0))</f>
        <v>0</v>
      </c>
      <c r="P41" s="77">
        <f>INDEX(crises_map!$B$2:$U$74,MATCH('Fig. 1.2 raw'!$B41,crises_map!$A$2:$A$74,0),MATCH('Fig. 1.2 raw'!P$6,crises_map!$B$1:$U$1,0))</f>
        <v>0</v>
      </c>
      <c r="Q41" s="77">
        <f>INDEX(crises_map!$C$2:$U$74,MATCH('Fig. 1.2 raw'!$B41,crises_map!$A$2:$A$74,0),MATCH('Fig. 1.2 raw'!Q$6,crises_map!$C$1:$U$1,0))</f>
        <v>0</v>
      </c>
      <c r="R41" s="78" t="str">
        <f t="shared" si="0"/>
        <v/>
      </c>
      <c r="S41" s="82" t="str">
        <f t="shared" si="1"/>
        <v/>
      </c>
      <c r="T41" s="75"/>
    </row>
    <row r="42" spans="1:20" x14ac:dyDescent="0.3">
      <c r="A42">
        <v>36</v>
      </c>
      <c r="B42" s="81" t="s">
        <v>215</v>
      </c>
      <c r="C42" s="38" t="s">
        <v>216</v>
      </c>
      <c r="D42" s="38">
        <f>INDEX(crises_map!$B$2:$U$74,MATCH('Fig. 1.2 raw'!$B42,crises_map!$A$2:$A$74,0),MATCH('Fig. 1.2 raw'!D$6,crises_map!$B$1:$U$1,0))</f>
        <v>2.42</v>
      </c>
      <c r="E42">
        <f>INDEX(crises_map!$B$2:$U$74,MATCH('Fig. 1.2 raw'!$B42,crises_map!$A$2:$A$74,0),MATCH('Fig. 1.2 raw'!E$6,crises_map!$B$1:$U$1,0))</f>
        <v>3</v>
      </c>
      <c r="F42" s="76">
        <f>INDEX(crises_map!$B$2:$U$74,MATCH('Fig. 1.2 raw'!$B42,crises_map!$A$2:$A$74,0),MATCH('Fig. 1.2 raw'!F$6,crises_map!$B$1:$U$1,0))</f>
        <v>67.98</v>
      </c>
      <c r="G42" s="76" t="str">
        <f>INDEX(crises_map!$B$2:$U$74,MATCH('Fig. 1.2 raw'!$B42,crises_map!$A$2:$A$74,0),MATCH('Fig. 1.2 raw'!G$6,crises_map!$B$1:$U$1,0))</f>
        <v>very resilient</v>
      </c>
      <c r="H42" s="76">
        <f>INDEX(crises_map!$B$2:$U$74,MATCH('Fig. 1.2 raw'!$B42,crises_map!$A$2:$A$74,0),MATCH('Fig. 1.2 raw'!H$6,crises_map!$B$1:$U$1,0))</f>
        <v>0</v>
      </c>
      <c r="I42" t="str">
        <f>INDEX(crises_map!$B$2:$U$74,MATCH('Fig. 1.2 raw'!$B42,crises_map!$A$2:$A$74,0),MATCH('Fig. 1.2 raw'!I$6,crises_map!$B$1:$U$1,0))</f>
        <v>PC</v>
      </c>
      <c r="J42">
        <f>INDEX(crises_map!$B$2:$U$74,MATCH('Fig. 1.2 raw'!$B42,crises_map!$A$2:$A$74,0),MATCH('Fig. 1.2 raw'!J$6,crises_map!$B$1:$U$1,0))</f>
        <v>10</v>
      </c>
      <c r="K42">
        <f>INDEX(crises_map!$B$2:$U$74,MATCH('Fig. 1.2 raw'!$B42,crises_map!$A$2:$A$74,0),MATCH('Fig. 1.2 raw'!K$6,crises_map!$B$1:$U$1,0))</f>
        <v>1</v>
      </c>
      <c r="L42">
        <f>INDEX(crises_map!$B$2:$U$74,MATCH('Fig. 1.2 raw'!$B42,crises_map!$A$2:$A$74,0),MATCH('Fig. 1.2 raw'!L$6,crises_map!$B$1:$U$1,0))</f>
        <v>1</v>
      </c>
      <c r="M42">
        <f>INDEX(crises_map!$B$2:$U$74,MATCH('Fig. 1.2 raw'!$B42,crises_map!$A$2:$A$74,0),MATCH('Fig. 1.2 raw'!M$6,crises_map!$B$1:$U$1,0))</f>
        <v>0</v>
      </c>
      <c r="N42" s="77">
        <f>INDEX(crises_map!$B$2:$U$74,MATCH('Fig. 1.2 raw'!$B42,crises_map!$A$2:$A$74,0),MATCH('Fig. 1.2 raw'!N$6,crises_map!$B$1:$U$1,0))</f>
        <v>0</v>
      </c>
      <c r="O42" s="77">
        <f>INDEX(crises_map!$B$2:$U$74,MATCH('Fig. 1.2 raw'!$B42,crises_map!$A$2:$A$74,0),MATCH('Fig. 1.2 raw'!O$6,crises_map!$B$1:$U$1,0))</f>
        <v>0</v>
      </c>
      <c r="P42" s="77">
        <f>INDEX(crises_map!$B$2:$U$74,MATCH('Fig. 1.2 raw'!$B42,crises_map!$A$2:$A$74,0),MATCH('Fig. 1.2 raw'!P$6,crises_map!$B$1:$U$1,0))</f>
        <v>0</v>
      </c>
      <c r="Q42" s="77">
        <f>INDEX(crises_map!$C$2:$U$74,MATCH('Fig. 1.2 raw'!$B42,crises_map!$A$2:$A$74,0),MATCH('Fig. 1.2 raw'!Q$6,crises_map!$C$1:$U$1,0))</f>
        <v>0</v>
      </c>
      <c r="R42" s="78" t="str">
        <f t="shared" si="0"/>
        <v/>
      </c>
      <c r="S42" s="82" t="str">
        <f t="shared" si="1"/>
        <v/>
      </c>
      <c r="T42" s="75"/>
    </row>
    <row r="43" spans="1:20" x14ac:dyDescent="0.3">
      <c r="A43">
        <v>37</v>
      </c>
      <c r="B43" s="81" t="s">
        <v>217</v>
      </c>
      <c r="C43" s="38" t="s">
        <v>218</v>
      </c>
      <c r="D43" s="38">
        <f>INDEX(crises_map!$B$2:$U$74,MATCH('Fig. 1.2 raw'!$B43,crises_map!$A$2:$A$74,0),MATCH('Fig. 1.2 raw'!D$6,crises_map!$B$1:$U$1,0))</f>
        <v>2.4</v>
      </c>
      <c r="E43">
        <f>INDEX(crises_map!$B$2:$U$74,MATCH('Fig. 1.2 raw'!$B43,crises_map!$A$2:$A$74,0),MATCH('Fig. 1.2 raw'!E$6,crises_map!$B$1:$U$1,0))</f>
        <v>4</v>
      </c>
      <c r="F43" s="76">
        <f>INDEX(crises_map!$B$2:$U$74,MATCH('Fig. 1.2 raw'!$B43,crises_map!$A$2:$A$74,0),MATCH('Fig. 1.2 raw'!F$6,crises_map!$B$1:$U$1,0))</f>
        <v>0.09</v>
      </c>
      <c r="G43" s="76" t="str">
        <f>INDEX(crises_map!$B$2:$U$74,MATCH('Fig. 1.2 raw'!$B43,crises_map!$A$2:$A$74,0),MATCH('Fig. 1.2 raw'!G$6,crises_map!$B$1:$U$1,0))</f>
        <v>very vulnerable</v>
      </c>
      <c r="H43" s="76">
        <f>INDEX(crises_map!$B$2:$U$74,MATCH('Fig. 1.2 raw'!$B43,crises_map!$A$2:$A$74,0),MATCH('Fig. 1.2 raw'!H$6,crises_map!$B$1:$U$1,0))</f>
        <v>2</v>
      </c>
      <c r="I43" t="str">
        <f>INDEX(crises_map!$B$2:$U$74,MATCH('Fig. 1.2 raw'!$B43,crises_map!$A$2:$A$74,0),MATCH('Fig. 1.2 raw'!I$6,crises_map!$B$1:$U$1,0))</f>
        <v>PC</v>
      </c>
      <c r="J43">
        <f>INDEX(crises_map!$B$2:$U$74,MATCH('Fig. 1.2 raw'!$B43,crises_map!$A$2:$A$74,0),MATCH('Fig. 1.2 raw'!J$6,crises_map!$B$1:$U$1,0))</f>
        <v>6</v>
      </c>
      <c r="K43">
        <f>INDEX(crises_map!$B$2:$U$74,MATCH('Fig. 1.2 raw'!$B43,crises_map!$A$2:$A$74,0),MATCH('Fig. 1.2 raw'!K$6,crises_map!$B$1:$U$1,0))</f>
        <v>0</v>
      </c>
      <c r="L43">
        <f>INDEX(crises_map!$B$2:$U$74,MATCH('Fig. 1.2 raw'!$B43,crises_map!$A$2:$A$74,0),MATCH('Fig. 1.2 raw'!L$6,crises_map!$B$1:$U$1,0))</f>
        <v>1</v>
      </c>
      <c r="M43">
        <f>INDEX(crises_map!$B$2:$U$74,MATCH('Fig. 1.2 raw'!$B43,crises_map!$A$2:$A$74,0),MATCH('Fig. 1.2 raw'!M$6,crises_map!$B$1:$U$1,0))</f>
        <v>1</v>
      </c>
      <c r="N43" s="77">
        <f>INDEX(crises_map!$B$2:$U$74,MATCH('Fig. 1.2 raw'!$B43,crises_map!$A$2:$A$74,0),MATCH('Fig. 1.2 raw'!N$6,crises_map!$B$1:$U$1,0))</f>
        <v>194684000</v>
      </c>
      <c r="O43" s="77">
        <f>INDEX(crises_map!$B$2:$U$74,MATCH('Fig. 1.2 raw'!$B43,crises_map!$A$2:$A$74,0),MATCH('Fig. 1.2 raw'!O$6,crises_map!$B$1:$U$1,0))</f>
        <v>50795995</v>
      </c>
      <c r="P43" s="77">
        <f>INDEX(crises_map!$B$2:$U$74,MATCH('Fig. 1.2 raw'!$B43,crises_map!$A$2:$A$74,0),MATCH('Fig. 1.2 raw'!P$6,crises_map!$B$1:$U$1,0))</f>
        <v>87843828</v>
      </c>
      <c r="Q43" s="77">
        <f>INDEX(crises_map!$C$2:$U$74,MATCH('Fig. 1.2 raw'!$B43,crises_map!$A$2:$A$74,0),MATCH('Fig. 1.2 raw'!Q$6,crises_map!$C$1:$U$1,0))</f>
        <v>18581254</v>
      </c>
      <c r="R43" s="78">
        <f t="shared" si="0"/>
        <v>0.45121236465246245</v>
      </c>
      <c r="S43" s="82">
        <f t="shared" si="1"/>
        <v>0.36580155581163437</v>
      </c>
      <c r="T43" s="75"/>
    </row>
    <row r="44" spans="1:20" x14ac:dyDescent="0.3">
      <c r="A44">
        <v>38</v>
      </c>
      <c r="B44" s="81" t="s">
        <v>219</v>
      </c>
      <c r="C44" s="38" t="s">
        <v>220</v>
      </c>
      <c r="D44" s="38">
        <f>INDEX(crises_map!$B$2:$U$74,MATCH('Fig. 1.2 raw'!$B44,crises_map!$A$2:$A$74,0),MATCH('Fig. 1.2 raw'!D$6,crises_map!$B$1:$U$1,0))</f>
        <v>1.7</v>
      </c>
      <c r="E44">
        <f>INDEX(crises_map!$B$2:$U$74,MATCH('Fig. 1.2 raw'!$B44,crises_map!$A$2:$A$74,0),MATCH('Fig. 1.2 raw'!E$6,crises_map!$B$1:$U$1,0))</f>
        <v>3</v>
      </c>
      <c r="F44" s="76">
        <f>INDEX(crises_map!$B$2:$U$74,MATCH('Fig. 1.2 raw'!$B44,crises_map!$A$2:$A$74,0),MATCH('Fig. 1.2 raw'!F$6,crises_map!$B$1:$U$1,0))</f>
        <v>70.45</v>
      </c>
      <c r="G44" s="76" t="str">
        <f>INDEX(crises_map!$B$2:$U$74,MATCH('Fig. 1.2 raw'!$B44,crises_map!$A$2:$A$74,0),MATCH('Fig. 1.2 raw'!G$6,crises_map!$B$1:$U$1,0))</f>
        <v>slightly vulnerable</v>
      </c>
      <c r="H44" s="76">
        <f>INDEX(crises_map!$B$2:$U$74,MATCH('Fig. 1.2 raw'!$B44,crises_map!$A$2:$A$74,0),MATCH('Fig. 1.2 raw'!H$6,crises_map!$B$1:$U$1,0))</f>
        <v>2</v>
      </c>
      <c r="I44" t="str">
        <f>INDEX(crises_map!$B$2:$U$74,MATCH('Fig. 1.2 raw'!$B44,crises_map!$A$2:$A$74,0),MATCH('Fig. 1.2 raw'!I$6,crises_map!$B$1:$U$1,0))</f>
        <v>C</v>
      </c>
      <c r="J44">
        <f>INDEX(crises_map!$B$2:$U$74,MATCH('Fig. 1.2 raw'!$B44,crises_map!$A$2:$A$74,0),MATCH('Fig. 1.2 raw'!J$6,crises_map!$B$1:$U$1,0))</f>
        <v>1</v>
      </c>
      <c r="K44">
        <f>INDEX(crises_map!$B$2:$U$74,MATCH('Fig. 1.2 raw'!$B44,crises_map!$A$2:$A$74,0),MATCH('Fig. 1.2 raw'!K$6,crises_map!$B$1:$U$1,0))</f>
        <v>0</v>
      </c>
      <c r="L44">
        <f>INDEX(crises_map!$B$2:$U$74,MATCH('Fig. 1.2 raw'!$B44,crises_map!$A$2:$A$74,0),MATCH('Fig. 1.2 raw'!L$6,crises_map!$B$1:$U$1,0))</f>
        <v>0</v>
      </c>
      <c r="M44">
        <f>INDEX(crises_map!$B$2:$U$74,MATCH('Fig. 1.2 raw'!$B44,crises_map!$A$2:$A$74,0),MATCH('Fig. 1.2 raw'!M$6,crises_map!$B$1:$U$1,0))</f>
        <v>0</v>
      </c>
      <c r="N44" s="77">
        <f>INDEX(crises_map!$B$2:$U$74,MATCH('Fig. 1.2 raw'!$B44,crises_map!$A$2:$A$74,0),MATCH('Fig. 1.2 raw'!N$6,crises_map!$B$1:$U$1,0))</f>
        <v>42156698</v>
      </c>
      <c r="O44" s="77">
        <f>INDEX(crises_map!$B$2:$U$74,MATCH('Fig. 1.2 raw'!$B44,crises_map!$A$2:$A$74,0),MATCH('Fig. 1.2 raw'!O$6,crises_map!$B$1:$U$1,0))</f>
        <v>0</v>
      </c>
      <c r="P44" s="77">
        <f>INDEX(crises_map!$B$2:$U$74,MATCH('Fig. 1.2 raw'!$B44,crises_map!$A$2:$A$74,0),MATCH('Fig. 1.2 raw'!P$6,crises_map!$B$1:$U$1,0))</f>
        <v>22157073</v>
      </c>
      <c r="Q44" s="77">
        <f>INDEX(crises_map!$C$2:$U$74,MATCH('Fig. 1.2 raw'!$B44,crises_map!$A$2:$A$74,0),MATCH('Fig. 1.2 raw'!Q$6,crises_map!$C$1:$U$1,0))</f>
        <v>0</v>
      </c>
      <c r="R44" s="78">
        <f t="shared" si="0"/>
        <v>0.52558843674141653</v>
      </c>
      <c r="S44" s="82" t="str">
        <f t="shared" si="1"/>
        <v/>
      </c>
      <c r="T44" s="75"/>
    </row>
    <row r="45" spans="1:20" x14ac:dyDescent="0.3">
      <c r="A45">
        <v>39</v>
      </c>
      <c r="B45" s="81" t="s">
        <v>221</v>
      </c>
      <c r="C45" s="38" t="s">
        <v>222</v>
      </c>
      <c r="D45" s="38">
        <f>INDEX(crises_map!$B$2:$U$74,MATCH('Fig. 1.2 raw'!$B45,crises_map!$A$2:$A$74,0),MATCH('Fig. 1.2 raw'!D$6,crises_map!$B$1:$U$1,0))</f>
        <v>1.68</v>
      </c>
      <c r="E45">
        <f>INDEX(crises_map!$B$2:$U$74,MATCH('Fig. 1.2 raw'!$B45,crises_map!$A$2:$A$74,0),MATCH('Fig. 1.2 raw'!E$6,crises_map!$B$1:$U$1,0))</f>
        <v>3</v>
      </c>
      <c r="F45" s="76">
        <f>INDEX(crises_map!$B$2:$U$74,MATCH('Fig. 1.2 raw'!$B45,crises_map!$A$2:$A$74,0),MATCH('Fig. 1.2 raw'!F$6,crises_map!$B$1:$U$1,0))</f>
        <v>14.96</v>
      </c>
      <c r="G45" s="76" t="str">
        <f>INDEX(crises_map!$B$2:$U$74,MATCH('Fig. 1.2 raw'!$B45,crises_map!$A$2:$A$74,0),MATCH('Fig. 1.2 raw'!G$6,crises_map!$B$1:$U$1,0))</f>
        <v>vulnerable</v>
      </c>
      <c r="H45" s="76">
        <f>INDEX(crises_map!$B$2:$U$74,MATCH('Fig. 1.2 raw'!$B45,crises_map!$A$2:$A$74,0),MATCH('Fig. 1.2 raw'!H$6,crises_map!$B$1:$U$1,0))</f>
        <v>2</v>
      </c>
      <c r="I45" t="str">
        <f>INDEX(crises_map!$B$2:$U$74,MATCH('Fig. 1.2 raw'!$B45,crises_map!$A$2:$A$74,0),MATCH('Fig. 1.2 raw'!I$6,crises_map!$B$1:$U$1,0))</f>
        <v>RC</v>
      </c>
      <c r="J45">
        <f>INDEX(crises_map!$B$2:$U$74,MATCH('Fig. 1.2 raw'!$B45,crises_map!$A$2:$A$74,0),MATCH('Fig. 1.2 raw'!J$6,crises_map!$B$1:$U$1,0))</f>
        <v>4</v>
      </c>
      <c r="K45">
        <f>INDEX(crises_map!$B$2:$U$74,MATCH('Fig. 1.2 raw'!$B45,crises_map!$A$2:$A$74,0),MATCH('Fig. 1.2 raw'!K$6,crises_map!$B$1:$U$1,0))</f>
        <v>0</v>
      </c>
      <c r="L45">
        <f>INDEX(crises_map!$B$2:$U$74,MATCH('Fig. 1.2 raw'!$B45,crises_map!$A$2:$A$74,0),MATCH('Fig. 1.2 raw'!L$6,crises_map!$B$1:$U$1,0))</f>
        <v>0</v>
      </c>
      <c r="M45">
        <f>INDEX(crises_map!$B$2:$U$74,MATCH('Fig. 1.2 raw'!$B45,crises_map!$A$2:$A$74,0),MATCH('Fig. 1.2 raw'!M$6,crises_map!$B$1:$U$1,0))</f>
        <v>1</v>
      </c>
      <c r="N45" s="77">
        <f>INDEX(crises_map!$B$2:$U$74,MATCH('Fig. 1.2 raw'!$B45,crises_map!$A$2:$A$74,0),MATCH('Fig. 1.2 raw'!N$6,crises_map!$B$1:$U$1,0))</f>
        <v>0</v>
      </c>
      <c r="O45" s="77">
        <f>INDEX(crises_map!$B$2:$U$74,MATCH('Fig. 1.2 raw'!$B45,crises_map!$A$2:$A$74,0),MATCH('Fig. 1.2 raw'!O$6,crises_map!$B$1:$U$1,0))</f>
        <v>74681142</v>
      </c>
      <c r="P45" s="77">
        <f>INDEX(crises_map!$B$2:$U$74,MATCH('Fig. 1.2 raw'!$B45,crises_map!$A$2:$A$74,0),MATCH('Fig. 1.2 raw'!P$6,crises_map!$B$1:$U$1,0))</f>
        <v>0</v>
      </c>
      <c r="Q45" s="77">
        <f>INDEX(crises_map!$C$2:$U$74,MATCH('Fig. 1.2 raw'!$B45,crises_map!$A$2:$A$74,0),MATCH('Fig. 1.2 raw'!Q$6,crises_map!$C$1:$U$1,0))</f>
        <v>12888063</v>
      </c>
      <c r="R45" s="78" t="str">
        <f t="shared" si="0"/>
        <v/>
      </c>
      <c r="S45" s="82">
        <f t="shared" si="1"/>
        <v>0.17257453026093253</v>
      </c>
      <c r="T45" s="75"/>
    </row>
    <row r="46" spans="1:20" x14ac:dyDescent="0.3">
      <c r="A46">
        <v>40</v>
      </c>
      <c r="B46" s="81" t="s">
        <v>223</v>
      </c>
      <c r="C46" s="38" t="s">
        <v>224</v>
      </c>
      <c r="D46" s="38">
        <f>INDEX(crises_map!$B$2:$U$74,MATCH('Fig. 1.2 raw'!$B46,crises_map!$A$2:$A$74,0),MATCH('Fig. 1.2 raw'!D$6,crises_map!$B$1:$U$1,0))</f>
        <v>1.59</v>
      </c>
      <c r="E46">
        <f>INDEX(crises_map!$B$2:$U$74,MATCH('Fig. 1.2 raw'!$B46,crises_map!$A$2:$A$74,0),MATCH('Fig. 1.2 raw'!E$6,crises_map!$B$1:$U$1,0))</f>
        <v>4</v>
      </c>
      <c r="F46" s="76">
        <f>INDEX(crises_map!$B$2:$U$74,MATCH('Fig. 1.2 raw'!$B46,crises_map!$A$2:$A$74,0),MATCH('Fig. 1.2 raw'!F$6,crises_map!$B$1:$U$1,0))</f>
        <v>4.17</v>
      </c>
      <c r="G46" s="76" t="str">
        <f>INDEX(crises_map!$B$2:$U$74,MATCH('Fig. 1.2 raw'!$B46,crises_map!$A$2:$A$74,0),MATCH('Fig. 1.2 raw'!G$6,crises_map!$B$1:$U$1,0))</f>
        <v>very vulnerable</v>
      </c>
      <c r="H46" s="76">
        <f>INDEX(crises_map!$B$2:$U$74,MATCH('Fig. 1.2 raw'!$B46,crises_map!$A$2:$A$74,0),MATCH('Fig. 1.2 raw'!H$6,crises_map!$B$1:$U$1,0))</f>
        <v>3</v>
      </c>
      <c r="I46" t="str">
        <f>INDEX(crises_map!$B$2:$U$74,MATCH('Fig. 1.2 raw'!$B46,crises_map!$A$2:$A$74,0),MATCH('Fig. 1.2 raw'!I$6,crises_map!$B$1:$U$1,0))</f>
        <v>C</v>
      </c>
      <c r="J46">
        <f>INDEX(crises_map!$B$2:$U$74,MATCH('Fig. 1.2 raw'!$B46,crises_map!$A$2:$A$74,0),MATCH('Fig. 1.2 raw'!J$6,crises_map!$B$1:$U$1,0))</f>
        <v>1</v>
      </c>
      <c r="K46">
        <f>INDEX(crises_map!$B$2:$U$74,MATCH('Fig. 1.2 raw'!$B46,crises_map!$A$2:$A$74,0),MATCH('Fig. 1.2 raw'!K$6,crises_map!$B$1:$U$1,0))</f>
        <v>0</v>
      </c>
      <c r="L46">
        <f>INDEX(crises_map!$B$2:$U$74,MATCH('Fig. 1.2 raw'!$B46,crises_map!$A$2:$A$74,0),MATCH('Fig. 1.2 raw'!L$6,crises_map!$B$1:$U$1,0))</f>
        <v>0</v>
      </c>
      <c r="M46">
        <f>INDEX(crises_map!$B$2:$U$74,MATCH('Fig. 1.2 raw'!$B46,crises_map!$A$2:$A$74,0),MATCH('Fig. 1.2 raw'!M$6,crises_map!$B$1:$U$1,0))</f>
        <v>1</v>
      </c>
      <c r="N46" s="77">
        <f>INDEX(crises_map!$B$2:$U$74,MATCH('Fig. 1.2 raw'!$B46,crises_map!$A$2:$A$74,0),MATCH('Fig. 1.2 raw'!N$6,crises_map!$B$1:$U$1,0))</f>
        <v>166188813</v>
      </c>
      <c r="O46" s="77">
        <f>INDEX(crises_map!$B$2:$U$74,MATCH('Fig. 1.2 raw'!$B46,crises_map!$A$2:$A$74,0),MATCH('Fig. 1.2 raw'!O$6,crises_map!$B$1:$U$1,0))</f>
        <v>0</v>
      </c>
      <c r="P46" s="77">
        <f>INDEX(crises_map!$B$2:$U$74,MATCH('Fig. 1.2 raw'!$B46,crises_map!$A$2:$A$74,0),MATCH('Fig. 1.2 raw'!P$6,crises_map!$B$1:$U$1,0))</f>
        <v>126856583</v>
      </c>
      <c r="Q46" s="77">
        <f>INDEX(crises_map!$C$2:$U$74,MATCH('Fig. 1.2 raw'!$B46,crises_map!$A$2:$A$74,0),MATCH('Fig. 1.2 raw'!Q$6,crises_map!$C$1:$U$1,0))</f>
        <v>0</v>
      </c>
      <c r="R46" s="78">
        <f t="shared" si="0"/>
        <v>0.76332805265297854</v>
      </c>
      <c r="S46" s="82" t="str">
        <f t="shared" si="1"/>
        <v/>
      </c>
      <c r="T46" s="75"/>
    </row>
    <row r="47" spans="1:20" x14ac:dyDescent="0.3">
      <c r="A47">
        <v>41</v>
      </c>
      <c r="B47" s="81" t="s">
        <v>225</v>
      </c>
      <c r="C47" t="s">
        <v>226</v>
      </c>
      <c r="D47" s="38">
        <f>INDEX(crises_map!$B$2:$U$74,MATCH('Fig. 1.2 raw'!$B47,crises_map!$A$2:$A$74,0),MATCH('Fig. 1.2 raw'!D$6,crises_map!$B$1:$U$1,0))</f>
        <v>1.53</v>
      </c>
      <c r="E47">
        <f>INDEX(crises_map!$B$2:$U$74,MATCH('Fig. 1.2 raw'!$B47,crises_map!$A$2:$A$74,0),MATCH('Fig. 1.2 raw'!E$6,crises_map!$B$1:$U$1,0))</f>
        <v>3</v>
      </c>
      <c r="F47" s="76">
        <f>INDEX(crises_map!$B$2:$U$74,MATCH('Fig. 1.2 raw'!$B47,crises_map!$A$2:$A$74,0),MATCH('Fig. 1.2 raw'!F$6,crises_map!$B$1:$U$1,0))</f>
        <v>32.53</v>
      </c>
      <c r="G47" s="76" t="str">
        <f>INDEX(crises_map!$B$2:$U$74,MATCH('Fig. 1.2 raw'!$B47,crises_map!$A$2:$A$74,0),MATCH('Fig. 1.2 raw'!G$6,crises_map!$B$1:$U$1,0))</f>
        <v>very vulnerable</v>
      </c>
      <c r="H47" s="76">
        <f>INDEX(crises_map!$B$2:$U$74,MATCH('Fig. 1.2 raw'!$B47,crises_map!$A$2:$A$74,0),MATCH('Fig. 1.2 raw'!H$6,crises_map!$B$1:$U$1,0))</f>
        <v>2</v>
      </c>
      <c r="I47" t="str">
        <f>INDEX(crises_map!$B$2:$U$74,MATCH('Fig. 1.2 raw'!$B47,crises_map!$A$2:$A$74,0),MATCH('Fig. 1.2 raw'!I$6,crises_map!$B$1:$U$1,0))</f>
        <v>PC</v>
      </c>
      <c r="J47">
        <f>INDEX(crises_map!$B$2:$U$74,MATCH('Fig. 1.2 raw'!$B47,crises_map!$A$2:$A$74,0),MATCH('Fig. 1.2 raw'!J$6,crises_map!$B$1:$U$1,0))</f>
        <v>8</v>
      </c>
      <c r="K47">
        <f>INDEX(crises_map!$B$2:$U$74,MATCH('Fig. 1.2 raw'!$B47,crises_map!$A$2:$A$74,0),MATCH('Fig. 1.2 raw'!K$6,crises_map!$B$1:$U$1,0))</f>
        <v>1</v>
      </c>
      <c r="L47">
        <f>INDEX(crises_map!$B$2:$U$74,MATCH('Fig. 1.2 raw'!$B47,crises_map!$A$2:$A$74,0),MATCH('Fig. 1.2 raw'!L$6,crises_map!$B$1:$U$1,0))</f>
        <v>1</v>
      </c>
      <c r="M47">
        <f>INDEX(crises_map!$B$2:$U$74,MATCH('Fig. 1.2 raw'!$B47,crises_map!$A$2:$A$74,0),MATCH('Fig. 1.2 raw'!M$6,crises_map!$B$1:$U$1,0))</f>
        <v>1</v>
      </c>
      <c r="N47" s="77">
        <f>INDEX(crises_map!$B$2:$U$74,MATCH('Fig. 1.2 raw'!$B47,crises_map!$A$2:$A$74,0),MATCH('Fig. 1.2 raw'!N$6,crises_map!$B$1:$U$1,0))</f>
        <v>0</v>
      </c>
      <c r="O47" s="77">
        <f>INDEX(crises_map!$B$2:$U$74,MATCH('Fig. 1.2 raw'!$B47,crises_map!$A$2:$A$74,0),MATCH('Fig. 1.2 raw'!O$6,crises_map!$B$1:$U$1,0))</f>
        <v>767364443</v>
      </c>
      <c r="P47" s="77">
        <f>INDEX(crises_map!$B$2:$U$74,MATCH('Fig. 1.2 raw'!$B47,crises_map!$A$2:$A$74,0),MATCH('Fig. 1.2 raw'!P$6,crises_map!$B$1:$U$1,0))</f>
        <v>0</v>
      </c>
      <c r="Q47" s="77">
        <f>INDEX(crises_map!$C$2:$U$74,MATCH('Fig. 1.2 raw'!$B47,crises_map!$A$2:$A$74,0),MATCH('Fig. 1.2 raw'!Q$6,crises_map!$C$1:$U$1,0))</f>
        <v>161993426</v>
      </c>
      <c r="R47" s="78" t="str">
        <f t="shared" ref="R47:R55" si="2">IFERROR(P47/N47,"")</f>
        <v/>
      </c>
      <c r="S47" s="82">
        <f t="shared" ref="S47:S55" si="3">IFERROR(Q47/O47,"")</f>
        <v>0.21110363853541231</v>
      </c>
      <c r="T47" s="75"/>
    </row>
    <row r="48" spans="1:20" x14ac:dyDescent="0.3">
      <c r="A48">
        <v>42</v>
      </c>
      <c r="B48" s="81" t="s">
        <v>227</v>
      </c>
      <c r="C48" t="s">
        <v>228</v>
      </c>
      <c r="D48" s="38">
        <f>INDEX(crises_map!$B$2:$U$74,MATCH('Fig. 1.2 raw'!$B48,crises_map!$A$2:$A$74,0),MATCH('Fig. 1.2 raw'!D$6,crises_map!$B$1:$U$1,0))</f>
        <v>1.46</v>
      </c>
      <c r="E48">
        <f>INDEX(crises_map!$B$2:$U$74,MATCH('Fig. 1.2 raw'!$B48,crises_map!$A$2:$A$74,0),MATCH('Fig. 1.2 raw'!E$6,crises_map!$B$1:$U$1,0))</f>
        <v>4</v>
      </c>
      <c r="F48" s="76">
        <f>INDEX(crises_map!$B$2:$U$74,MATCH('Fig. 1.2 raw'!$B48,crises_map!$A$2:$A$74,0),MATCH('Fig. 1.2 raw'!F$6,crises_map!$B$1:$U$1,0))</f>
        <v>46.31</v>
      </c>
      <c r="G48" s="76" t="str">
        <f>INDEX(crises_map!$B$2:$U$74,MATCH('Fig. 1.2 raw'!$B48,crises_map!$A$2:$A$74,0),MATCH('Fig. 1.2 raw'!G$6,crises_map!$B$1:$U$1,0))</f>
        <v>resilient</v>
      </c>
      <c r="H48" s="76">
        <f>INDEX(crises_map!$B$2:$U$74,MATCH('Fig. 1.2 raw'!$B48,crises_map!$A$2:$A$74,0),MATCH('Fig. 1.2 raw'!H$6,crises_map!$B$1:$U$1,0))</f>
        <v>0</v>
      </c>
      <c r="I48" t="str">
        <f>INDEX(crises_map!$B$2:$U$74,MATCH('Fig. 1.2 raw'!$B48,crises_map!$A$2:$A$74,0),MATCH('Fig. 1.2 raw'!I$6,crises_map!$B$1:$U$1,0))</f>
        <v>PC</v>
      </c>
      <c r="J48">
        <f>INDEX(crises_map!$B$2:$U$74,MATCH('Fig. 1.2 raw'!$B48,crises_map!$A$2:$A$74,0),MATCH('Fig. 1.2 raw'!J$6,crises_map!$B$1:$U$1,0))</f>
        <v>10</v>
      </c>
      <c r="K48">
        <f>INDEX(crises_map!$B$2:$U$74,MATCH('Fig. 1.2 raw'!$B48,crises_map!$A$2:$A$74,0),MATCH('Fig. 1.2 raw'!K$6,crises_map!$B$1:$U$1,0))</f>
        <v>0</v>
      </c>
      <c r="L48">
        <f>INDEX(crises_map!$B$2:$U$74,MATCH('Fig. 1.2 raw'!$B48,crises_map!$A$2:$A$74,0),MATCH('Fig. 1.2 raw'!L$6,crises_map!$B$1:$U$1,0))</f>
        <v>1</v>
      </c>
      <c r="M48">
        <f>INDEX(crises_map!$B$2:$U$74,MATCH('Fig. 1.2 raw'!$B48,crises_map!$A$2:$A$74,0),MATCH('Fig. 1.2 raw'!M$6,crises_map!$B$1:$U$1,0))</f>
        <v>0</v>
      </c>
      <c r="N48" s="77">
        <f>INDEX(crises_map!$B$2:$U$74,MATCH('Fig. 1.2 raw'!$B48,crises_map!$A$2:$A$74,0),MATCH('Fig. 1.2 raw'!N$6,crises_map!$B$1:$U$1,0))</f>
        <v>0</v>
      </c>
      <c r="O48" s="77">
        <f>INDEX(crises_map!$B$2:$U$74,MATCH('Fig. 1.2 raw'!$B48,crises_map!$A$2:$A$74,0),MATCH('Fig. 1.2 raw'!O$6,crises_map!$B$1:$U$1,0))</f>
        <v>0</v>
      </c>
      <c r="P48" s="77">
        <f>INDEX(crises_map!$B$2:$U$74,MATCH('Fig. 1.2 raw'!$B48,crises_map!$A$2:$A$74,0),MATCH('Fig. 1.2 raw'!P$6,crises_map!$B$1:$U$1,0))</f>
        <v>0</v>
      </c>
      <c r="Q48" s="77">
        <f>INDEX(crises_map!$C$2:$U$74,MATCH('Fig. 1.2 raw'!$B48,crises_map!$A$2:$A$74,0),MATCH('Fig. 1.2 raw'!Q$6,crises_map!$C$1:$U$1,0))</f>
        <v>0</v>
      </c>
      <c r="R48" s="78" t="str">
        <f t="shared" si="2"/>
        <v/>
      </c>
      <c r="S48" s="82" t="str">
        <f t="shared" si="3"/>
        <v/>
      </c>
    </row>
    <row r="49" spans="1:19" x14ac:dyDescent="0.3">
      <c r="A49">
        <v>43</v>
      </c>
      <c r="B49" s="81" t="s">
        <v>229</v>
      </c>
      <c r="C49" t="s">
        <v>230</v>
      </c>
      <c r="D49" s="38">
        <f>INDEX(crises_map!$B$2:$U$74,MATCH('Fig. 1.2 raw'!$B49,crises_map!$A$2:$A$74,0),MATCH('Fig. 1.2 raw'!D$6,crises_map!$B$1:$U$1,0))</f>
        <v>1.44</v>
      </c>
      <c r="E49">
        <f>INDEX(crises_map!$B$2:$U$74,MATCH('Fig. 1.2 raw'!$B49,crises_map!$A$2:$A$74,0),MATCH('Fig. 1.2 raw'!E$6,crises_map!$B$1:$U$1,0))</f>
        <v>3</v>
      </c>
      <c r="F49" s="76">
        <f>INDEX(crises_map!$B$2:$U$74,MATCH('Fig. 1.2 raw'!$B49,crises_map!$A$2:$A$74,0),MATCH('Fig. 1.2 raw'!F$6,crises_map!$B$1:$U$1,0))</f>
        <v>44.01</v>
      </c>
      <c r="G49" s="76" t="str">
        <f>INDEX(crises_map!$B$2:$U$74,MATCH('Fig. 1.2 raw'!$B49,crises_map!$A$2:$A$74,0),MATCH('Fig. 1.2 raw'!G$6,crises_map!$B$1:$U$1,0))</f>
        <v>slightly vulnerable</v>
      </c>
      <c r="H49" s="76">
        <f>INDEX(crises_map!$B$2:$U$74,MATCH('Fig. 1.2 raw'!$B49,crises_map!$A$2:$A$74,0),MATCH('Fig. 1.2 raw'!H$6,crises_map!$B$1:$U$1,0))</f>
        <v>0</v>
      </c>
      <c r="I49" t="str">
        <f>INDEX(crises_map!$B$2:$U$74,MATCH('Fig. 1.2 raw'!$B49,crises_map!$A$2:$A$74,0),MATCH('Fig. 1.2 raw'!I$6,crises_map!$B$1:$U$1,0))</f>
        <v>PC</v>
      </c>
      <c r="J49">
        <f>INDEX(crises_map!$B$2:$U$74,MATCH('Fig. 1.2 raw'!$B49,crises_map!$A$2:$A$74,0),MATCH('Fig. 1.2 raw'!J$6,crises_map!$B$1:$U$1,0))</f>
        <v>9</v>
      </c>
      <c r="K49">
        <f>INDEX(crises_map!$B$2:$U$74,MATCH('Fig. 1.2 raw'!$B49,crises_map!$A$2:$A$74,0),MATCH('Fig. 1.2 raw'!K$6,crises_map!$B$1:$U$1,0))</f>
        <v>0</v>
      </c>
      <c r="L49">
        <f>INDEX(crises_map!$B$2:$U$74,MATCH('Fig. 1.2 raw'!$B49,crises_map!$A$2:$A$74,0),MATCH('Fig. 1.2 raw'!L$6,crises_map!$B$1:$U$1,0))</f>
        <v>1</v>
      </c>
      <c r="M49">
        <f>INDEX(crises_map!$B$2:$U$74,MATCH('Fig. 1.2 raw'!$B49,crises_map!$A$2:$A$74,0),MATCH('Fig. 1.2 raw'!M$6,crises_map!$B$1:$U$1,0))</f>
        <v>0</v>
      </c>
      <c r="N49" s="77">
        <f>INDEX(crises_map!$B$2:$U$74,MATCH('Fig. 1.2 raw'!$B49,crises_map!$A$2:$A$74,0),MATCH('Fig. 1.2 raw'!N$6,crises_map!$B$1:$U$1,0))</f>
        <v>0</v>
      </c>
      <c r="O49" s="77">
        <f>INDEX(crises_map!$B$2:$U$74,MATCH('Fig. 1.2 raw'!$B49,crises_map!$A$2:$A$74,0),MATCH('Fig. 1.2 raw'!O$6,crises_map!$B$1:$U$1,0))</f>
        <v>0</v>
      </c>
      <c r="P49" s="77">
        <f>INDEX(crises_map!$B$2:$U$74,MATCH('Fig. 1.2 raw'!$B49,crises_map!$A$2:$A$74,0),MATCH('Fig. 1.2 raw'!P$6,crises_map!$B$1:$U$1,0))</f>
        <v>0</v>
      </c>
      <c r="Q49" s="77">
        <f>INDEX(crises_map!$C$2:$U$74,MATCH('Fig. 1.2 raw'!$B49,crises_map!$A$2:$A$74,0),MATCH('Fig. 1.2 raw'!Q$6,crises_map!$C$1:$U$1,0))</f>
        <v>0</v>
      </c>
      <c r="R49" s="78" t="str">
        <f t="shared" si="2"/>
        <v/>
      </c>
      <c r="S49" s="82" t="str">
        <f t="shared" si="3"/>
        <v/>
      </c>
    </row>
    <row r="50" spans="1:19" x14ac:dyDescent="0.3">
      <c r="A50">
        <v>44</v>
      </c>
      <c r="B50" s="81" t="s">
        <v>231</v>
      </c>
      <c r="C50" t="s">
        <v>232</v>
      </c>
      <c r="D50" s="38">
        <f>INDEX(crises_map!$B$2:$U$74,MATCH('Fig. 1.2 raw'!$B50,crises_map!$A$2:$A$74,0),MATCH('Fig. 1.2 raw'!D$6,crises_map!$B$1:$U$1,0))</f>
        <v>1.36</v>
      </c>
      <c r="E50">
        <f>INDEX(crises_map!$B$2:$U$74,MATCH('Fig. 1.2 raw'!$B50,crises_map!$A$2:$A$74,0),MATCH('Fig. 1.2 raw'!E$6,crises_map!$B$1:$U$1,0))</f>
        <v>4</v>
      </c>
      <c r="F50" s="76">
        <f>INDEX(crises_map!$B$2:$U$74,MATCH('Fig. 1.2 raw'!$B50,crises_map!$A$2:$A$74,0),MATCH('Fig. 1.2 raw'!F$6,crises_map!$B$1:$U$1,0))</f>
        <v>77.36</v>
      </c>
      <c r="G50" s="76" t="str">
        <f>INDEX(crises_map!$B$2:$U$74,MATCH('Fig. 1.2 raw'!$B50,crises_map!$A$2:$A$74,0),MATCH('Fig. 1.2 raw'!G$6,crises_map!$B$1:$U$1,0))</f>
        <v>very vulnerable</v>
      </c>
      <c r="H50" s="76">
        <f>INDEX(crises_map!$B$2:$U$74,MATCH('Fig. 1.2 raw'!$B50,crises_map!$A$2:$A$74,0),MATCH('Fig. 1.2 raw'!H$6,crises_map!$B$1:$U$1,0))</f>
        <v>0</v>
      </c>
      <c r="I50" t="str">
        <f>INDEX(crises_map!$B$2:$U$74,MATCH('Fig. 1.2 raw'!$B50,crises_map!$A$2:$A$74,0),MATCH('Fig. 1.2 raw'!I$6,crises_map!$B$1:$U$1,0))</f>
        <v>PC</v>
      </c>
      <c r="J50">
        <f>INDEX(crises_map!$B$2:$U$74,MATCH('Fig. 1.2 raw'!$B50,crises_map!$A$2:$A$74,0),MATCH('Fig. 1.2 raw'!J$6,crises_map!$B$1:$U$1,0))</f>
        <v>6</v>
      </c>
      <c r="K50">
        <f>INDEX(crises_map!$B$2:$U$74,MATCH('Fig. 1.2 raw'!$B50,crises_map!$A$2:$A$74,0),MATCH('Fig. 1.2 raw'!K$6,crises_map!$B$1:$U$1,0))</f>
        <v>0</v>
      </c>
      <c r="L50">
        <f>INDEX(crises_map!$B$2:$U$74,MATCH('Fig. 1.2 raw'!$B50,crises_map!$A$2:$A$74,0),MATCH('Fig. 1.2 raw'!L$6,crises_map!$B$1:$U$1,0))</f>
        <v>1</v>
      </c>
      <c r="M50">
        <f>INDEX(crises_map!$B$2:$U$74,MATCH('Fig. 1.2 raw'!$B50,crises_map!$A$2:$A$74,0),MATCH('Fig. 1.2 raw'!M$6,crises_map!$B$1:$U$1,0))</f>
        <v>1</v>
      </c>
      <c r="N50" s="77">
        <f>INDEX(crises_map!$B$2:$U$74,MATCH('Fig. 1.2 raw'!$B50,crises_map!$A$2:$A$74,0),MATCH('Fig. 1.2 raw'!N$6,crises_map!$B$1:$U$1,0))</f>
        <v>0</v>
      </c>
      <c r="O50" s="77">
        <f>INDEX(crises_map!$B$2:$U$74,MATCH('Fig. 1.2 raw'!$B50,crises_map!$A$2:$A$74,0),MATCH('Fig. 1.2 raw'!O$6,crises_map!$B$1:$U$1,0))</f>
        <v>943123350</v>
      </c>
      <c r="P50" s="77">
        <f>INDEX(crises_map!$B$2:$U$74,MATCH('Fig. 1.2 raw'!$B50,crises_map!$A$2:$A$74,0),MATCH('Fig. 1.2 raw'!P$6,crises_map!$B$1:$U$1,0))</f>
        <v>0</v>
      </c>
      <c r="Q50" s="77">
        <f>INDEX(crises_map!$C$2:$U$74,MATCH('Fig. 1.2 raw'!$B50,crises_map!$A$2:$A$74,0),MATCH('Fig. 1.2 raw'!Q$6,crises_map!$C$1:$U$1,0))</f>
        <v>678570060</v>
      </c>
      <c r="R50" s="78" t="str">
        <f t="shared" si="2"/>
        <v/>
      </c>
      <c r="S50" s="82">
        <f t="shared" si="3"/>
        <v>0.71949237605028016</v>
      </c>
    </row>
    <row r="51" spans="1:19" x14ac:dyDescent="0.3">
      <c r="A51">
        <v>45</v>
      </c>
      <c r="B51" s="81" t="s">
        <v>233</v>
      </c>
      <c r="C51" t="s">
        <v>234</v>
      </c>
      <c r="D51" s="38">
        <f>INDEX(crises_map!$B$2:$U$74,MATCH('Fig. 1.2 raw'!$B51,crises_map!$A$2:$A$74,0),MATCH('Fig. 1.2 raw'!D$6,crises_map!$B$1:$U$1,0))</f>
        <v>1.35</v>
      </c>
      <c r="E51">
        <f>INDEX(crises_map!$B$2:$U$74,MATCH('Fig. 1.2 raw'!$B51,crises_map!$A$2:$A$74,0),MATCH('Fig. 1.2 raw'!E$6,crises_map!$B$1:$U$1,0))</f>
        <v>4</v>
      </c>
      <c r="F51" s="76">
        <f>INDEX(crises_map!$B$2:$U$74,MATCH('Fig. 1.2 raw'!$B51,crises_map!$A$2:$A$74,0),MATCH('Fig. 1.2 raw'!F$6,crises_map!$B$1:$U$1,0))</f>
        <v>34.770000000000003</v>
      </c>
      <c r="G51" s="76" t="str">
        <f>INDEX(crises_map!$B$2:$U$74,MATCH('Fig. 1.2 raw'!$B51,crises_map!$A$2:$A$74,0),MATCH('Fig. 1.2 raw'!G$6,crises_map!$B$1:$U$1,0))</f>
        <v>vulnerable</v>
      </c>
      <c r="H51" s="76">
        <f>INDEX(crises_map!$B$2:$U$74,MATCH('Fig. 1.2 raw'!$B51,crises_map!$A$2:$A$74,0),MATCH('Fig. 1.2 raw'!H$6,crises_map!$B$1:$U$1,0))</f>
        <v>3</v>
      </c>
      <c r="I51" t="str">
        <f>INDEX(crises_map!$B$2:$U$74,MATCH('Fig. 1.2 raw'!$B51,crises_map!$A$2:$A$74,0),MATCH('Fig. 1.2 raw'!I$6,crises_map!$B$1:$U$1,0))</f>
        <v>PC</v>
      </c>
      <c r="J51">
        <f>INDEX(crises_map!$B$2:$U$74,MATCH('Fig. 1.2 raw'!$B51,crises_map!$A$2:$A$74,0),MATCH('Fig. 1.2 raw'!J$6,crises_map!$B$1:$U$1,0))</f>
        <v>5</v>
      </c>
      <c r="K51">
        <f>INDEX(crises_map!$B$2:$U$74,MATCH('Fig. 1.2 raw'!$B51,crises_map!$A$2:$A$74,0),MATCH('Fig. 1.2 raw'!K$6,crises_map!$B$1:$U$1,0))</f>
        <v>0</v>
      </c>
      <c r="L51">
        <f>INDEX(crises_map!$B$2:$U$74,MATCH('Fig. 1.2 raw'!$B51,crises_map!$A$2:$A$74,0),MATCH('Fig. 1.2 raw'!L$6,crises_map!$B$1:$U$1,0))</f>
        <v>0</v>
      </c>
      <c r="M51">
        <f>INDEX(crises_map!$B$2:$U$74,MATCH('Fig. 1.2 raw'!$B51,crises_map!$A$2:$A$74,0),MATCH('Fig. 1.2 raw'!M$6,crises_map!$B$1:$U$1,0))</f>
        <v>1</v>
      </c>
      <c r="N51" s="77">
        <f>INDEX(crises_map!$B$2:$U$74,MATCH('Fig. 1.2 raw'!$B51,crises_map!$A$2:$A$74,0),MATCH('Fig. 1.2 raw'!N$6,crises_map!$B$1:$U$1,0))</f>
        <v>0</v>
      </c>
      <c r="O51" s="77">
        <f>INDEX(crises_map!$B$2:$U$74,MATCH('Fig. 1.2 raw'!$B51,crises_map!$A$2:$A$74,0),MATCH('Fig. 1.2 raw'!O$6,crises_map!$B$1:$U$1,0))</f>
        <v>23099697</v>
      </c>
      <c r="P51" s="77">
        <f>INDEX(crises_map!$B$2:$U$74,MATCH('Fig. 1.2 raw'!$B51,crises_map!$A$2:$A$74,0),MATCH('Fig. 1.2 raw'!P$6,crises_map!$B$1:$U$1,0))</f>
        <v>0</v>
      </c>
      <c r="Q51" s="77">
        <f>INDEX(crises_map!$C$2:$U$74,MATCH('Fig. 1.2 raw'!$B51,crises_map!$A$2:$A$74,0),MATCH('Fig. 1.2 raw'!Q$6,crises_map!$C$1:$U$1,0))</f>
        <v>8987202</v>
      </c>
      <c r="R51" s="78" t="str">
        <f t="shared" si="2"/>
        <v/>
      </c>
      <c r="S51" s="82">
        <f t="shared" si="3"/>
        <v>0.38906146691015037</v>
      </c>
    </row>
    <row r="52" spans="1:19" x14ac:dyDescent="0.3">
      <c r="A52">
        <v>46</v>
      </c>
      <c r="B52" s="81" t="s">
        <v>235</v>
      </c>
      <c r="C52" t="s">
        <v>236</v>
      </c>
      <c r="D52" s="38">
        <f>INDEX(crises_map!$B$2:$U$74,MATCH('Fig. 1.2 raw'!$B52,crises_map!$A$2:$A$74,0),MATCH('Fig. 1.2 raw'!D$6,crises_map!$B$1:$U$1,0))</f>
        <v>1.31</v>
      </c>
      <c r="E52">
        <f>INDEX(crises_map!$B$2:$U$74,MATCH('Fig. 1.2 raw'!$B52,crises_map!$A$2:$A$74,0),MATCH('Fig. 1.2 raw'!E$6,crises_map!$B$1:$U$1,0))</f>
        <v>3</v>
      </c>
      <c r="F52" s="76">
        <f>INDEX(crises_map!$B$2:$U$74,MATCH('Fig. 1.2 raw'!$B52,crises_map!$A$2:$A$74,0),MATCH('Fig. 1.2 raw'!F$6,crises_map!$B$1:$U$1,0))</f>
        <v>87.03</v>
      </c>
      <c r="G52" s="76" t="str">
        <f>INDEX(crises_map!$B$2:$U$74,MATCH('Fig. 1.2 raw'!$B52,crises_map!$A$2:$A$74,0),MATCH('Fig. 1.2 raw'!G$6,crises_map!$B$1:$U$1,0))</f>
        <v>slightly vulnerable</v>
      </c>
      <c r="H52" s="76">
        <f>INDEX(crises_map!$B$2:$U$74,MATCH('Fig. 1.2 raw'!$B52,crises_map!$A$2:$A$74,0),MATCH('Fig. 1.2 raw'!H$6,crises_map!$B$1:$U$1,0))</f>
        <v>0</v>
      </c>
      <c r="I52" t="str">
        <f>INDEX(crises_map!$B$2:$U$74,MATCH('Fig. 1.2 raw'!$B52,crises_map!$A$2:$A$74,0),MATCH('Fig. 1.2 raw'!I$6,crises_map!$B$1:$U$1,0))</f>
        <v>PC</v>
      </c>
      <c r="J52">
        <f>INDEX(crises_map!$B$2:$U$74,MATCH('Fig. 1.2 raw'!$B52,crises_map!$A$2:$A$74,0),MATCH('Fig. 1.2 raw'!J$6,crises_map!$B$1:$U$1,0))</f>
        <v>5</v>
      </c>
      <c r="K52">
        <f>INDEX(crises_map!$B$2:$U$74,MATCH('Fig. 1.2 raw'!$B52,crises_map!$A$2:$A$74,0),MATCH('Fig. 1.2 raw'!K$6,crises_map!$B$1:$U$1,0))</f>
        <v>0</v>
      </c>
      <c r="L52">
        <f>INDEX(crises_map!$B$2:$U$74,MATCH('Fig. 1.2 raw'!$B52,crises_map!$A$2:$A$74,0),MATCH('Fig. 1.2 raw'!L$6,crises_map!$B$1:$U$1,0))</f>
        <v>1</v>
      </c>
      <c r="M52">
        <f>INDEX(crises_map!$B$2:$U$74,MATCH('Fig. 1.2 raw'!$B52,crises_map!$A$2:$A$74,0),MATCH('Fig. 1.2 raw'!M$6,crises_map!$B$1:$U$1,0))</f>
        <v>0</v>
      </c>
      <c r="N52" s="77">
        <f>INDEX(crises_map!$B$2:$U$74,MATCH('Fig. 1.2 raw'!$B52,crises_map!$A$2:$A$74,0),MATCH('Fig. 1.2 raw'!N$6,crises_map!$B$1:$U$1,0))</f>
        <v>0</v>
      </c>
      <c r="O52" s="77">
        <f>INDEX(crises_map!$B$2:$U$74,MATCH('Fig. 1.2 raw'!$B52,crises_map!$A$2:$A$74,0),MATCH('Fig. 1.2 raw'!O$6,crises_map!$B$1:$U$1,0))</f>
        <v>274663651</v>
      </c>
      <c r="P52" s="77">
        <f>INDEX(crises_map!$B$2:$U$74,MATCH('Fig. 1.2 raw'!$B52,crises_map!$A$2:$A$74,0),MATCH('Fig. 1.2 raw'!P$6,crises_map!$B$1:$U$1,0))</f>
        <v>0</v>
      </c>
      <c r="Q52" s="77">
        <f>INDEX(crises_map!$C$2:$U$74,MATCH('Fig. 1.2 raw'!$B52,crises_map!$A$2:$A$74,0),MATCH('Fig. 1.2 raw'!Q$6,crises_map!$C$1:$U$1,0))</f>
        <v>94692331</v>
      </c>
      <c r="R52" s="78" t="str">
        <f t="shared" si="2"/>
        <v/>
      </c>
      <c r="S52" s="82">
        <f t="shared" si="3"/>
        <v>0.34475741750043221</v>
      </c>
    </row>
    <row r="53" spans="1:19" x14ac:dyDescent="0.3">
      <c r="A53">
        <v>47</v>
      </c>
      <c r="B53" s="81" t="s">
        <v>237</v>
      </c>
      <c r="C53" t="s">
        <v>238</v>
      </c>
      <c r="D53" s="38">
        <f>INDEX(crises_map!$B$2:$U$74,MATCH('Fig. 1.2 raw'!$B53,crises_map!$A$2:$A$74,0),MATCH('Fig. 1.2 raw'!D$6,crises_map!$B$1:$U$1,0))</f>
        <v>1.3</v>
      </c>
      <c r="E53">
        <f>INDEX(crises_map!$B$2:$U$74,MATCH('Fig. 1.2 raw'!$B53,crises_map!$A$2:$A$74,0),MATCH('Fig. 1.2 raw'!E$6,crises_map!$B$1:$U$1,0))</f>
        <v>5</v>
      </c>
      <c r="F53" s="76">
        <f>INDEX(crises_map!$B$2:$U$74,MATCH('Fig. 1.2 raw'!$B53,crises_map!$A$2:$A$74,0),MATCH('Fig. 1.2 raw'!F$6,crises_map!$B$1:$U$1,0))</f>
        <v>31.82</v>
      </c>
      <c r="G53" s="76" t="str">
        <f>INDEX(crises_map!$B$2:$U$74,MATCH('Fig. 1.2 raw'!$B53,crises_map!$A$2:$A$74,0),MATCH('Fig. 1.2 raw'!G$6,crises_map!$B$1:$U$1,0))</f>
        <v>slightly vulnerable</v>
      </c>
      <c r="H53" s="76">
        <f>INDEX(crises_map!$B$2:$U$74,MATCH('Fig. 1.2 raw'!$B53,crises_map!$A$2:$A$74,0),MATCH('Fig. 1.2 raw'!H$6,crises_map!$B$1:$U$1,0))</f>
        <v>0</v>
      </c>
      <c r="I53" t="str">
        <f>INDEX(crises_map!$B$2:$U$74,MATCH('Fig. 1.2 raw'!$B53,crises_map!$A$2:$A$74,0),MATCH('Fig. 1.2 raw'!I$6,crises_map!$B$1:$U$1,0))</f>
        <v>PC</v>
      </c>
      <c r="J53">
        <f>INDEX(crises_map!$B$2:$U$74,MATCH('Fig. 1.2 raw'!$B53,crises_map!$A$2:$A$74,0),MATCH('Fig. 1.2 raw'!J$6,crises_map!$B$1:$U$1,0))</f>
        <v>7</v>
      </c>
      <c r="K53">
        <f>INDEX(crises_map!$B$2:$U$74,MATCH('Fig. 1.2 raw'!$B53,crises_map!$A$2:$A$74,0),MATCH('Fig. 1.2 raw'!K$6,crises_map!$B$1:$U$1,0))</f>
        <v>0</v>
      </c>
      <c r="L53">
        <f>INDEX(crises_map!$B$2:$U$74,MATCH('Fig. 1.2 raw'!$B53,crises_map!$A$2:$A$74,0),MATCH('Fig. 1.2 raw'!L$6,crises_map!$B$1:$U$1,0))</f>
        <v>1</v>
      </c>
      <c r="M53">
        <f>INDEX(crises_map!$B$2:$U$74,MATCH('Fig. 1.2 raw'!$B53,crises_map!$A$2:$A$74,0),MATCH('Fig. 1.2 raw'!M$6,crises_map!$B$1:$U$1,0))</f>
        <v>0</v>
      </c>
      <c r="N53" s="77">
        <f>INDEX(crises_map!$B$2:$U$74,MATCH('Fig. 1.2 raw'!$B53,crises_map!$A$2:$A$74,0),MATCH('Fig. 1.2 raw'!N$6,crises_map!$B$1:$U$1,0))</f>
        <v>189122124</v>
      </c>
      <c r="O53" s="77">
        <f>INDEX(crises_map!$B$2:$U$74,MATCH('Fig. 1.2 raw'!$B53,crises_map!$A$2:$A$74,0),MATCH('Fig. 1.2 raw'!O$6,crises_map!$B$1:$U$1,0))</f>
        <v>0</v>
      </c>
      <c r="P53" s="77">
        <f>INDEX(crises_map!$B$2:$U$74,MATCH('Fig. 1.2 raw'!$B53,crises_map!$A$2:$A$74,0),MATCH('Fig. 1.2 raw'!P$6,crises_map!$B$1:$U$1,0))</f>
        <v>157809198</v>
      </c>
      <c r="Q53" s="77">
        <f>INDEX(crises_map!$C$2:$U$74,MATCH('Fig. 1.2 raw'!$B53,crises_map!$A$2:$A$74,0),MATCH('Fig. 1.2 raw'!Q$6,crises_map!$C$1:$U$1,0))</f>
        <v>0</v>
      </c>
      <c r="R53" s="78">
        <f t="shared" si="2"/>
        <v>0.83443012727585486</v>
      </c>
      <c r="S53" s="82" t="str">
        <f t="shared" si="3"/>
        <v/>
      </c>
    </row>
    <row r="54" spans="1:19" x14ac:dyDescent="0.3">
      <c r="A54">
        <v>48</v>
      </c>
      <c r="B54" s="81" t="s">
        <v>239</v>
      </c>
      <c r="C54" t="s">
        <v>240</v>
      </c>
      <c r="D54" s="38">
        <f>INDEX(crises_map!$B$2:$U$74,MATCH('Fig. 1.2 raw'!$B54,crises_map!$A$2:$A$74,0),MATCH('Fig. 1.2 raw'!D$6,crises_map!$B$1:$U$1,0))</f>
        <v>1.2</v>
      </c>
      <c r="E54">
        <f>INDEX(crises_map!$B$2:$U$74,MATCH('Fig. 1.2 raw'!$B54,crises_map!$A$2:$A$74,0),MATCH('Fig. 1.2 raw'!E$6,crises_map!$B$1:$U$1,0))</f>
        <v>3</v>
      </c>
      <c r="F54" s="76">
        <f>INDEX(crises_map!$B$2:$U$74,MATCH('Fig. 1.2 raw'!$B54,crises_map!$A$2:$A$74,0),MATCH('Fig. 1.2 raw'!F$6,crises_map!$B$1:$U$1,0))</f>
        <v>14.42</v>
      </c>
      <c r="G54" s="76" t="str">
        <f>INDEX(crises_map!$B$2:$U$74,MATCH('Fig. 1.2 raw'!$B54,crises_map!$A$2:$A$74,0),MATCH('Fig. 1.2 raw'!G$6,crises_map!$B$1:$U$1,0))</f>
        <v>vulnerable</v>
      </c>
      <c r="H54" s="76">
        <f>INDEX(crises_map!$B$2:$U$74,MATCH('Fig. 1.2 raw'!$B54,crises_map!$A$2:$A$74,0),MATCH('Fig. 1.2 raw'!H$6,crises_map!$B$1:$U$1,0))</f>
        <v>0</v>
      </c>
      <c r="I54" t="str">
        <f>INDEX(crises_map!$B$2:$U$74,MATCH('Fig. 1.2 raw'!$B54,crises_map!$A$2:$A$74,0),MATCH('Fig. 1.2 raw'!I$6,crises_map!$B$1:$U$1,0))</f>
        <v>PC</v>
      </c>
      <c r="J54">
        <f>INDEX(crises_map!$B$2:$U$74,MATCH('Fig. 1.2 raw'!$B54,crises_map!$A$2:$A$74,0),MATCH('Fig. 1.2 raw'!J$6,crises_map!$B$1:$U$1,0))</f>
        <v>8</v>
      </c>
      <c r="K54">
        <f>INDEX(crises_map!$B$2:$U$74,MATCH('Fig. 1.2 raw'!$B54,crises_map!$A$2:$A$74,0),MATCH('Fig. 1.2 raw'!K$6,crises_map!$B$1:$U$1,0))</f>
        <v>0</v>
      </c>
      <c r="L54">
        <f>INDEX(crises_map!$B$2:$U$74,MATCH('Fig. 1.2 raw'!$B54,crises_map!$A$2:$A$74,0),MATCH('Fig. 1.2 raw'!L$6,crises_map!$B$1:$U$1,0))</f>
        <v>1</v>
      </c>
      <c r="M54">
        <f>INDEX(crises_map!$B$2:$U$74,MATCH('Fig. 1.2 raw'!$B54,crises_map!$A$2:$A$74,0),MATCH('Fig. 1.2 raw'!M$6,crises_map!$B$1:$U$1,0))</f>
        <v>1</v>
      </c>
      <c r="N54" s="77">
        <f>INDEX(crises_map!$B$2:$U$74,MATCH('Fig. 1.2 raw'!$B54,crises_map!$A$2:$A$74,0),MATCH('Fig. 1.2 raw'!N$6,crises_map!$B$1:$U$1,0))</f>
        <v>0</v>
      </c>
      <c r="O54" s="77">
        <f>INDEX(crises_map!$B$2:$U$74,MATCH('Fig. 1.2 raw'!$B54,crises_map!$A$2:$A$74,0),MATCH('Fig. 1.2 raw'!O$6,crises_map!$B$1:$U$1,0))</f>
        <v>11079843</v>
      </c>
      <c r="P54" s="77">
        <f>INDEX(crises_map!$B$2:$U$74,MATCH('Fig. 1.2 raw'!$B54,crises_map!$A$2:$A$74,0),MATCH('Fig. 1.2 raw'!P$6,crises_map!$B$1:$U$1,0))</f>
        <v>0</v>
      </c>
      <c r="Q54" s="77">
        <f>INDEX(crises_map!$C$2:$U$74,MATCH('Fig. 1.2 raw'!$B54,crises_map!$A$2:$A$74,0),MATCH('Fig. 1.2 raw'!Q$6,crises_map!$C$1:$U$1,0))</f>
        <v>2796738</v>
      </c>
      <c r="R54" s="78" t="str">
        <f t="shared" si="2"/>
        <v/>
      </c>
      <c r="S54" s="82">
        <f t="shared" si="3"/>
        <v>0.25241675355869214</v>
      </c>
    </row>
    <row r="55" spans="1:19" ht="14.5" thickBot="1" x14ac:dyDescent="0.35">
      <c r="A55">
        <v>49</v>
      </c>
      <c r="B55" s="104" t="s">
        <v>241</v>
      </c>
      <c r="C55" s="99" t="s">
        <v>242</v>
      </c>
      <c r="D55" s="129">
        <f>INDEX(crises_map!$B$2:$U$74,MATCH('Fig. 1.2 raw'!$B55,crises_map!$A$2:$A$74,0),MATCH('Fig. 1.2 raw'!D$6,crises_map!$B$1:$U$1,0))</f>
        <v>1</v>
      </c>
      <c r="E55" s="99">
        <f>INDEX(crises_map!$B$2:$U$74,MATCH('Fig. 1.2 raw'!$B55,crises_map!$A$2:$A$74,0),MATCH('Fig. 1.2 raw'!E$6,crises_map!$B$1:$U$1,0))</f>
        <v>3</v>
      </c>
      <c r="F55" s="130">
        <f>INDEX(crises_map!$B$2:$U$74,MATCH('Fig. 1.2 raw'!$B55,crises_map!$A$2:$A$74,0),MATCH('Fig. 1.2 raw'!F$6,crises_map!$B$1:$U$1,0))</f>
        <v>81.44</v>
      </c>
      <c r="G55" s="130" t="str">
        <f>INDEX(crises_map!$B$2:$U$74,MATCH('Fig. 1.2 raw'!$B55,crises_map!$A$2:$A$74,0),MATCH('Fig. 1.2 raw'!G$6,crises_map!$B$1:$U$1,0))</f>
        <v>vulnerable</v>
      </c>
      <c r="H55" s="130">
        <f>INDEX(crises_map!$B$2:$U$74,MATCH('Fig. 1.2 raw'!$B55,crises_map!$A$2:$A$74,0),MATCH('Fig. 1.2 raw'!H$6,crises_map!$B$1:$U$1,0))</f>
        <v>0</v>
      </c>
      <c r="I55" s="99">
        <f>INDEX(crises_map!$B$2:$U$74,MATCH('Fig. 1.2 raw'!$B55,crises_map!$A$2:$A$74,0),MATCH('Fig. 1.2 raw'!I$6,crises_map!$B$1:$U$1,0))</f>
        <v>0</v>
      </c>
      <c r="J55" s="99">
        <f>INDEX(crises_map!$B$2:$U$74,MATCH('Fig. 1.2 raw'!$B55,crises_map!$A$2:$A$74,0),MATCH('Fig. 1.2 raw'!J$6,crises_map!$B$1:$U$1,0))</f>
        <v>0</v>
      </c>
      <c r="K55" s="99">
        <f>INDEX(crises_map!$B$2:$U$74,MATCH('Fig. 1.2 raw'!$B55,crises_map!$A$2:$A$74,0),MATCH('Fig. 1.2 raw'!K$6,crises_map!$B$1:$U$1,0))</f>
        <v>0</v>
      </c>
      <c r="L55" s="99">
        <f>INDEX(crises_map!$B$2:$U$74,MATCH('Fig. 1.2 raw'!$B55,crises_map!$A$2:$A$74,0),MATCH('Fig. 1.2 raw'!L$6,crises_map!$B$1:$U$1,0))</f>
        <v>0</v>
      </c>
      <c r="M55" s="99">
        <f>INDEX(crises_map!$B$2:$U$74,MATCH('Fig. 1.2 raw'!$B55,crises_map!$A$2:$A$74,0),MATCH('Fig. 1.2 raw'!M$6,crises_map!$B$1:$U$1,0))</f>
        <v>1</v>
      </c>
      <c r="N55" s="102">
        <f>INDEX(crises_map!$B$2:$U$74,MATCH('Fig. 1.2 raw'!$B55,crises_map!$A$2:$A$74,0),MATCH('Fig. 1.2 raw'!N$6,crises_map!$B$1:$U$1,0))</f>
        <v>0</v>
      </c>
      <c r="O55" s="102">
        <f>INDEX(crises_map!$B$2:$U$74,MATCH('Fig. 1.2 raw'!$B55,crises_map!$A$2:$A$74,0),MATCH('Fig. 1.2 raw'!O$6,crises_map!$B$1:$U$1,0))</f>
        <v>0</v>
      </c>
      <c r="P55" s="102">
        <f>INDEX(crises_map!$B$2:$U$74,MATCH('Fig. 1.2 raw'!$B55,crises_map!$A$2:$A$74,0),MATCH('Fig. 1.2 raw'!P$6,crises_map!$B$1:$U$1,0))</f>
        <v>0</v>
      </c>
      <c r="Q55" s="102">
        <f>INDEX(crises_map!$C$2:$U$74,MATCH('Fig. 1.2 raw'!$B55,crises_map!$A$2:$A$74,0),MATCH('Fig. 1.2 raw'!Q$6,crises_map!$C$1:$U$1,0))</f>
        <v>0</v>
      </c>
      <c r="R55" s="94" t="str">
        <f t="shared" si="2"/>
        <v/>
      </c>
      <c r="S55" s="109" t="str">
        <f t="shared" si="3"/>
        <v/>
      </c>
    </row>
    <row r="56" spans="1:19" x14ac:dyDescent="0.3">
      <c r="F56" s="76"/>
      <c r="G56" s="76"/>
      <c r="H56" s="76"/>
      <c r="L56"/>
      <c r="N56" s="77"/>
      <c r="O56" s="77"/>
      <c r="P56" s="77"/>
      <c r="Q56" s="77"/>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B9296-4F4B-4388-9377-09739983ECF2}">
  <dimension ref="A1:U74"/>
  <sheetViews>
    <sheetView workbookViewId="0">
      <selection activeCell="B14" activeCellId="1" sqref="H14 B14"/>
    </sheetView>
  </sheetViews>
  <sheetFormatPr defaultColWidth="9.08203125" defaultRowHeight="14" x14ac:dyDescent="0.3"/>
  <sheetData>
    <row r="1" spans="1:21" x14ac:dyDescent="0.3">
      <c r="A1" t="s">
        <v>129</v>
      </c>
      <c r="B1" t="s">
        <v>131</v>
      </c>
      <c r="C1" t="s">
        <v>243</v>
      </c>
      <c r="D1" t="s">
        <v>244</v>
      </c>
      <c r="E1" t="s">
        <v>245</v>
      </c>
      <c r="F1" t="s">
        <v>246</v>
      </c>
      <c r="G1" t="s">
        <v>247</v>
      </c>
      <c r="H1" t="s">
        <v>132</v>
      </c>
      <c r="I1" t="s">
        <v>248</v>
      </c>
      <c r="J1" t="s">
        <v>249</v>
      </c>
      <c r="K1" t="s">
        <v>133</v>
      </c>
      <c r="L1" t="s">
        <v>250</v>
      </c>
      <c r="M1" t="s">
        <v>134</v>
      </c>
      <c r="N1" t="s">
        <v>251</v>
      </c>
      <c r="O1" t="s">
        <v>135</v>
      </c>
      <c r="P1" t="s">
        <v>137</v>
      </c>
      <c r="Q1" t="s">
        <v>136</v>
      </c>
      <c r="R1" t="s">
        <v>143</v>
      </c>
      <c r="S1" t="s">
        <v>141</v>
      </c>
      <c r="T1" t="s">
        <v>142</v>
      </c>
      <c r="U1" t="s">
        <v>144</v>
      </c>
    </row>
    <row r="2" spans="1:21" x14ac:dyDescent="0.3">
      <c r="A2" t="s">
        <v>145</v>
      </c>
      <c r="B2">
        <v>24.16</v>
      </c>
      <c r="C2">
        <v>2021</v>
      </c>
      <c r="D2">
        <v>1</v>
      </c>
      <c r="E2">
        <v>1</v>
      </c>
      <c r="F2">
        <v>1</v>
      </c>
      <c r="G2">
        <v>1</v>
      </c>
      <c r="H2">
        <v>5</v>
      </c>
      <c r="I2">
        <v>8.1999999999999993</v>
      </c>
      <c r="J2" t="s">
        <v>252</v>
      </c>
      <c r="K2">
        <v>2.13</v>
      </c>
      <c r="L2">
        <v>0.55605150069845199</v>
      </c>
      <c r="M2" t="s">
        <v>253</v>
      </c>
      <c r="N2">
        <v>16.146999999999998</v>
      </c>
      <c r="O2">
        <v>3</v>
      </c>
      <c r="P2">
        <v>14</v>
      </c>
      <c r="Q2" t="s">
        <v>254</v>
      </c>
      <c r="R2">
        <v>2425347763</v>
      </c>
      <c r="S2">
        <v>3853456397</v>
      </c>
      <c r="T2">
        <v>0</v>
      </c>
      <c r="U2">
        <v>9090712</v>
      </c>
    </row>
    <row r="3" spans="1:21" x14ac:dyDescent="0.3">
      <c r="A3" t="s">
        <v>147</v>
      </c>
      <c r="B3">
        <v>23.902819000000001</v>
      </c>
      <c r="C3">
        <v>2021</v>
      </c>
      <c r="D3">
        <v>1</v>
      </c>
      <c r="E3">
        <v>1</v>
      </c>
      <c r="F3">
        <v>1</v>
      </c>
      <c r="G3">
        <v>1</v>
      </c>
      <c r="H3">
        <v>5</v>
      </c>
      <c r="I3">
        <v>6.8</v>
      </c>
      <c r="J3" t="s">
        <v>252</v>
      </c>
      <c r="K3">
        <v>21.01</v>
      </c>
      <c r="L3">
        <v>0.55817049395349005</v>
      </c>
      <c r="M3" t="s">
        <v>253</v>
      </c>
      <c r="N3">
        <v>7.3862909999999999</v>
      </c>
      <c r="O3">
        <v>3</v>
      </c>
      <c r="P3">
        <v>8</v>
      </c>
      <c r="Q3" t="s">
        <v>254</v>
      </c>
      <c r="R3">
        <v>1377017980</v>
      </c>
      <c r="S3">
        <v>2444979181</v>
      </c>
      <c r="T3">
        <v>303675959</v>
      </c>
      <c r="U3">
        <v>52550418</v>
      </c>
    </row>
    <row r="4" spans="1:21" x14ac:dyDescent="0.3">
      <c r="A4" t="s">
        <v>149</v>
      </c>
      <c r="B4">
        <v>19.616782000000001</v>
      </c>
      <c r="C4">
        <v>2021</v>
      </c>
      <c r="D4">
        <v>1</v>
      </c>
      <c r="E4">
        <v>1</v>
      </c>
      <c r="F4">
        <v>1</v>
      </c>
      <c r="G4">
        <v>1</v>
      </c>
      <c r="H4">
        <v>4</v>
      </c>
      <c r="I4">
        <v>7.6</v>
      </c>
      <c r="J4" t="s">
        <v>252</v>
      </c>
      <c r="K4">
        <v>0.87</v>
      </c>
      <c r="L4">
        <v>0.59171688456829996</v>
      </c>
      <c r="M4" t="s">
        <v>253</v>
      </c>
      <c r="N4">
        <v>19.616782000000001</v>
      </c>
      <c r="O4">
        <v>3</v>
      </c>
      <c r="P4">
        <v>22</v>
      </c>
      <c r="Q4" t="s">
        <v>254</v>
      </c>
      <c r="R4">
        <v>876019658</v>
      </c>
      <c r="S4">
        <v>1984303303</v>
      </c>
      <c r="T4">
        <v>71297673</v>
      </c>
      <c r="U4">
        <v>19804526</v>
      </c>
    </row>
    <row r="5" spans="1:21" x14ac:dyDescent="0.3">
      <c r="A5" t="s">
        <v>151</v>
      </c>
      <c r="B5">
        <v>18.399999999999999</v>
      </c>
      <c r="C5">
        <v>2021</v>
      </c>
      <c r="D5">
        <v>1</v>
      </c>
      <c r="E5">
        <v>1</v>
      </c>
      <c r="F5">
        <v>1</v>
      </c>
      <c r="G5">
        <v>1</v>
      </c>
      <c r="H5">
        <v>4</v>
      </c>
      <c r="I5">
        <v>8.1</v>
      </c>
      <c r="J5" t="s">
        <v>252</v>
      </c>
      <c r="K5">
        <v>13.19</v>
      </c>
      <c r="L5">
        <v>0.57958811158071899</v>
      </c>
      <c r="M5" t="s">
        <v>253</v>
      </c>
      <c r="N5">
        <v>13.154519000000001</v>
      </c>
      <c r="O5">
        <v>3</v>
      </c>
      <c r="P5">
        <v>14</v>
      </c>
      <c r="Q5" t="s">
        <v>254</v>
      </c>
      <c r="R5">
        <v>2074805210</v>
      </c>
      <c r="S5">
        <v>1474927646</v>
      </c>
    </row>
    <row r="6" spans="1:21" x14ac:dyDescent="0.3">
      <c r="A6" t="s">
        <v>157</v>
      </c>
      <c r="B6">
        <v>14.3</v>
      </c>
      <c r="C6">
        <v>2021</v>
      </c>
      <c r="D6">
        <v>1</v>
      </c>
      <c r="E6">
        <v>1</v>
      </c>
      <c r="F6">
        <v>1</v>
      </c>
      <c r="G6">
        <v>1</v>
      </c>
      <c r="H6">
        <v>5</v>
      </c>
      <c r="I6">
        <v>6.7</v>
      </c>
      <c r="J6" t="s">
        <v>252</v>
      </c>
      <c r="K6">
        <v>13.14</v>
      </c>
      <c r="L6">
        <v>0.61484026141844605</v>
      </c>
      <c r="M6" t="s">
        <v>253</v>
      </c>
      <c r="N6">
        <v>5.9560089999999999</v>
      </c>
      <c r="O6">
        <v>2</v>
      </c>
      <c r="P6">
        <v>22</v>
      </c>
      <c r="Q6" t="s">
        <v>254</v>
      </c>
      <c r="R6">
        <v>732353125</v>
      </c>
      <c r="S6">
        <v>1939730880</v>
      </c>
      <c r="T6">
        <v>305501814</v>
      </c>
      <c r="U6">
        <v>64283606</v>
      </c>
    </row>
    <row r="7" spans="1:21" x14ac:dyDescent="0.3">
      <c r="A7" t="s">
        <v>159</v>
      </c>
      <c r="B7">
        <v>13.4</v>
      </c>
      <c r="C7">
        <v>2021</v>
      </c>
      <c r="D7">
        <v>1</v>
      </c>
      <c r="E7">
        <v>1</v>
      </c>
      <c r="F7">
        <v>1</v>
      </c>
      <c r="G7">
        <v>1</v>
      </c>
      <c r="H7">
        <v>5</v>
      </c>
      <c r="I7">
        <v>7.1</v>
      </c>
      <c r="J7" t="s">
        <v>252</v>
      </c>
      <c r="K7">
        <v>13.34</v>
      </c>
      <c r="L7">
        <v>0.46087052517759403</v>
      </c>
      <c r="M7" t="s">
        <v>255</v>
      </c>
      <c r="P7">
        <v>10</v>
      </c>
      <c r="Q7" t="s">
        <v>254</v>
      </c>
      <c r="R7">
        <v>2119415725</v>
      </c>
      <c r="S7">
        <v>4224416702</v>
      </c>
    </row>
    <row r="8" spans="1:21" x14ac:dyDescent="0.3">
      <c r="A8" t="s">
        <v>167</v>
      </c>
      <c r="B8">
        <v>8.3105329999999995</v>
      </c>
      <c r="C8">
        <v>2021</v>
      </c>
      <c r="D8">
        <v>1</v>
      </c>
      <c r="E8">
        <v>1</v>
      </c>
      <c r="F8">
        <v>1</v>
      </c>
      <c r="G8">
        <v>1</v>
      </c>
      <c r="H8">
        <v>4</v>
      </c>
      <c r="I8">
        <v>8.5</v>
      </c>
      <c r="J8" t="s">
        <v>252</v>
      </c>
      <c r="K8">
        <v>5.24</v>
      </c>
      <c r="N8">
        <v>7.1890000000000001</v>
      </c>
      <c r="O8">
        <v>4</v>
      </c>
      <c r="P8">
        <v>11</v>
      </c>
      <c r="Q8" t="s">
        <v>254</v>
      </c>
      <c r="R8">
        <v>1156010621</v>
      </c>
      <c r="S8">
        <v>1677772788</v>
      </c>
    </row>
    <row r="9" spans="1:21" x14ac:dyDescent="0.3">
      <c r="A9" t="s">
        <v>169</v>
      </c>
      <c r="B9">
        <v>7.74</v>
      </c>
      <c r="C9">
        <v>2021</v>
      </c>
      <c r="D9">
        <v>1</v>
      </c>
      <c r="E9">
        <v>1</v>
      </c>
      <c r="F9">
        <v>1</v>
      </c>
      <c r="G9">
        <v>1</v>
      </c>
      <c r="H9">
        <v>4</v>
      </c>
      <c r="I9">
        <v>8.8000000000000007</v>
      </c>
      <c r="J9" t="s">
        <v>252</v>
      </c>
      <c r="K9">
        <v>12.43</v>
      </c>
      <c r="L9">
        <v>0.67612975226429095</v>
      </c>
      <c r="M9" t="s">
        <v>253</v>
      </c>
      <c r="N9">
        <v>3.4656899999999999</v>
      </c>
      <c r="O9">
        <v>2</v>
      </c>
      <c r="P9">
        <v>22</v>
      </c>
      <c r="Q9" t="s">
        <v>254</v>
      </c>
      <c r="R9">
        <v>849699198</v>
      </c>
      <c r="S9">
        <v>1092121872</v>
      </c>
      <c r="T9">
        <v>30410180</v>
      </c>
      <c r="U9">
        <v>0</v>
      </c>
    </row>
    <row r="10" spans="1:21" x14ac:dyDescent="0.3">
      <c r="A10" t="s">
        <v>173</v>
      </c>
      <c r="B10">
        <v>6.4</v>
      </c>
      <c r="C10">
        <v>2021</v>
      </c>
      <c r="D10">
        <v>1</v>
      </c>
      <c r="E10">
        <v>1</v>
      </c>
      <c r="F10">
        <v>1</v>
      </c>
      <c r="G10">
        <v>1</v>
      </c>
      <c r="H10">
        <v>5</v>
      </c>
      <c r="I10">
        <v>7.8</v>
      </c>
      <c r="J10" t="s">
        <v>252</v>
      </c>
      <c r="K10">
        <v>12.77</v>
      </c>
      <c r="L10">
        <v>0.62174932785928605</v>
      </c>
      <c r="M10" t="s">
        <v>253</v>
      </c>
      <c r="N10">
        <v>1.148995</v>
      </c>
      <c r="O10">
        <v>1</v>
      </c>
      <c r="P10">
        <v>18</v>
      </c>
      <c r="Q10" t="s">
        <v>254</v>
      </c>
      <c r="R10">
        <v>214294799</v>
      </c>
      <c r="S10">
        <v>617522407</v>
      </c>
    </row>
    <row r="11" spans="1:21" x14ac:dyDescent="0.3">
      <c r="A11" t="s">
        <v>183</v>
      </c>
      <c r="B11">
        <v>4.3899999999999997</v>
      </c>
      <c r="C11">
        <v>2021</v>
      </c>
      <c r="D11">
        <v>1</v>
      </c>
      <c r="E11">
        <v>1</v>
      </c>
      <c r="F11">
        <v>1</v>
      </c>
      <c r="G11">
        <v>1</v>
      </c>
      <c r="H11">
        <v>5</v>
      </c>
      <c r="I11">
        <v>6.6</v>
      </c>
      <c r="J11" t="s">
        <v>252</v>
      </c>
      <c r="K11">
        <v>25.4</v>
      </c>
      <c r="L11">
        <v>0.43566917142560802</v>
      </c>
      <c r="M11" t="s">
        <v>256</v>
      </c>
      <c r="P11">
        <v>10</v>
      </c>
      <c r="Q11" t="s">
        <v>254</v>
      </c>
      <c r="R11">
        <v>392965265</v>
      </c>
      <c r="S11">
        <v>607196803</v>
      </c>
    </row>
    <row r="12" spans="1:21" x14ac:dyDescent="0.3">
      <c r="A12" t="s">
        <v>185</v>
      </c>
      <c r="B12">
        <v>4.1100000000000003</v>
      </c>
      <c r="C12">
        <v>2021</v>
      </c>
      <c r="D12">
        <v>1</v>
      </c>
      <c r="E12">
        <v>1</v>
      </c>
      <c r="F12">
        <v>1</v>
      </c>
      <c r="G12">
        <v>1</v>
      </c>
      <c r="H12">
        <v>4</v>
      </c>
      <c r="I12">
        <v>7.1</v>
      </c>
      <c r="J12" t="s">
        <v>252</v>
      </c>
      <c r="K12">
        <v>44.52</v>
      </c>
      <c r="L12">
        <v>0.51303046459105905</v>
      </c>
      <c r="M12" t="s">
        <v>255</v>
      </c>
      <c r="N12">
        <v>1.651249</v>
      </c>
      <c r="O12">
        <v>2</v>
      </c>
      <c r="P12">
        <v>3</v>
      </c>
      <c r="Q12" t="s">
        <v>257</v>
      </c>
      <c r="R12">
        <v>223331365</v>
      </c>
      <c r="S12">
        <v>254080356</v>
      </c>
    </row>
    <row r="13" spans="1:21" x14ac:dyDescent="0.3">
      <c r="A13" t="s">
        <v>187</v>
      </c>
      <c r="B13">
        <v>3.8216589999999999</v>
      </c>
      <c r="C13">
        <v>2021</v>
      </c>
      <c r="D13">
        <v>1</v>
      </c>
      <c r="E13">
        <v>1</v>
      </c>
      <c r="F13">
        <v>1</v>
      </c>
      <c r="G13">
        <v>1</v>
      </c>
      <c r="H13">
        <v>3</v>
      </c>
      <c r="I13">
        <v>7.4</v>
      </c>
      <c r="J13" t="s">
        <v>252</v>
      </c>
      <c r="K13">
        <v>8.7100000000000009</v>
      </c>
      <c r="L13">
        <v>0.676519382292042</v>
      </c>
      <c r="M13" t="s">
        <v>253</v>
      </c>
      <c r="N13">
        <v>1.731304</v>
      </c>
      <c r="O13">
        <v>2</v>
      </c>
      <c r="P13">
        <v>17</v>
      </c>
      <c r="Q13" t="s">
        <v>254</v>
      </c>
      <c r="R13">
        <v>269366505</v>
      </c>
      <c r="S13">
        <v>523063280</v>
      </c>
    </row>
    <row r="14" spans="1:21" x14ac:dyDescent="0.3">
      <c r="A14" t="s">
        <v>195</v>
      </c>
      <c r="B14">
        <v>3.5337730000000001</v>
      </c>
      <c r="C14">
        <v>2021</v>
      </c>
      <c r="D14">
        <v>1</v>
      </c>
      <c r="E14">
        <v>1</v>
      </c>
      <c r="F14">
        <v>1</v>
      </c>
      <c r="G14">
        <v>1</v>
      </c>
      <c r="H14">
        <v>5</v>
      </c>
      <c r="I14">
        <v>6.5</v>
      </c>
      <c r="J14" t="s">
        <v>252</v>
      </c>
      <c r="K14">
        <v>10.039999999999999</v>
      </c>
      <c r="L14">
        <v>0.54388688609775304</v>
      </c>
      <c r="M14" t="s">
        <v>253</v>
      </c>
      <c r="N14">
        <v>2.7269000000000001</v>
      </c>
      <c r="O14">
        <v>2</v>
      </c>
      <c r="P14">
        <v>18</v>
      </c>
      <c r="Q14" t="s">
        <v>254</v>
      </c>
      <c r="R14">
        <v>298909270</v>
      </c>
      <c r="S14">
        <v>607875894</v>
      </c>
    </row>
    <row r="15" spans="1:21" x14ac:dyDescent="0.3">
      <c r="A15" t="s">
        <v>197</v>
      </c>
      <c r="B15">
        <v>3.44</v>
      </c>
      <c r="C15">
        <v>2021</v>
      </c>
      <c r="D15">
        <v>1</v>
      </c>
      <c r="E15">
        <v>1</v>
      </c>
      <c r="F15">
        <v>1</v>
      </c>
      <c r="G15">
        <v>1</v>
      </c>
      <c r="H15">
        <v>3</v>
      </c>
      <c r="I15">
        <v>5.3</v>
      </c>
      <c r="J15" t="s">
        <v>258</v>
      </c>
      <c r="K15">
        <v>21.6</v>
      </c>
      <c r="L15">
        <v>0.51779596047151999</v>
      </c>
      <c r="M15" t="s">
        <v>255</v>
      </c>
      <c r="N15">
        <v>2.3662369999999999</v>
      </c>
      <c r="O15">
        <v>2</v>
      </c>
      <c r="P15">
        <v>14</v>
      </c>
      <c r="Q15" t="s">
        <v>254</v>
      </c>
      <c r="R15">
        <v>26874393</v>
      </c>
      <c r="S15">
        <v>139498540</v>
      </c>
      <c r="T15">
        <v>110470849</v>
      </c>
      <c r="U15">
        <v>23397325</v>
      </c>
    </row>
    <row r="16" spans="1:21" x14ac:dyDescent="0.3">
      <c r="A16" t="s">
        <v>225</v>
      </c>
      <c r="B16">
        <v>1.53</v>
      </c>
      <c r="C16">
        <v>2021</v>
      </c>
      <c r="D16">
        <v>1</v>
      </c>
      <c r="E16">
        <v>1</v>
      </c>
      <c r="F16">
        <v>1</v>
      </c>
      <c r="G16">
        <v>1</v>
      </c>
      <c r="H16">
        <v>3</v>
      </c>
      <c r="I16">
        <v>5.8</v>
      </c>
      <c r="J16" t="s">
        <v>258</v>
      </c>
      <c r="K16">
        <v>32.53</v>
      </c>
      <c r="L16">
        <v>0.58116479052689496</v>
      </c>
      <c r="M16" t="s">
        <v>253</v>
      </c>
      <c r="N16">
        <v>0.18765499999999999</v>
      </c>
      <c r="O16">
        <v>2</v>
      </c>
      <c r="P16">
        <v>8</v>
      </c>
      <c r="Q16" t="s">
        <v>254</v>
      </c>
      <c r="T16">
        <v>767364443</v>
      </c>
      <c r="U16">
        <v>161993426</v>
      </c>
    </row>
    <row r="17" spans="1:21" x14ac:dyDescent="0.3">
      <c r="A17" t="s">
        <v>155</v>
      </c>
      <c r="B17">
        <v>14.8</v>
      </c>
      <c r="C17">
        <v>2021</v>
      </c>
      <c r="D17">
        <v>1</v>
      </c>
      <c r="E17">
        <v>1</v>
      </c>
      <c r="F17">
        <v>1</v>
      </c>
      <c r="G17">
        <v>1</v>
      </c>
      <c r="H17">
        <v>3</v>
      </c>
      <c r="I17">
        <v>4.4000000000000004</v>
      </c>
      <c r="J17" t="s">
        <v>259</v>
      </c>
      <c r="K17">
        <v>77.19</v>
      </c>
      <c r="L17">
        <v>0.38796901057695998</v>
      </c>
      <c r="M17" t="s">
        <v>260</v>
      </c>
      <c r="P17">
        <v>4</v>
      </c>
      <c r="Q17" t="s">
        <v>257</v>
      </c>
      <c r="R17">
        <v>279294195</v>
      </c>
      <c r="S17">
        <v>708098081</v>
      </c>
    </row>
    <row r="18" spans="1:21" x14ac:dyDescent="0.3">
      <c r="A18" t="s">
        <v>165</v>
      </c>
      <c r="B18">
        <v>8.5</v>
      </c>
      <c r="C18">
        <v>2021</v>
      </c>
      <c r="D18">
        <v>1</v>
      </c>
      <c r="E18">
        <v>0</v>
      </c>
      <c r="F18">
        <v>1</v>
      </c>
      <c r="G18">
        <v>1</v>
      </c>
      <c r="H18">
        <v>4</v>
      </c>
      <c r="I18">
        <v>5.4</v>
      </c>
      <c r="J18" t="s">
        <v>258</v>
      </c>
      <c r="K18">
        <v>82.25</v>
      </c>
      <c r="L18">
        <v>0.40877798814500099</v>
      </c>
      <c r="M18" t="s">
        <v>256</v>
      </c>
      <c r="P18">
        <v>4</v>
      </c>
      <c r="Q18" t="s">
        <v>257</v>
      </c>
      <c r="R18">
        <v>84109385</v>
      </c>
      <c r="S18">
        <v>174010305</v>
      </c>
      <c r="T18">
        <v>640990540</v>
      </c>
      <c r="U18">
        <v>328308657</v>
      </c>
    </row>
    <row r="19" spans="1:21" x14ac:dyDescent="0.3">
      <c r="A19" t="s">
        <v>171</v>
      </c>
      <c r="B19">
        <v>7</v>
      </c>
      <c r="C19">
        <v>2021</v>
      </c>
      <c r="D19">
        <v>1</v>
      </c>
      <c r="E19">
        <v>0</v>
      </c>
      <c r="F19">
        <v>1</v>
      </c>
      <c r="G19">
        <v>1</v>
      </c>
      <c r="H19">
        <v>4</v>
      </c>
      <c r="I19">
        <v>4.7</v>
      </c>
      <c r="J19" t="s">
        <v>259</v>
      </c>
      <c r="K19">
        <v>38.619999999999997</v>
      </c>
      <c r="L19">
        <v>0.51801408864541398</v>
      </c>
      <c r="M19" t="s">
        <v>255</v>
      </c>
      <c r="N19">
        <v>3.3802319999999999</v>
      </c>
      <c r="O19">
        <v>3</v>
      </c>
      <c r="P19">
        <v>3</v>
      </c>
      <c r="Q19" t="s">
        <v>257</v>
      </c>
      <c r="R19">
        <v>95681940</v>
      </c>
      <c r="S19">
        <v>506769226</v>
      </c>
    </row>
    <row r="20" spans="1:21" x14ac:dyDescent="0.3">
      <c r="A20" t="s">
        <v>191</v>
      </c>
      <c r="B20">
        <v>3.8</v>
      </c>
      <c r="C20">
        <v>2021</v>
      </c>
      <c r="D20">
        <v>1</v>
      </c>
      <c r="E20">
        <v>0</v>
      </c>
      <c r="F20">
        <v>1</v>
      </c>
      <c r="G20">
        <v>1</v>
      </c>
      <c r="H20">
        <v>3</v>
      </c>
      <c r="I20">
        <v>5.0999999999999996</v>
      </c>
      <c r="J20" t="s">
        <v>258</v>
      </c>
      <c r="K20">
        <v>44.16</v>
      </c>
      <c r="L20">
        <v>0.44913678494850201</v>
      </c>
      <c r="M20" t="s">
        <v>255</v>
      </c>
      <c r="N20">
        <v>2.5122230000000001</v>
      </c>
      <c r="O20">
        <v>2</v>
      </c>
      <c r="P20">
        <v>1</v>
      </c>
      <c r="Q20" t="s">
        <v>261</v>
      </c>
      <c r="R20">
        <v>35157818</v>
      </c>
      <c r="S20">
        <v>56291832</v>
      </c>
    </row>
    <row r="21" spans="1:21" x14ac:dyDescent="0.3">
      <c r="A21" t="s">
        <v>193</v>
      </c>
      <c r="B21">
        <v>3.7</v>
      </c>
      <c r="C21">
        <v>2021</v>
      </c>
      <c r="D21">
        <v>1</v>
      </c>
      <c r="E21">
        <v>1</v>
      </c>
      <c r="F21">
        <v>0</v>
      </c>
      <c r="G21">
        <v>1</v>
      </c>
      <c r="H21">
        <v>4</v>
      </c>
      <c r="I21">
        <v>6.3</v>
      </c>
      <c r="J21" t="s">
        <v>258</v>
      </c>
      <c r="K21">
        <v>54.02</v>
      </c>
      <c r="L21">
        <v>0.53725261399577495</v>
      </c>
      <c r="M21" t="s">
        <v>253</v>
      </c>
      <c r="P21">
        <v>9</v>
      </c>
      <c r="Q21" t="s">
        <v>254</v>
      </c>
      <c r="R21">
        <v>256227905</v>
      </c>
      <c r="S21">
        <v>385617765</v>
      </c>
      <c r="T21">
        <v>0</v>
      </c>
      <c r="U21">
        <v>4</v>
      </c>
    </row>
    <row r="22" spans="1:21" x14ac:dyDescent="0.3">
      <c r="A22" t="s">
        <v>203</v>
      </c>
      <c r="B22">
        <v>3.3</v>
      </c>
      <c r="C22">
        <v>2021</v>
      </c>
      <c r="D22">
        <v>1</v>
      </c>
      <c r="E22">
        <v>0</v>
      </c>
      <c r="F22">
        <v>1</v>
      </c>
      <c r="G22">
        <v>1</v>
      </c>
      <c r="H22">
        <v>4</v>
      </c>
      <c r="I22">
        <v>5.0999999999999996</v>
      </c>
      <c r="J22" t="s">
        <v>258</v>
      </c>
      <c r="K22">
        <v>52.04</v>
      </c>
      <c r="L22">
        <v>0.46128208826543399</v>
      </c>
      <c r="M22" t="s">
        <v>255</v>
      </c>
      <c r="N22">
        <v>3.2940649999999998</v>
      </c>
      <c r="O22">
        <v>3</v>
      </c>
      <c r="P22">
        <v>1</v>
      </c>
      <c r="Q22" t="s">
        <v>261</v>
      </c>
      <c r="R22">
        <v>103522360</v>
      </c>
      <c r="S22">
        <v>156228227</v>
      </c>
    </row>
    <row r="23" spans="1:21" x14ac:dyDescent="0.3">
      <c r="A23" t="s">
        <v>205</v>
      </c>
      <c r="B23">
        <v>3.21</v>
      </c>
      <c r="C23">
        <v>2021</v>
      </c>
      <c r="D23">
        <v>1</v>
      </c>
      <c r="E23">
        <v>0</v>
      </c>
      <c r="F23">
        <v>1</v>
      </c>
      <c r="G23">
        <v>1</v>
      </c>
      <c r="H23">
        <v>4</v>
      </c>
      <c r="I23">
        <v>4.4000000000000004</v>
      </c>
      <c r="J23" t="s">
        <v>259</v>
      </c>
      <c r="K23">
        <v>37.299999999999997</v>
      </c>
      <c r="L23">
        <v>0.41166744710448</v>
      </c>
      <c r="M23" t="s">
        <v>256</v>
      </c>
      <c r="P23">
        <v>10</v>
      </c>
      <c r="Q23" t="s">
        <v>254</v>
      </c>
      <c r="R23">
        <v>124227800</v>
      </c>
      <c r="S23">
        <v>167976726</v>
      </c>
    </row>
    <row r="24" spans="1:21" x14ac:dyDescent="0.3">
      <c r="A24" t="s">
        <v>213</v>
      </c>
      <c r="B24">
        <v>2.52</v>
      </c>
      <c r="C24">
        <v>2021</v>
      </c>
      <c r="D24">
        <v>1</v>
      </c>
      <c r="E24">
        <v>1</v>
      </c>
      <c r="F24">
        <v>0</v>
      </c>
      <c r="G24">
        <v>1</v>
      </c>
      <c r="H24">
        <v>3</v>
      </c>
      <c r="I24">
        <v>5.5</v>
      </c>
      <c r="J24" t="s">
        <v>258</v>
      </c>
      <c r="K24">
        <v>63.19</v>
      </c>
      <c r="L24">
        <v>0.46207829518308802</v>
      </c>
      <c r="M24" t="s">
        <v>255</v>
      </c>
      <c r="P24">
        <v>0</v>
      </c>
    </row>
    <row r="25" spans="1:21" x14ac:dyDescent="0.3">
      <c r="A25" t="s">
        <v>217</v>
      </c>
      <c r="B25">
        <v>2.4</v>
      </c>
      <c r="C25">
        <v>2021</v>
      </c>
      <c r="D25">
        <v>1</v>
      </c>
      <c r="E25">
        <v>0</v>
      </c>
      <c r="F25">
        <v>1</v>
      </c>
      <c r="G25">
        <v>1</v>
      </c>
      <c r="H25">
        <v>4</v>
      </c>
      <c r="I25">
        <v>5.7</v>
      </c>
      <c r="J25" t="s">
        <v>258</v>
      </c>
      <c r="K25">
        <v>0.09</v>
      </c>
      <c r="L25">
        <v>0.55851224095585805</v>
      </c>
      <c r="M25" t="s">
        <v>253</v>
      </c>
      <c r="N25">
        <v>1.0592330000000001</v>
      </c>
      <c r="O25">
        <v>2</v>
      </c>
      <c r="P25">
        <v>6</v>
      </c>
      <c r="Q25" t="s">
        <v>254</v>
      </c>
      <c r="R25">
        <v>87843828</v>
      </c>
      <c r="S25">
        <v>194684000</v>
      </c>
      <c r="T25">
        <v>50795995</v>
      </c>
      <c r="U25">
        <v>18581254</v>
      </c>
    </row>
    <row r="26" spans="1:21" x14ac:dyDescent="0.3">
      <c r="A26" t="s">
        <v>231</v>
      </c>
      <c r="B26">
        <v>1.36</v>
      </c>
      <c r="C26">
        <v>2021</v>
      </c>
      <c r="D26">
        <v>1</v>
      </c>
      <c r="E26">
        <v>0</v>
      </c>
      <c r="F26">
        <v>1</v>
      </c>
      <c r="G26">
        <v>1</v>
      </c>
      <c r="H26">
        <v>4</v>
      </c>
      <c r="I26">
        <v>5.6</v>
      </c>
      <c r="J26" t="s">
        <v>258</v>
      </c>
      <c r="K26">
        <v>77.36</v>
      </c>
      <c r="L26">
        <v>0.54301335899234504</v>
      </c>
      <c r="M26" t="s">
        <v>253</v>
      </c>
      <c r="P26">
        <v>6</v>
      </c>
      <c r="Q26" t="s">
        <v>254</v>
      </c>
      <c r="T26">
        <v>943123350</v>
      </c>
      <c r="U26">
        <v>678570060</v>
      </c>
    </row>
    <row r="27" spans="1:21" x14ac:dyDescent="0.3">
      <c r="A27" t="s">
        <v>239</v>
      </c>
      <c r="B27">
        <v>1.2</v>
      </c>
      <c r="C27">
        <v>2021</v>
      </c>
      <c r="D27">
        <v>1</v>
      </c>
      <c r="E27">
        <v>0</v>
      </c>
      <c r="F27">
        <v>1</v>
      </c>
      <c r="G27">
        <v>1</v>
      </c>
      <c r="H27">
        <v>3</v>
      </c>
      <c r="I27">
        <v>5.2</v>
      </c>
      <c r="J27" t="s">
        <v>258</v>
      </c>
      <c r="K27">
        <v>14.42</v>
      </c>
      <c r="L27">
        <v>0.51220094133593097</v>
      </c>
      <c r="M27" t="s">
        <v>255</v>
      </c>
      <c r="P27">
        <v>8</v>
      </c>
      <c r="Q27" t="s">
        <v>254</v>
      </c>
      <c r="T27">
        <v>11079843</v>
      </c>
      <c r="U27">
        <v>2796738</v>
      </c>
    </row>
    <row r="28" spans="1:21" x14ac:dyDescent="0.3">
      <c r="A28" t="s">
        <v>262</v>
      </c>
      <c r="B28">
        <v>0.31</v>
      </c>
      <c r="C28">
        <v>2021</v>
      </c>
      <c r="D28">
        <v>1</v>
      </c>
      <c r="E28">
        <v>0</v>
      </c>
      <c r="F28">
        <v>1</v>
      </c>
      <c r="G28">
        <v>1</v>
      </c>
      <c r="H28">
        <v>4</v>
      </c>
      <c r="I28">
        <v>5</v>
      </c>
      <c r="J28" t="s">
        <v>258</v>
      </c>
      <c r="K28">
        <v>15.38</v>
      </c>
      <c r="L28">
        <v>0.47763002197908</v>
      </c>
      <c r="M28" t="s">
        <v>255</v>
      </c>
      <c r="N28">
        <v>0.19419700000000001</v>
      </c>
      <c r="O28">
        <v>2</v>
      </c>
      <c r="P28">
        <v>2</v>
      </c>
      <c r="Q28" t="s">
        <v>257</v>
      </c>
      <c r="T28">
        <v>12150800</v>
      </c>
      <c r="U28">
        <v>4833362</v>
      </c>
    </row>
    <row r="29" spans="1:21" x14ac:dyDescent="0.3">
      <c r="A29" t="s">
        <v>263</v>
      </c>
      <c r="B29">
        <v>0.14000000000000001</v>
      </c>
      <c r="C29">
        <v>2021</v>
      </c>
      <c r="D29">
        <v>1</v>
      </c>
      <c r="E29">
        <v>0</v>
      </c>
      <c r="F29">
        <v>1</v>
      </c>
      <c r="G29">
        <v>1</v>
      </c>
      <c r="H29">
        <v>1</v>
      </c>
      <c r="I29">
        <v>4</v>
      </c>
      <c r="J29" t="s">
        <v>259</v>
      </c>
      <c r="K29">
        <v>67.16</v>
      </c>
      <c r="L29">
        <v>0.56590273752355102</v>
      </c>
      <c r="M29" t="s">
        <v>253</v>
      </c>
      <c r="P29">
        <v>7</v>
      </c>
      <c r="Q29" t="s">
        <v>254</v>
      </c>
      <c r="T29">
        <v>120438510</v>
      </c>
      <c r="U29">
        <v>33238965</v>
      </c>
    </row>
    <row r="30" spans="1:21" x14ac:dyDescent="0.3">
      <c r="A30" t="s">
        <v>264</v>
      </c>
      <c r="B30">
        <v>0.09</v>
      </c>
      <c r="C30">
        <v>2021</v>
      </c>
      <c r="D30">
        <v>1</v>
      </c>
      <c r="E30">
        <v>0</v>
      </c>
      <c r="F30">
        <v>1</v>
      </c>
      <c r="G30">
        <v>1</v>
      </c>
      <c r="H30">
        <v>3</v>
      </c>
      <c r="I30">
        <v>5.2</v>
      </c>
      <c r="J30" t="s">
        <v>258</v>
      </c>
      <c r="K30">
        <v>32.67</v>
      </c>
      <c r="L30">
        <v>0.55840073874937701</v>
      </c>
      <c r="M30" t="s">
        <v>253</v>
      </c>
      <c r="N30">
        <v>0.40953499999999998</v>
      </c>
      <c r="O30">
        <v>2</v>
      </c>
      <c r="P30">
        <v>1</v>
      </c>
      <c r="Q30" t="s">
        <v>261</v>
      </c>
    </row>
    <row r="31" spans="1:21" x14ac:dyDescent="0.3">
      <c r="A31" t="s">
        <v>265</v>
      </c>
      <c r="B31">
        <v>0.06</v>
      </c>
      <c r="C31">
        <v>2021</v>
      </c>
      <c r="D31">
        <v>1</v>
      </c>
      <c r="E31">
        <v>1</v>
      </c>
      <c r="F31">
        <v>0</v>
      </c>
      <c r="G31">
        <v>1</v>
      </c>
      <c r="H31">
        <v>3</v>
      </c>
      <c r="I31">
        <v>4.7</v>
      </c>
      <c r="J31" t="s">
        <v>259</v>
      </c>
      <c r="K31">
        <v>71.97</v>
      </c>
      <c r="L31">
        <v>0.445834039980613</v>
      </c>
      <c r="M31" t="s">
        <v>255</v>
      </c>
      <c r="P31">
        <v>0</v>
      </c>
    </row>
    <row r="32" spans="1:21" x14ac:dyDescent="0.3">
      <c r="A32" t="s">
        <v>177</v>
      </c>
      <c r="B32">
        <v>5.05</v>
      </c>
      <c r="C32">
        <v>2021</v>
      </c>
      <c r="D32">
        <v>1</v>
      </c>
      <c r="E32">
        <v>0</v>
      </c>
      <c r="F32">
        <v>0</v>
      </c>
      <c r="G32">
        <v>1</v>
      </c>
      <c r="H32">
        <v>5</v>
      </c>
      <c r="I32">
        <v>6</v>
      </c>
      <c r="J32" t="s">
        <v>258</v>
      </c>
      <c r="K32">
        <v>1.51</v>
      </c>
      <c r="L32">
        <v>0.52958696623464596</v>
      </c>
      <c r="M32" t="s">
        <v>253</v>
      </c>
      <c r="N32">
        <v>4.3557350000000001</v>
      </c>
      <c r="O32">
        <v>3</v>
      </c>
      <c r="P32">
        <v>12</v>
      </c>
      <c r="Q32" t="s">
        <v>254</v>
      </c>
      <c r="R32">
        <v>144944119</v>
      </c>
      <c r="S32">
        <v>422890167</v>
      </c>
    </row>
    <row r="33" spans="1:21" x14ac:dyDescent="0.3">
      <c r="A33" t="s">
        <v>209</v>
      </c>
      <c r="B33">
        <v>2.64</v>
      </c>
      <c r="C33">
        <v>2021</v>
      </c>
      <c r="D33">
        <v>1</v>
      </c>
      <c r="E33">
        <v>0</v>
      </c>
      <c r="F33">
        <v>0</v>
      </c>
      <c r="G33">
        <v>1</v>
      </c>
      <c r="H33">
        <v>3</v>
      </c>
      <c r="I33">
        <v>4.7</v>
      </c>
      <c r="J33" t="s">
        <v>259</v>
      </c>
      <c r="K33">
        <v>7.99</v>
      </c>
      <c r="L33">
        <v>0.54751357653714705</v>
      </c>
      <c r="M33" t="s">
        <v>253</v>
      </c>
      <c r="N33">
        <v>2.6425399999999999</v>
      </c>
      <c r="O33">
        <v>2</v>
      </c>
      <c r="P33">
        <v>0</v>
      </c>
    </row>
    <row r="34" spans="1:21" x14ac:dyDescent="0.3">
      <c r="A34" t="s">
        <v>221</v>
      </c>
      <c r="B34">
        <v>1.68</v>
      </c>
      <c r="C34">
        <v>2021</v>
      </c>
      <c r="D34">
        <v>1</v>
      </c>
      <c r="E34">
        <v>0</v>
      </c>
      <c r="F34">
        <v>0</v>
      </c>
      <c r="G34">
        <v>1</v>
      </c>
      <c r="H34">
        <v>3</v>
      </c>
      <c r="I34">
        <v>4.3</v>
      </c>
      <c r="J34" t="s">
        <v>259</v>
      </c>
      <c r="K34">
        <v>14.96</v>
      </c>
      <c r="L34">
        <v>0.51744974296922097</v>
      </c>
      <c r="M34" t="s">
        <v>255</v>
      </c>
      <c r="N34">
        <v>1.5751539999999999</v>
      </c>
      <c r="O34">
        <v>2</v>
      </c>
      <c r="P34">
        <v>4</v>
      </c>
      <c r="Q34" t="s">
        <v>257</v>
      </c>
      <c r="T34">
        <v>74681142</v>
      </c>
      <c r="U34">
        <v>12888063</v>
      </c>
    </row>
    <row r="35" spans="1:21" x14ac:dyDescent="0.3">
      <c r="A35" t="s">
        <v>223</v>
      </c>
      <c r="B35">
        <v>1.59</v>
      </c>
      <c r="C35">
        <v>2021</v>
      </c>
      <c r="D35">
        <v>1</v>
      </c>
      <c r="E35">
        <v>0</v>
      </c>
      <c r="F35">
        <v>0</v>
      </c>
      <c r="G35">
        <v>1</v>
      </c>
      <c r="H35">
        <v>4</v>
      </c>
      <c r="I35">
        <v>5.3</v>
      </c>
      <c r="J35" t="s">
        <v>258</v>
      </c>
      <c r="K35">
        <v>4.17</v>
      </c>
      <c r="L35">
        <v>0.54552478528639503</v>
      </c>
      <c r="M35" t="s">
        <v>253</v>
      </c>
      <c r="N35">
        <v>1.3487690000000001</v>
      </c>
      <c r="O35">
        <v>3</v>
      </c>
      <c r="P35">
        <v>1</v>
      </c>
      <c r="Q35" t="s">
        <v>261</v>
      </c>
      <c r="R35">
        <v>126856583</v>
      </c>
      <c r="S35">
        <v>166188813</v>
      </c>
    </row>
    <row r="36" spans="1:21" x14ac:dyDescent="0.3">
      <c r="A36" t="s">
        <v>233</v>
      </c>
      <c r="B36">
        <v>1.35</v>
      </c>
      <c r="C36">
        <v>2021</v>
      </c>
      <c r="D36">
        <v>1</v>
      </c>
      <c r="E36">
        <v>0</v>
      </c>
      <c r="F36">
        <v>0</v>
      </c>
      <c r="G36">
        <v>1</v>
      </c>
      <c r="H36">
        <v>4</v>
      </c>
      <c r="I36">
        <v>4.5999999999999996</v>
      </c>
      <c r="J36" t="s">
        <v>259</v>
      </c>
      <c r="K36">
        <v>34.770000000000003</v>
      </c>
      <c r="L36">
        <v>0.50586122712231996</v>
      </c>
      <c r="M36" t="s">
        <v>255</v>
      </c>
      <c r="N36">
        <v>1.5839970000000001</v>
      </c>
      <c r="O36">
        <v>3</v>
      </c>
      <c r="P36">
        <v>5</v>
      </c>
      <c r="Q36" t="s">
        <v>254</v>
      </c>
      <c r="T36">
        <v>23099697</v>
      </c>
      <c r="U36">
        <v>8987202</v>
      </c>
    </row>
    <row r="37" spans="1:21" x14ac:dyDescent="0.3">
      <c r="A37" t="s">
        <v>241</v>
      </c>
      <c r="B37">
        <v>1</v>
      </c>
      <c r="C37">
        <v>2021</v>
      </c>
      <c r="D37">
        <v>1</v>
      </c>
      <c r="E37">
        <v>0</v>
      </c>
      <c r="F37">
        <v>0</v>
      </c>
      <c r="G37">
        <v>0</v>
      </c>
      <c r="H37">
        <v>3</v>
      </c>
      <c r="I37">
        <v>3.6</v>
      </c>
      <c r="J37" t="s">
        <v>259</v>
      </c>
      <c r="K37">
        <v>81.44</v>
      </c>
      <c r="L37">
        <v>0.479539844757494</v>
      </c>
      <c r="M37" t="s">
        <v>255</v>
      </c>
    </row>
    <row r="38" spans="1:21" x14ac:dyDescent="0.3">
      <c r="A38" t="s">
        <v>266</v>
      </c>
      <c r="B38">
        <v>0.57999999999999996</v>
      </c>
      <c r="C38">
        <v>2021</v>
      </c>
      <c r="D38">
        <v>1</v>
      </c>
      <c r="E38">
        <v>0</v>
      </c>
      <c r="F38">
        <v>0</v>
      </c>
      <c r="G38">
        <v>1</v>
      </c>
      <c r="H38">
        <v>4</v>
      </c>
      <c r="I38">
        <v>4</v>
      </c>
      <c r="J38" t="s">
        <v>259</v>
      </c>
      <c r="K38">
        <v>36.229999999999997</v>
      </c>
      <c r="L38">
        <v>0.45851088920620198</v>
      </c>
      <c r="M38" t="s">
        <v>255</v>
      </c>
      <c r="N38">
        <v>0.58216900000000005</v>
      </c>
      <c r="O38">
        <v>3</v>
      </c>
      <c r="P38">
        <v>0</v>
      </c>
    </row>
    <row r="39" spans="1:21" x14ac:dyDescent="0.3">
      <c r="A39" t="s">
        <v>267</v>
      </c>
      <c r="B39">
        <v>0.51</v>
      </c>
      <c r="C39">
        <v>2021</v>
      </c>
      <c r="D39">
        <v>1</v>
      </c>
      <c r="E39">
        <v>0</v>
      </c>
      <c r="F39">
        <v>0</v>
      </c>
      <c r="G39">
        <v>0</v>
      </c>
      <c r="H39">
        <v>2</v>
      </c>
      <c r="I39">
        <v>4.2</v>
      </c>
      <c r="J39" t="s">
        <v>259</v>
      </c>
      <c r="K39">
        <v>8.4700000000000006</v>
      </c>
      <c r="L39">
        <v>0.52679215518245803</v>
      </c>
      <c r="M39" t="s">
        <v>253</v>
      </c>
      <c r="N39">
        <v>0.84969499999999998</v>
      </c>
      <c r="O39">
        <v>2</v>
      </c>
      <c r="P39">
        <v>0</v>
      </c>
    </row>
    <row r="40" spans="1:21" x14ac:dyDescent="0.3">
      <c r="A40" t="s">
        <v>268</v>
      </c>
      <c r="B40">
        <v>0.2</v>
      </c>
      <c r="C40">
        <v>2021</v>
      </c>
      <c r="D40">
        <v>1</v>
      </c>
      <c r="E40">
        <v>0</v>
      </c>
      <c r="F40">
        <v>0</v>
      </c>
      <c r="G40">
        <v>0</v>
      </c>
      <c r="H40">
        <v>2</v>
      </c>
      <c r="I40">
        <v>3.9</v>
      </c>
      <c r="J40" t="s">
        <v>259</v>
      </c>
      <c r="K40">
        <v>88.78</v>
      </c>
      <c r="L40">
        <v>0.38750687386716598</v>
      </c>
      <c r="M40" t="s">
        <v>260</v>
      </c>
    </row>
    <row r="41" spans="1:21" x14ac:dyDescent="0.3">
      <c r="A41" t="s">
        <v>269</v>
      </c>
      <c r="B41">
        <v>0.12</v>
      </c>
      <c r="C41">
        <v>2021</v>
      </c>
      <c r="D41">
        <v>1</v>
      </c>
      <c r="E41">
        <v>0</v>
      </c>
      <c r="F41">
        <v>0</v>
      </c>
      <c r="G41">
        <v>0</v>
      </c>
      <c r="H41">
        <v>3</v>
      </c>
      <c r="I41">
        <v>4.4000000000000004</v>
      </c>
      <c r="J41" t="s">
        <v>259</v>
      </c>
      <c r="K41">
        <v>42.28</v>
      </c>
      <c r="L41">
        <v>0.54090035523495505</v>
      </c>
      <c r="M41" t="s">
        <v>253</v>
      </c>
      <c r="P41">
        <v>0</v>
      </c>
    </row>
    <row r="42" spans="1:21" x14ac:dyDescent="0.3">
      <c r="A42" t="s">
        <v>270</v>
      </c>
      <c r="B42">
        <v>0.01</v>
      </c>
      <c r="C42">
        <v>2021</v>
      </c>
      <c r="D42">
        <v>1</v>
      </c>
      <c r="E42">
        <v>0</v>
      </c>
      <c r="F42">
        <v>0</v>
      </c>
      <c r="G42">
        <v>0</v>
      </c>
      <c r="H42">
        <v>2</v>
      </c>
      <c r="I42">
        <v>2.8</v>
      </c>
      <c r="J42" t="s">
        <v>271</v>
      </c>
      <c r="K42">
        <v>75.900000000000006</v>
      </c>
      <c r="L42">
        <v>0.42169433406757501</v>
      </c>
      <c r="M42" t="s">
        <v>256</v>
      </c>
      <c r="P42">
        <v>0</v>
      </c>
    </row>
    <row r="43" spans="1:21" x14ac:dyDescent="0.3">
      <c r="A43" t="s">
        <v>272</v>
      </c>
      <c r="B43">
        <v>0.01</v>
      </c>
      <c r="C43">
        <v>2021</v>
      </c>
      <c r="D43">
        <v>1</v>
      </c>
      <c r="E43">
        <v>0</v>
      </c>
      <c r="F43">
        <v>0</v>
      </c>
      <c r="G43">
        <v>0</v>
      </c>
      <c r="H43">
        <v>1</v>
      </c>
      <c r="I43">
        <v>3.9</v>
      </c>
      <c r="J43" t="s">
        <v>259</v>
      </c>
      <c r="K43">
        <v>57.64</v>
      </c>
      <c r="L43">
        <v>0.49902398778167001</v>
      </c>
      <c r="M43" t="s">
        <v>255</v>
      </c>
      <c r="P43">
        <v>0</v>
      </c>
    </row>
    <row r="44" spans="1:21" x14ac:dyDescent="0.3">
      <c r="A44" t="s">
        <v>273</v>
      </c>
      <c r="B44">
        <v>0.01</v>
      </c>
      <c r="C44">
        <v>2021</v>
      </c>
      <c r="D44">
        <v>1</v>
      </c>
      <c r="E44">
        <v>0</v>
      </c>
      <c r="F44">
        <v>0</v>
      </c>
      <c r="G44">
        <v>0</v>
      </c>
      <c r="H44">
        <v>3</v>
      </c>
      <c r="I44">
        <v>2.2000000000000002</v>
      </c>
      <c r="J44" t="s">
        <v>271</v>
      </c>
      <c r="K44">
        <v>32.5</v>
      </c>
    </row>
    <row r="45" spans="1:21" x14ac:dyDescent="0.3">
      <c r="A45" t="s">
        <v>153</v>
      </c>
      <c r="B45">
        <v>16.37</v>
      </c>
      <c r="C45">
        <v>2021</v>
      </c>
      <c r="D45">
        <v>0</v>
      </c>
      <c r="E45">
        <v>1</v>
      </c>
      <c r="F45">
        <v>1</v>
      </c>
      <c r="G45">
        <v>1</v>
      </c>
      <c r="H45">
        <v>4</v>
      </c>
      <c r="I45">
        <v>6.5</v>
      </c>
      <c r="J45" t="s">
        <v>252</v>
      </c>
      <c r="K45">
        <v>10.68</v>
      </c>
      <c r="L45">
        <v>0.49288112565242898</v>
      </c>
      <c r="M45" t="s">
        <v>255</v>
      </c>
      <c r="N45">
        <v>12.960977</v>
      </c>
      <c r="O45">
        <v>2</v>
      </c>
      <c r="P45">
        <v>8</v>
      </c>
      <c r="Q45" t="s">
        <v>254</v>
      </c>
      <c r="R45">
        <v>724538353</v>
      </c>
      <c r="S45">
        <v>1005897038</v>
      </c>
    </row>
    <row r="46" spans="1:21" x14ac:dyDescent="0.3">
      <c r="A46" t="s">
        <v>175</v>
      </c>
      <c r="B46">
        <v>5.9172690000000001</v>
      </c>
      <c r="C46">
        <v>2021</v>
      </c>
      <c r="D46">
        <v>0</v>
      </c>
      <c r="E46">
        <v>1</v>
      </c>
      <c r="F46">
        <v>1</v>
      </c>
      <c r="G46">
        <v>1</v>
      </c>
      <c r="H46">
        <v>4</v>
      </c>
      <c r="I46">
        <v>7</v>
      </c>
      <c r="J46" t="s">
        <v>252</v>
      </c>
      <c r="K46">
        <v>6.62</v>
      </c>
      <c r="L46">
        <v>0.59762809799125804</v>
      </c>
      <c r="M46" t="s">
        <v>253</v>
      </c>
      <c r="N46">
        <v>0.95493499999999998</v>
      </c>
      <c r="O46">
        <v>1</v>
      </c>
      <c r="P46">
        <v>18</v>
      </c>
      <c r="Q46" t="s">
        <v>254</v>
      </c>
      <c r="R46">
        <v>216971654</v>
      </c>
      <c r="S46">
        <v>563286869</v>
      </c>
    </row>
    <row r="47" spans="1:21" x14ac:dyDescent="0.3">
      <c r="A47" t="s">
        <v>181</v>
      </c>
      <c r="B47">
        <v>4.4062429999999999</v>
      </c>
      <c r="C47">
        <v>2021</v>
      </c>
      <c r="D47">
        <v>0</v>
      </c>
      <c r="E47">
        <v>1</v>
      </c>
      <c r="F47">
        <v>1</v>
      </c>
      <c r="G47">
        <v>1</v>
      </c>
      <c r="H47">
        <v>4</v>
      </c>
      <c r="I47">
        <v>6.1</v>
      </c>
      <c r="J47" t="s">
        <v>258</v>
      </c>
      <c r="K47">
        <v>5.67</v>
      </c>
      <c r="L47">
        <v>0.47245740913280998</v>
      </c>
      <c r="M47" t="s">
        <v>255</v>
      </c>
      <c r="N47">
        <v>2.2843439999999999</v>
      </c>
      <c r="O47">
        <v>2</v>
      </c>
      <c r="P47">
        <v>8</v>
      </c>
      <c r="Q47" t="s">
        <v>254</v>
      </c>
      <c r="R47">
        <v>195551887</v>
      </c>
      <c r="S47">
        <v>361554315</v>
      </c>
    </row>
    <row r="48" spans="1:21" x14ac:dyDescent="0.3">
      <c r="A48" t="s">
        <v>207</v>
      </c>
      <c r="B48">
        <v>2.8</v>
      </c>
      <c r="C48">
        <v>2021</v>
      </c>
      <c r="D48">
        <v>0</v>
      </c>
      <c r="E48">
        <v>1</v>
      </c>
      <c r="F48">
        <v>1</v>
      </c>
      <c r="G48">
        <v>1</v>
      </c>
      <c r="H48">
        <v>4</v>
      </c>
      <c r="I48">
        <v>7.8</v>
      </c>
      <c r="J48" t="s">
        <v>252</v>
      </c>
      <c r="K48">
        <v>18.77</v>
      </c>
      <c r="L48">
        <v>0.56092714930060805</v>
      </c>
      <c r="M48" t="s">
        <v>253</v>
      </c>
      <c r="N48">
        <v>2.3146749999999998</v>
      </c>
      <c r="O48">
        <v>3</v>
      </c>
      <c r="P48">
        <v>19</v>
      </c>
      <c r="Q48" t="s">
        <v>254</v>
      </c>
      <c r="R48">
        <v>400710907</v>
      </c>
      <c r="S48">
        <v>444760000</v>
      </c>
      <c r="T48">
        <v>0</v>
      </c>
      <c r="U48">
        <v>2225364</v>
      </c>
    </row>
    <row r="49" spans="1:21" x14ac:dyDescent="0.3">
      <c r="A49" t="s">
        <v>215</v>
      </c>
      <c r="B49">
        <v>2.42</v>
      </c>
      <c r="C49">
        <v>2021</v>
      </c>
      <c r="D49">
        <v>0</v>
      </c>
      <c r="E49">
        <v>1</v>
      </c>
      <c r="F49">
        <v>1</v>
      </c>
      <c r="G49">
        <v>1</v>
      </c>
      <c r="H49">
        <v>3</v>
      </c>
      <c r="I49">
        <v>4.9000000000000004</v>
      </c>
      <c r="J49" t="s">
        <v>259</v>
      </c>
      <c r="K49">
        <v>67.98</v>
      </c>
      <c r="L49">
        <v>0.34810691123594001</v>
      </c>
      <c r="M49" t="s">
        <v>274</v>
      </c>
      <c r="P49">
        <v>10</v>
      </c>
      <c r="Q49" t="s">
        <v>254</v>
      </c>
    </row>
    <row r="50" spans="1:21" x14ac:dyDescent="0.3">
      <c r="A50" t="s">
        <v>275</v>
      </c>
      <c r="B50">
        <v>0.09</v>
      </c>
      <c r="C50">
        <v>2021</v>
      </c>
      <c r="D50">
        <v>0</v>
      </c>
      <c r="E50">
        <v>1</v>
      </c>
      <c r="F50">
        <v>1</v>
      </c>
      <c r="G50">
        <v>1</v>
      </c>
      <c r="H50">
        <v>3</v>
      </c>
      <c r="I50">
        <v>3.7</v>
      </c>
      <c r="J50" t="s">
        <v>259</v>
      </c>
      <c r="K50">
        <v>80.03</v>
      </c>
      <c r="L50">
        <v>0.41905160108296302</v>
      </c>
      <c r="M50" t="s">
        <v>256</v>
      </c>
      <c r="P50">
        <v>0</v>
      </c>
    </row>
    <row r="51" spans="1:21" x14ac:dyDescent="0.3">
      <c r="A51" t="s">
        <v>161</v>
      </c>
      <c r="B51">
        <v>11</v>
      </c>
      <c r="C51">
        <v>2021</v>
      </c>
      <c r="D51">
        <v>0</v>
      </c>
      <c r="E51">
        <v>1</v>
      </c>
      <c r="F51">
        <v>0</v>
      </c>
      <c r="G51">
        <v>1</v>
      </c>
      <c r="H51">
        <v>2</v>
      </c>
      <c r="I51">
        <v>6.1</v>
      </c>
      <c r="J51" t="s">
        <v>258</v>
      </c>
      <c r="K51">
        <v>59.56</v>
      </c>
      <c r="L51">
        <v>0.51837167854601895</v>
      </c>
      <c r="M51" t="s">
        <v>255</v>
      </c>
      <c r="N51">
        <v>4.6858880000000003</v>
      </c>
      <c r="O51">
        <v>3</v>
      </c>
      <c r="P51">
        <v>6</v>
      </c>
      <c r="Q51" t="s">
        <v>254</v>
      </c>
      <c r="R51">
        <v>342473082</v>
      </c>
      <c r="S51">
        <v>332043165</v>
      </c>
      <c r="T51">
        <v>132560000</v>
      </c>
      <c r="U51">
        <v>51783885</v>
      </c>
    </row>
    <row r="52" spans="1:21" x14ac:dyDescent="0.3">
      <c r="A52" t="s">
        <v>189</v>
      </c>
      <c r="B52">
        <v>3.81</v>
      </c>
      <c r="C52">
        <v>2021</v>
      </c>
      <c r="D52">
        <v>0</v>
      </c>
      <c r="E52">
        <v>1</v>
      </c>
      <c r="F52">
        <v>0</v>
      </c>
      <c r="G52">
        <v>0</v>
      </c>
      <c r="H52">
        <v>5</v>
      </c>
      <c r="I52">
        <v>5.0999999999999996</v>
      </c>
      <c r="J52" t="s">
        <v>258</v>
      </c>
      <c r="K52">
        <v>38.32</v>
      </c>
      <c r="P52">
        <v>19</v>
      </c>
      <c r="Q52" t="s">
        <v>254</v>
      </c>
      <c r="R52">
        <v>436310800</v>
      </c>
      <c r="S52">
        <v>512629398</v>
      </c>
    </row>
    <row r="53" spans="1:21" x14ac:dyDescent="0.3">
      <c r="A53" t="s">
        <v>199</v>
      </c>
      <c r="B53">
        <v>3.4</v>
      </c>
      <c r="C53">
        <v>2021</v>
      </c>
      <c r="D53">
        <v>0</v>
      </c>
      <c r="E53">
        <v>0</v>
      </c>
      <c r="F53">
        <v>1</v>
      </c>
      <c r="G53">
        <v>0</v>
      </c>
      <c r="H53">
        <v>4</v>
      </c>
      <c r="I53">
        <v>4.5999999999999996</v>
      </c>
      <c r="J53" t="s">
        <v>259</v>
      </c>
      <c r="K53">
        <v>75.58</v>
      </c>
      <c r="L53">
        <v>0.38878371636385201</v>
      </c>
      <c r="M53" t="s">
        <v>260</v>
      </c>
      <c r="P53">
        <v>0</v>
      </c>
      <c r="T53">
        <v>135856299</v>
      </c>
      <c r="U53">
        <v>34025098</v>
      </c>
    </row>
    <row r="54" spans="1:21" x14ac:dyDescent="0.3">
      <c r="A54" t="s">
        <v>201</v>
      </c>
      <c r="B54">
        <v>3.4</v>
      </c>
      <c r="C54">
        <v>2021</v>
      </c>
      <c r="D54">
        <v>0</v>
      </c>
      <c r="E54">
        <v>1</v>
      </c>
      <c r="F54">
        <v>0</v>
      </c>
      <c r="G54">
        <v>0</v>
      </c>
      <c r="H54">
        <v>4</v>
      </c>
      <c r="I54">
        <v>4.5</v>
      </c>
      <c r="J54" t="s">
        <v>259</v>
      </c>
      <c r="K54">
        <v>36.29</v>
      </c>
      <c r="L54">
        <v>0.36834614288782402</v>
      </c>
      <c r="M54" t="s">
        <v>260</v>
      </c>
      <c r="P54">
        <v>8</v>
      </c>
      <c r="Q54" t="s">
        <v>254</v>
      </c>
      <c r="R54">
        <v>108397827</v>
      </c>
      <c r="S54">
        <v>167982922</v>
      </c>
    </row>
    <row r="55" spans="1:21" x14ac:dyDescent="0.3">
      <c r="A55" t="s">
        <v>211</v>
      </c>
      <c r="B55">
        <v>2.58</v>
      </c>
      <c r="C55">
        <v>2021</v>
      </c>
      <c r="D55">
        <v>0</v>
      </c>
      <c r="E55">
        <v>1</v>
      </c>
      <c r="F55">
        <v>0</v>
      </c>
      <c r="G55">
        <v>1</v>
      </c>
      <c r="H55">
        <v>3</v>
      </c>
      <c r="I55">
        <v>4.9000000000000004</v>
      </c>
      <c r="J55" t="s">
        <v>259</v>
      </c>
      <c r="L55">
        <v>0.58662308122513696</v>
      </c>
      <c r="M55" t="s">
        <v>253</v>
      </c>
      <c r="P55">
        <v>0</v>
      </c>
    </row>
    <row r="56" spans="1:21" x14ac:dyDescent="0.3">
      <c r="A56" t="s">
        <v>227</v>
      </c>
      <c r="B56">
        <v>1.46</v>
      </c>
      <c r="C56">
        <v>2021</v>
      </c>
      <c r="D56">
        <v>0</v>
      </c>
      <c r="E56">
        <v>0</v>
      </c>
      <c r="F56">
        <v>1</v>
      </c>
      <c r="G56">
        <v>1</v>
      </c>
      <c r="H56">
        <v>4</v>
      </c>
      <c r="I56">
        <v>4.0999999999999996</v>
      </c>
      <c r="J56" t="s">
        <v>259</v>
      </c>
      <c r="K56">
        <v>46.31</v>
      </c>
      <c r="L56">
        <v>0.37498856685163101</v>
      </c>
      <c r="M56" t="s">
        <v>260</v>
      </c>
      <c r="P56">
        <v>10</v>
      </c>
      <c r="Q56" t="s">
        <v>254</v>
      </c>
    </row>
    <row r="57" spans="1:21" x14ac:dyDescent="0.3">
      <c r="A57" t="s">
        <v>229</v>
      </c>
      <c r="B57">
        <v>1.44</v>
      </c>
      <c r="C57">
        <v>2021</v>
      </c>
      <c r="D57">
        <v>0</v>
      </c>
      <c r="E57">
        <v>0</v>
      </c>
      <c r="F57">
        <v>1</v>
      </c>
      <c r="G57">
        <v>1</v>
      </c>
      <c r="H57">
        <v>3</v>
      </c>
      <c r="I57">
        <v>4.7</v>
      </c>
      <c r="J57" t="s">
        <v>259</v>
      </c>
      <c r="K57">
        <v>44.01</v>
      </c>
      <c r="L57">
        <v>0.43937252794950499</v>
      </c>
      <c r="M57" t="s">
        <v>256</v>
      </c>
      <c r="P57">
        <v>9</v>
      </c>
      <c r="Q57" t="s">
        <v>254</v>
      </c>
    </row>
    <row r="58" spans="1:21" x14ac:dyDescent="0.3">
      <c r="A58" t="s">
        <v>235</v>
      </c>
      <c r="B58">
        <v>1.31</v>
      </c>
      <c r="C58">
        <v>2021</v>
      </c>
      <c r="D58">
        <v>0</v>
      </c>
      <c r="E58">
        <v>0</v>
      </c>
      <c r="F58">
        <v>1</v>
      </c>
      <c r="G58">
        <v>1</v>
      </c>
      <c r="H58">
        <v>3</v>
      </c>
      <c r="I58">
        <v>4.5999999999999996</v>
      </c>
      <c r="J58" t="s">
        <v>259</v>
      </c>
      <c r="K58">
        <v>87.03</v>
      </c>
      <c r="L58">
        <v>0.43797173514575999</v>
      </c>
      <c r="M58" t="s">
        <v>256</v>
      </c>
      <c r="P58">
        <v>5</v>
      </c>
      <c r="Q58" t="s">
        <v>254</v>
      </c>
      <c r="T58">
        <v>274663651</v>
      </c>
      <c r="U58">
        <v>94692331</v>
      </c>
    </row>
    <row r="59" spans="1:21" x14ac:dyDescent="0.3">
      <c r="A59" t="s">
        <v>237</v>
      </c>
      <c r="B59">
        <v>1.3</v>
      </c>
      <c r="C59">
        <v>2021</v>
      </c>
      <c r="D59">
        <v>0</v>
      </c>
      <c r="E59">
        <v>0</v>
      </c>
      <c r="F59">
        <v>1</v>
      </c>
      <c r="G59">
        <v>1</v>
      </c>
      <c r="H59">
        <v>5</v>
      </c>
      <c r="I59">
        <v>6.3</v>
      </c>
      <c r="J59" t="s">
        <v>258</v>
      </c>
      <c r="K59">
        <v>31.82</v>
      </c>
      <c r="L59">
        <v>0.418919658825194</v>
      </c>
      <c r="M59" t="s">
        <v>256</v>
      </c>
      <c r="P59">
        <v>7</v>
      </c>
      <c r="Q59" t="s">
        <v>254</v>
      </c>
      <c r="R59">
        <v>157809198</v>
      </c>
      <c r="S59">
        <v>189122124</v>
      </c>
    </row>
    <row r="60" spans="1:21" x14ac:dyDescent="0.3">
      <c r="A60" t="s">
        <v>276</v>
      </c>
      <c r="B60">
        <v>0.49</v>
      </c>
      <c r="C60">
        <v>2021</v>
      </c>
      <c r="D60">
        <v>0</v>
      </c>
      <c r="E60">
        <v>0</v>
      </c>
      <c r="F60">
        <v>1</v>
      </c>
      <c r="G60">
        <v>1</v>
      </c>
      <c r="H60">
        <v>3</v>
      </c>
      <c r="I60">
        <v>4.9000000000000004</v>
      </c>
      <c r="J60" t="s">
        <v>259</v>
      </c>
      <c r="K60">
        <v>85.23</v>
      </c>
      <c r="L60">
        <v>0.380982520483097</v>
      </c>
      <c r="M60" t="s">
        <v>260</v>
      </c>
      <c r="P60">
        <v>4</v>
      </c>
      <c r="Q60" t="s">
        <v>257</v>
      </c>
      <c r="T60">
        <v>98126574</v>
      </c>
      <c r="U60">
        <v>41430964</v>
      </c>
    </row>
    <row r="61" spans="1:21" x14ac:dyDescent="0.3">
      <c r="A61" t="s">
        <v>277</v>
      </c>
      <c r="B61">
        <v>0.42</v>
      </c>
      <c r="C61">
        <v>2021</v>
      </c>
      <c r="D61">
        <v>0</v>
      </c>
      <c r="E61">
        <v>0</v>
      </c>
      <c r="F61">
        <v>1</v>
      </c>
      <c r="G61">
        <v>1</v>
      </c>
      <c r="H61">
        <v>3</v>
      </c>
      <c r="I61">
        <v>4.4000000000000004</v>
      </c>
      <c r="J61" t="s">
        <v>259</v>
      </c>
      <c r="K61">
        <v>84.34</v>
      </c>
      <c r="L61">
        <v>0.43853987966254099</v>
      </c>
      <c r="M61" t="s">
        <v>256</v>
      </c>
      <c r="P61">
        <v>4</v>
      </c>
      <c r="Q61" t="s">
        <v>257</v>
      </c>
      <c r="T61">
        <v>236466451</v>
      </c>
      <c r="U61">
        <v>70575429</v>
      </c>
    </row>
    <row r="62" spans="1:21" x14ac:dyDescent="0.3">
      <c r="A62" t="s">
        <v>278</v>
      </c>
      <c r="B62">
        <v>0.28999999999999998</v>
      </c>
      <c r="C62">
        <v>2021</v>
      </c>
      <c r="D62">
        <v>0</v>
      </c>
      <c r="E62">
        <v>0</v>
      </c>
      <c r="F62">
        <v>1</v>
      </c>
      <c r="G62">
        <v>1</v>
      </c>
      <c r="H62">
        <v>2</v>
      </c>
      <c r="I62">
        <v>5.0999999999999996</v>
      </c>
      <c r="J62" t="s">
        <v>258</v>
      </c>
      <c r="K62">
        <v>6.41</v>
      </c>
      <c r="L62">
        <v>0.51973784785152299</v>
      </c>
      <c r="M62" t="s">
        <v>253</v>
      </c>
      <c r="N62">
        <v>0.48866999999999999</v>
      </c>
      <c r="O62">
        <v>2</v>
      </c>
      <c r="P62">
        <v>8</v>
      </c>
      <c r="Q62" t="s">
        <v>254</v>
      </c>
      <c r="T62">
        <v>206718489</v>
      </c>
      <c r="U62">
        <v>53704360</v>
      </c>
    </row>
    <row r="63" spans="1:21" x14ac:dyDescent="0.3">
      <c r="A63" t="s">
        <v>279</v>
      </c>
      <c r="B63">
        <v>0.21</v>
      </c>
      <c r="C63">
        <v>2021</v>
      </c>
      <c r="D63">
        <v>0</v>
      </c>
      <c r="E63">
        <v>0</v>
      </c>
      <c r="F63">
        <v>1</v>
      </c>
      <c r="G63">
        <v>1</v>
      </c>
      <c r="H63">
        <v>1</v>
      </c>
      <c r="I63">
        <v>2.4</v>
      </c>
      <c r="J63" t="s">
        <v>271</v>
      </c>
      <c r="K63">
        <v>84.08</v>
      </c>
      <c r="L63">
        <v>0.31380052103178802</v>
      </c>
      <c r="M63" t="s">
        <v>274</v>
      </c>
      <c r="P63">
        <v>0</v>
      </c>
    </row>
    <row r="64" spans="1:21" x14ac:dyDescent="0.3">
      <c r="A64" t="s">
        <v>280</v>
      </c>
      <c r="B64">
        <v>0.18</v>
      </c>
      <c r="C64">
        <v>2021</v>
      </c>
      <c r="D64">
        <v>0</v>
      </c>
      <c r="E64">
        <v>0</v>
      </c>
      <c r="F64">
        <v>1</v>
      </c>
      <c r="G64">
        <v>0</v>
      </c>
      <c r="H64">
        <v>1</v>
      </c>
      <c r="I64">
        <v>3</v>
      </c>
      <c r="J64" t="s">
        <v>271</v>
      </c>
      <c r="K64">
        <v>84.56</v>
      </c>
      <c r="L64">
        <v>0.36823919376631298</v>
      </c>
      <c r="M64" t="s">
        <v>260</v>
      </c>
      <c r="P64">
        <v>0</v>
      </c>
    </row>
    <row r="65" spans="1:21" x14ac:dyDescent="0.3">
      <c r="A65" t="s">
        <v>281</v>
      </c>
      <c r="B65">
        <v>0.12</v>
      </c>
      <c r="C65">
        <v>2021</v>
      </c>
      <c r="D65">
        <v>0</v>
      </c>
      <c r="E65">
        <v>0</v>
      </c>
      <c r="F65">
        <v>1</v>
      </c>
      <c r="G65">
        <v>1</v>
      </c>
      <c r="H65">
        <v>1</v>
      </c>
      <c r="I65">
        <v>2.1</v>
      </c>
      <c r="J65" t="s">
        <v>271</v>
      </c>
      <c r="K65">
        <v>88.11</v>
      </c>
      <c r="L65">
        <v>0.286944195602301</v>
      </c>
      <c r="M65" t="s">
        <v>274</v>
      </c>
    </row>
    <row r="66" spans="1:21" x14ac:dyDescent="0.3">
      <c r="A66" t="s">
        <v>282</v>
      </c>
      <c r="B66">
        <v>0.09</v>
      </c>
      <c r="C66">
        <v>2021</v>
      </c>
      <c r="D66">
        <v>0</v>
      </c>
      <c r="E66">
        <v>1</v>
      </c>
      <c r="F66">
        <v>0</v>
      </c>
      <c r="G66">
        <v>1</v>
      </c>
      <c r="H66">
        <v>1</v>
      </c>
      <c r="I66">
        <v>5.4</v>
      </c>
      <c r="J66" t="s">
        <v>258</v>
      </c>
      <c r="K66">
        <v>38.01</v>
      </c>
      <c r="L66">
        <v>0.38070320295370202</v>
      </c>
      <c r="M66" t="s">
        <v>260</v>
      </c>
    </row>
    <row r="67" spans="1:21" x14ac:dyDescent="0.3">
      <c r="A67" t="s">
        <v>283</v>
      </c>
      <c r="B67">
        <v>0.06</v>
      </c>
      <c r="C67">
        <v>2021</v>
      </c>
      <c r="D67">
        <v>0</v>
      </c>
      <c r="E67">
        <v>0</v>
      </c>
      <c r="F67">
        <v>1</v>
      </c>
      <c r="G67">
        <v>1</v>
      </c>
      <c r="H67">
        <v>1</v>
      </c>
      <c r="I67">
        <v>2.6</v>
      </c>
      <c r="J67" t="s">
        <v>271</v>
      </c>
      <c r="K67">
        <v>53.25</v>
      </c>
      <c r="L67">
        <v>0.357037266859425</v>
      </c>
      <c r="M67" t="s">
        <v>260</v>
      </c>
      <c r="P67">
        <v>3</v>
      </c>
      <c r="Q67" t="s">
        <v>257</v>
      </c>
      <c r="T67">
        <v>15720054</v>
      </c>
      <c r="U67">
        <v>5540684</v>
      </c>
    </row>
    <row r="68" spans="1:21" x14ac:dyDescent="0.3">
      <c r="A68" t="s">
        <v>284</v>
      </c>
      <c r="B68">
        <v>0.04</v>
      </c>
      <c r="C68">
        <v>2021</v>
      </c>
      <c r="D68">
        <v>0</v>
      </c>
      <c r="E68">
        <v>0</v>
      </c>
      <c r="F68">
        <v>1</v>
      </c>
      <c r="G68">
        <v>0</v>
      </c>
      <c r="H68">
        <v>1</v>
      </c>
      <c r="I68">
        <v>3.2</v>
      </c>
      <c r="J68" t="s">
        <v>271</v>
      </c>
      <c r="K68">
        <v>85.35</v>
      </c>
      <c r="L68">
        <v>0.35980206130212999</v>
      </c>
      <c r="M68" t="s">
        <v>260</v>
      </c>
      <c r="P68">
        <v>4</v>
      </c>
      <c r="Q68" t="s">
        <v>257</v>
      </c>
      <c r="T68">
        <v>7782642</v>
      </c>
      <c r="U68">
        <v>360001</v>
      </c>
    </row>
    <row r="69" spans="1:21" x14ac:dyDescent="0.3">
      <c r="A69" t="s">
        <v>285</v>
      </c>
      <c r="B69">
        <v>0.02</v>
      </c>
      <c r="C69">
        <v>2021</v>
      </c>
      <c r="D69">
        <v>0</v>
      </c>
      <c r="E69">
        <v>0</v>
      </c>
      <c r="F69">
        <v>1</v>
      </c>
      <c r="G69">
        <v>1</v>
      </c>
      <c r="H69">
        <v>3</v>
      </c>
      <c r="I69">
        <v>2.8</v>
      </c>
      <c r="J69" t="s">
        <v>271</v>
      </c>
      <c r="K69">
        <v>76.27</v>
      </c>
      <c r="L69">
        <v>0.31885031104310502</v>
      </c>
      <c r="M69" t="s">
        <v>274</v>
      </c>
      <c r="P69">
        <v>0</v>
      </c>
    </row>
    <row r="70" spans="1:21" x14ac:dyDescent="0.3">
      <c r="A70" t="s">
        <v>163</v>
      </c>
      <c r="B70">
        <v>10.43</v>
      </c>
      <c r="C70">
        <v>2021</v>
      </c>
      <c r="D70">
        <v>0</v>
      </c>
      <c r="E70">
        <v>0</v>
      </c>
      <c r="F70">
        <v>0</v>
      </c>
      <c r="G70">
        <v>1</v>
      </c>
      <c r="H70">
        <v>4</v>
      </c>
      <c r="I70">
        <v>4.8</v>
      </c>
      <c r="J70" t="s">
        <v>259</v>
      </c>
      <c r="L70">
        <v>0.48326144638326501</v>
      </c>
      <c r="M70" t="s">
        <v>255</v>
      </c>
      <c r="P70">
        <v>0</v>
      </c>
    </row>
    <row r="71" spans="1:21" x14ac:dyDescent="0.3">
      <c r="A71" t="s">
        <v>219</v>
      </c>
      <c r="B71">
        <v>1.7</v>
      </c>
      <c r="C71">
        <v>2021</v>
      </c>
      <c r="D71">
        <v>0</v>
      </c>
      <c r="E71">
        <v>0</v>
      </c>
      <c r="F71">
        <v>0</v>
      </c>
      <c r="G71">
        <v>1</v>
      </c>
      <c r="H71">
        <v>3</v>
      </c>
      <c r="I71">
        <v>4.4000000000000004</v>
      </c>
      <c r="J71" t="s">
        <v>259</v>
      </c>
      <c r="K71">
        <v>70.45</v>
      </c>
      <c r="L71">
        <v>0.44171392750646699</v>
      </c>
      <c r="M71" t="s">
        <v>256</v>
      </c>
      <c r="N71">
        <v>1.0436609999999999</v>
      </c>
      <c r="O71">
        <v>2</v>
      </c>
      <c r="P71">
        <v>1</v>
      </c>
      <c r="Q71" t="s">
        <v>261</v>
      </c>
      <c r="R71">
        <v>22157073</v>
      </c>
      <c r="S71">
        <v>42156698</v>
      </c>
    </row>
    <row r="72" spans="1:21" x14ac:dyDescent="0.3">
      <c r="A72" t="s">
        <v>286</v>
      </c>
      <c r="B72">
        <v>0.75</v>
      </c>
      <c r="C72">
        <v>2021</v>
      </c>
      <c r="D72">
        <v>0</v>
      </c>
      <c r="E72">
        <v>0</v>
      </c>
      <c r="F72">
        <v>0</v>
      </c>
      <c r="G72">
        <v>1</v>
      </c>
      <c r="H72">
        <v>3</v>
      </c>
      <c r="I72">
        <v>3.9</v>
      </c>
      <c r="J72" t="s">
        <v>259</v>
      </c>
      <c r="K72">
        <v>17.52</v>
      </c>
      <c r="L72">
        <v>0.469830680855719</v>
      </c>
      <c r="M72" t="s">
        <v>255</v>
      </c>
      <c r="P72">
        <v>0</v>
      </c>
    </row>
    <row r="73" spans="1:21" x14ac:dyDescent="0.3">
      <c r="A73" t="s">
        <v>287</v>
      </c>
      <c r="B73">
        <v>0.37</v>
      </c>
      <c r="C73">
        <v>2021</v>
      </c>
      <c r="D73">
        <v>0</v>
      </c>
      <c r="E73">
        <v>0</v>
      </c>
      <c r="F73">
        <v>0</v>
      </c>
      <c r="G73">
        <v>1</v>
      </c>
      <c r="H73">
        <v>4</v>
      </c>
      <c r="I73">
        <v>3.4</v>
      </c>
      <c r="J73" t="s">
        <v>271</v>
      </c>
      <c r="K73">
        <v>33.049999999999997</v>
      </c>
      <c r="L73">
        <v>0.51168742292173397</v>
      </c>
      <c r="M73" t="s">
        <v>255</v>
      </c>
      <c r="N73">
        <v>0.36625999999999997</v>
      </c>
      <c r="O73">
        <v>3</v>
      </c>
      <c r="P73">
        <v>0</v>
      </c>
    </row>
    <row r="74" spans="1:21" x14ac:dyDescent="0.3">
      <c r="A74" t="s">
        <v>179</v>
      </c>
      <c r="B74">
        <v>4.9000000000000004</v>
      </c>
      <c r="I74">
        <v>4.7</v>
      </c>
      <c r="J74" t="s">
        <v>259</v>
      </c>
      <c r="K74">
        <v>74.819999999999993</v>
      </c>
      <c r="L74">
        <v>0.50985699968092901</v>
      </c>
      <c r="M74" t="s">
        <v>255</v>
      </c>
      <c r="P74">
        <v>1</v>
      </c>
      <c r="Q74" t="s">
        <v>261</v>
      </c>
      <c r="R74">
        <v>7384444</v>
      </c>
      <c r="S74">
        <v>83621252</v>
      </c>
    </row>
  </sheetData>
  <autoFilter ref="A1:U74" xr:uid="{80FB9296-4F4B-4388-9377-09739983ECF2}">
    <sortState xmlns:xlrd2="http://schemas.microsoft.com/office/spreadsheetml/2017/richdata2" ref="A2:U74">
      <sortCondition descending="1" ref="D1:D74"/>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A0975-A53B-4AAB-84C2-CCC696DB28C5}">
  <sheetPr>
    <tabColor theme="6"/>
  </sheetPr>
  <dimension ref="A4:Y58"/>
  <sheetViews>
    <sheetView zoomScale="85" zoomScaleNormal="85" workbookViewId="0"/>
  </sheetViews>
  <sheetFormatPr defaultColWidth="8.58203125" defaultRowHeight="14" x14ac:dyDescent="0.3"/>
  <cols>
    <col min="1" max="1" width="41.58203125" style="111" customWidth="1"/>
    <col min="2" max="2" width="38.25" style="111" customWidth="1"/>
    <col min="3" max="3" width="23.75" style="111" customWidth="1"/>
    <col min="4" max="5" width="20.58203125" style="111" customWidth="1"/>
    <col min="6" max="6" width="16.83203125" style="111" customWidth="1"/>
    <col min="7" max="7" width="22.5" style="111" customWidth="1"/>
    <col min="8" max="8" width="18.58203125" style="112" customWidth="1"/>
    <col min="9" max="12" width="20.58203125" style="111" customWidth="1"/>
    <col min="13" max="13" width="24.25" style="111" bestFit="1" customWidth="1"/>
    <col min="14" max="14" width="20.58203125" style="111" customWidth="1"/>
    <col min="15" max="15" width="9" style="111"/>
    <col min="16" max="17" width="20.58203125" style="111" customWidth="1"/>
    <col min="18" max="18" width="11.33203125" style="111" customWidth="1"/>
    <col min="19" max="19" width="7.33203125" style="113" customWidth="1"/>
    <col min="20" max="20" width="11.75" style="113" customWidth="1"/>
    <col min="21" max="21" width="25.08203125" style="113" customWidth="1"/>
    <col min="22" max="22" width="15.25" style="113" customWidth="1"/>
    <col min="23" max="23" width="14.08203125" style="113" customWidth="1"/>
    <col min="24" max="24" width="22.08203125" style="113" customWidth="1"/>
    <col min="25" max="25" width="15.33203125" style="113" customWidth="1"/>
    <col min="26" max="16384" width="8.58203125" style="111"/>
  </cols>
  <sheetData>
    <row r="4" spans="1:18" x14ac:dyDescent="0.3">
      <c r="A4" s="118" t="s">
        <v>68</v>
      </c>
    </row>
    <row r="5" spans="1:18" x14ac:dyDescent="0.3">
      <c r="A5" s="119" t="s">
        <v>69</v>
      </c>
      <c r="B5" s="111" t="s">
        <v>70</v>
      </c>
    </row>
    <row r="6" spans="1:18" x14ac:dyDescent="0.3">
      <c r="A6" s="111" t="s">
        <v>288</v>
      </c>
      <c r="B6" s="111" t="s">
        <v>289</v>
      </c>
    </row>
    <row r="7" spans="1:18" x14ac:dyDescent="0.3">
      <c r="A7" s="120" t="s">
        <v>73</v>
      </c>
      <c r="B7" s="111" t="s">
        <v>290</v>
      </c>
    </row>
    <row r="8" spans="1:18" x14ac:dyDescent="0.3">
      <c r="A8" s="111" t="s">
        <v>2</v>
      </c>
      <c r="B8" s="111" t="s">
        <v>291</v>
      </c>
    </row>
    <row r="9" spans="1:18" x14ac:dyDescent="0.3">
      <c r="A9" s="111" t="s">
        <v>76</v>
      </c>
      <c r="B9" s="111" t="s">
        <v>292</v>
      </c>
    </row>
    <row r="11" spans="1:18" ht="14.5" thickBot="1" x14ac:dyDescent="0.35"/>
    <row r="12" spans="1:18" ht="14.5" thickBot="1" x14ac:dyDescent="0.35">
      <c r="A12" s="114" t="s">
        <v>564</v>
      </c>
      <c r="B12" s="261" t="s">
        <v>539</v>
      </c>
      <c r="C12" s="477">
        <v>2013</v>
      </c>
      <c r="D12" s="477">
        <v>2014</v>
      </c>
      <c r="E12" s="477">
        <v>2015</v>
      </c>
      <c r="F12" s="477">
        <v>2016</v>
      </c>
      <c r="G12" s="477">
        <v>2017</v>
      </c>
      <c r="H12" s="477">
        <v>2018</v>
      </c>
      <c r="I12" s="477">
        <v>2019</v>
      </c>
      <c r="J12" s="477">
        <v>2020</v>
      </c>
      <c r="K12" s="477">
        <v>2021</v>
      </c>
      <c r="L12" s="477">
        <v>2022</v>
      </c>
      <c r="M12" s="478" t="s">
        <v>565</v>
      </c>
    </row>
    <row r="13" spans="1:18" ht="14.5" thickTop="1" x14ac:dyDescent="0.3">
      <c r="A13" s="114"/>
      <c r="B13" s="256" t="s">
        <v>558</v>
      </c>
      <c r="C13" s="38">
        <v>13.17754697</v>
      </c>
      <c r="D13" s="38">
        <v>20.562882263999999</v>
      </c>
      <c r="E13" s="38">
        <v>20.409792679999999</v>
      </c>
      <c r="F13" s="38">
        <v>22.341252496999999</v>
      </c>
      <c r="G13" s="38">
        <v>27.287545492</v>
      </c>
      <c r="H13" s="38">
        <v>29.000633968989998</v>
      </c>
      <c r="I13" s="38">
        <v>30.423190120400001</v>
      </c>
      <c r="J13" s="38">
        <v>39.254999587839997</v>
      </c>
      <c r="K13" s="38">
        <v>38.358945325790003</v>
      </c>
      <c r="L13" s="38">
        <v>52.371173556000002</v>
      </c>
      <c r="M13" s="257">
        <v>54.894763517999998</v>
      </c>
    </row>
    <row r="14" spans="1:18" x14ac:dyDescent="0.3">
      <c r="A14" s="114"/>
      <c r="B14" s="256" t="s">
        <v>559</v>
      </c>
      <c r="C14" s="38">
        <v>4.7037245179999996</v>
      </c>
      <c r="D14" s="38">
        <v>7.9628205479999981</v>
      </c>
      <c r="E14" s="38">
        <v>9.5285401659999991</v>
      </c>
      <c r="F14" s="38">
        <v>8.9825269789999993</v>
      </c>
      <c r="G14" s="38">
        <v>10.816880738999998</v>
      </c>
      <c r="H14" s="38">
        <v>11.198768351149997</v>
      </c>
      <c r="I14" s="38">
        <v>11.195828673010002</v>
      </c>
      <c r="J14" s="38">
        <v>13.453440423429999</v>
      </c>
      <c r="K14" s="38">
        <v>16.994734319270002</v>
      </c>
      <c r="L14" s="38">
        <v>22.062102696830003</v>
      </c>
      <c r="M14" s="257">
        <v>54.894763517999998</v>
      </c>
      <c r="N14" s="158"/>
      <c r="O14" s="158"/>
      <c r="P14" s="158"/>
      <c r="Q14" s="158"/>
      <c r="R14" s="158"/>
    </row>
    <row r="15" spans="1:18" x14ac:dyDescent="0.3">
      <c r="A15" s="114"/>
      <c r="B15" s="256" t="s">
        <v>560</v>
      </c>
      <c r="C15" s="38">
        <v>8.4738224520000003</v>
      </c>
      <c r="D15" s="38">
        <v>12.600061716000001</v>
      </c>
      <c r="E15" s="38">
        <v>10.881252514</v>
      </c>
      <c r="F15" s="38">
        <v>13.358725518</v>
      </c>
      <c r="G15" s="38">
        <v>16.470664753000001</v>
      </c>
      <c r="H15" s="38">
        <v>17.801865617840001</v>
      </c>
      <c r="I15" s="38">
        <v>19.227361447389999</v>
      </c>
      <c r="J15" s="38">
        <v>16.300373178409998</v>
      </c>
      <c r="K15" s="38">
        <v>21.364211006520001</v>
      </c>
      <c r="L15" s="38">
        <v>30.309070859169999</v>
      </c>
      <c r="M15" s="257"/>
      <c r="N15" s="122"/>
      <c r="O15" s="122"/>
      <c r="P15" s="122"/>
      <c r="Q15" s="122"/>
      <c r="R15" s="122"/>
    </row>
    <row r="16" spans="1:18" x14ac:dyDescent="0.3">
      <c r="B16" s="256" t="s">
        <v>561</v>
      </c>
      <c r="C16" s="38"/>
      <c r="D16" s="38"/>
      <c r="E16" s="38"/>
      <c r="F16" s="38"/>
      <c r="G16" s="38"/>
      <c r="H16" s="38"/>
      <c r="I16" s="38"/>
      <c r="J16" s="38">
        <v>5.6933072719999993</v>
      </c>
      <c r="K16" s="38"/>
      <c r="L16" s="38"/>
      <c r="M16" s="257"/>
      <c r="N16" s="116"/>
      <c r="O16" s="125"/>
      <c r="P16" s="116"/>
      <c r="Q16" s="116"/>
      <c r="R16" s="126"/>
    </row>
    <row r="17" spans="2:18" x14ac:dyDescent="0.3">
      <c r="B17" s="256" t="s">
        <v>562</v>
      </c>
      <c r="C17" s="38"/>
      <c r="D17" s="38"/>
      <c r="E17" s="38"/>
      <c r="F17" s="38"/>
      <c r="G17" s="38"/>
      <c r="H17" s="38"/>
      <c r="I17" s="38"/>
      <c r="J17" s="38">
        <v>3.8078787140000001</v>
      </c>
      <c r="K17" s="38"/>
      <c r="L17" s="38"/>
      <c r="M17" s="257"/>
      <c r="N17" s="116"/>
      <c r="O17" s="125"/>
      <c r="P17" s="116"/>
      <c r="Q17" s="116"/>
      <c r="R17" s="125"/>
    </row>
    <row r="18" spans="2:18" ht="14.5" thickBot="1" x14ac:dyDescent="0.35">
      <c r="B18" s="258" t="s">
        <v>563</v>
      </c>
      <c r="C18" s="259">
        <v>0.64305006624461303</v>
      </c>
      <c r="D18" s="259">
        <v>0.61275756745732446</v>
      </c>
      <c r="E18" s="259">
        <v>0.53313880667993152</v>
      </c>
      <c r="F18" s="259">
        <v>0.59793986571674174</v>
      </c>
      <c r="G18" s="259">
        <v>0.60359641939319064</v>
      </c>
      <c r="H18" s="259">
        <v>0.61384401585411219</v>
      </c>
      <c r="I18" s="259">
        <v>0.63199688695687639</v>
      </c>
      <c r="J18" s="259">
        <v>0.51224690112183624</v>
      </c>
      <c r="K18" s="259">
        <v>0.55695512024821303</v>
      </c>
      <c r="L18" s="259">
        <v>0.57873575864708848</v>
      </c>
      <c r="M18" s="260"/>
      <c r="N18" s="116"/>
      <c r="O18" s="125"/>
      <c r="P18" s="116"/>
      <c r="Q18" s="116"/>
      <c r="R18" s="125"/>
    </row>
    <row r="19" spans="2:18" x14ac:dyDescent="0.3">
      <c r="C19" s="115"/>
      <c r="D19" s="115"/>
      <c r="E19" s="124"/>
      <c r="H19" s="125"/>
      <c r="I19" s="117"/>
      <c r="M19" s="116"/>
      <c r="N19" s="116"/>
      <c r="O19" s="125"/>
      <c r="P19" s="116"/>
      <c r="Q19" s="116"/>
      <c r="R19" s="126"/>
    </row>
    <row r="20" spans="2:18" x14ac:dyDescent="0.3">
      <c r="C20" s="115"/>
      <c r="D20" s="115"/>
      <c r="E20" s="124"/>
      <c r="H20" s="125"/>
      <c r="I20" s="117"/>
      <c r="M20" s="116"/>
      <c r="N20" s="116"/>
      <c r="O20" s="125"/>
      <c r="P20" s="116"/>
      <c r="Q20" s="116"/>
      <c r="R20" s="126"/>
    </row>
    <row r="21" spans="2:18" x14ac:dyDescent="0.3">
      <c r="C21" s="115"/>
      <c r="D21" s="115"/>
      <c r="E21" s="124"/>
      <c r="H21" s="125"/>
      <c r="I21" s="117"/>
      <c r="M21" s="116"/>
      <c r="N21" s="116"/>
      <c r="O21" s="125"/>
      <c r="P21" s="116"/>
      <c r="Q21" s="116"/>
      <c r="R21" s="126"/>
    </row>
    <row r="22" spans="2:18" x14ac:dyDescent="0.3">
      <c r="C22" s="115"/>
      <c r="D22" s="115"/>
      <c r="E22" s="124"/>
      <c r="H22" s="125"/>
      <c r="I22" s="117"/>
      <c r="M22" s="116"/>
      <c r="N22" s="116"/>
      <c r="O22" s="125"/>
      <c r="P22" s="116"/>
      <c r="Q22" s="116"/>
      <c r="R22" s="125"/>
    </row>
    <row r="23" spans="2:18" x14ac:dyDescent="0.3">
      <c r="C23" s="115"/>
      <c r="D23" s="115"/>
      <c r="E23" s="124"/>
      <c r="H23" s="125"/>
      <c r="I23" s="117"/>
      <c r="M23" s="116"/>
      <c r="N23" s="116"/>
      <c r="O23" s="125"/>
      <c r="P23" s="116"/>
      <c r="Q23" s="116"/>
    </row>
    <row r="24" spans="2:18" x14ac:dyDescent="0.3">
      <c r="C24" s="115"/>
      <c r="D24" s="115"/>
      <c r="E24" s="124"/>
      <c r="H24" s="125"/>
      <c r="I24" s="117"/>
      <c r="M24" s="116"/>
      <c r="N24" s="116"/>
      <c r="O24" s="125"/>
      <c r="P24" s="116"/>
      <c r="Q24" s="116"/>
      <c r="R24" s="125"/>
    </row>
    <row r="25" spans="2:18" x14ac:dyDescent="0.3">
      <c r="C25" s="115"/>
      <c r="D25" s="115"/>
      <c r="E25" s="124"/>
      <c r="H25" s="127"/>
      <c r="I25" s="117"/>
      <c r="M25" s="116"/>
      <c r="N25" s="116"/>
      <c r="O25" s="125"/>
      <c r="P25" s="116"/>
      <c r="Q25" s="116"/>
    </row>
    <row r="26" spans="2:18" x14ac:dyDescent="0.3">
      <c r="C26" s="115"/>
      <c r="D26" s="115"/>
      <c r="E26" s="124"/>
      <c r="H26" s="125"/>
      <c r="I26" s="117"/>
      <c r="M26" s="116"/>
      <c r="N26" s="116"/>
      <c r="O26" s="125"/>
      <c r="P26" s="116"/>
      <c r="Q26" s="116"/>
      <c r="R26" s="125"/>
    </row>
    <row r="27" spans="2:18" x14ac:dyDescent="0.3">
      <c r="C27" s="115"/>
      <c r="D27" s="115"/>
      <c r="E27" s="124"/>
      <c r="H27" s="125"/>
      <c r="I27" s="117"/>
      <c r="M27" s="116"/>
      <c r="N27" s="116"/>
      <c r="O27" s="125"/>
      <c r="P27" s="116"/>
      <c r="Q27" s="116"/>
      <c r="R27" s="126"/>
    </row>
    <row r="28" spans="2:18" x14ac:dyDescent="0.3">
      <c r="C28" s="115"/>
      <c r="D28" s="115"/>
      <c r="E28" s="124"/>
      <c r="H28" s="125"/>
      <c r="I28" s="117"/>
      <c r="M28" s="116"/>
      <c r="N28" s="116"/>
      <c r="O28" s="125"/>
      <c r="P28" s="116"/>
      <c r="Q28" s="116"/>
      <c r="R28" s="125"/>
    </row>
    <row r="29" spans="2:18" x14ac:dyDescent="0.3">
      <c r="C29" s="115"/>
      <c r="D29" s="115"/>
      <c r="E29" s="124"/>
      <c r="H29" s="125"/>
      <c r="I29" s="117"/>
      <c r="M29" s="116"/>
      <c r="N29" s="116"/>
      <c r="O29" s="125"/>
      <c r="P29" s="116"/>
      <c r="Q29" s="116"/>
      <c r="R29" s="126"/>
    </row>
    <row r="30" spans="2:18" x14ac:dyDescent="0.3">
      <c r="C30" s="115"/>
      <c r="D30" s="115"/>
      <c r="E30" s="124"/>
      <c r="H30" s="125"/>
      <c r="I30" s="117"/>
      <c r="M30" s="116"/>
      <c r="N30" s="116"/>
      <c r="O30" s="125"/>
      <c r="P30" s="116"/>
      <c r="Q30" s="116"/>
      <c r="R30" s="126"/>
    </row>
    <row r="31" spans="2:18" x14ac:dyDescent="0.3">
      <c r="C31" s="115"/>
      <c r="D31" s="115"/>
      <c r="E31" s="124"/>
      <c r="H31" s="125"/>
      <c r="I31" s="117"/>
      <c r="M31" s="116"/>
      <c r="N31" s="116"/>
      <c r="O31" s="125"/>
      <c r="P31" s="116"/>
      <c r="Q31" s="116"/>
      <c r="R31" s="126"/>
    </row>
    <row r="32" spans="2:18" x14ac:dyDescent="0.3">
      <c r="C32" s="115"/>
      <c r="D32" s="115"/>
      <c r="E32" s="124"/>
      <c r="H32" s="125"/>
      <c r="I32" s="117"/>
      <c r="M32" s="116"/>
      <c r="N32" s="116"/>
      <c r="O32" s="125"/>
      <c r="P32" s="116"/>
      <c r="Q32" s="116"/>
      <c r="R32" s="126"/>
    </row>
    <row r="33" spans="3:18" x14ac:dyDescent="0.3">
      <c r="C33" s="115"/>
      <c r="D33" s="115"/>
      <c r="E33" s="124"/>
      <c r="H33" s="125"/>
      <c r="I33" s="117"/>
      <c r="M33" s="116"/>
      <c r="N33" s="116"/>
      <c r="O33" s="125"/>
      <c r="P33" s="116"/>
      <c r="Q33" s="116"/>
      <c r="R33" s="126"/>
    </row>
    <row r="34" spans="3:18" x14ac:dyDescent="0.3">
      <c r="C34" s="115"/>
      <c r="D34" s="115"/>
      <c r="E34" s="124"/>
      <c r="H34" s="125"/>
      <c r="I34" s="117"/>
      <c r="M34" s="116"/>
      <c r="N34" s="116"/>
      <c r="O34" s="125"/>
      <c r="P34" s="116"/>
      <c r="Q34" s="116"/>
      <c r="R34" s="126"/>
    </row>
    <row r="35" spans="3:18" x14ac:dyDescent="0.3">
      <c r="C35" s="115"/>
      <c r="D35" s="115"/>
      <c r="E35" s="124"/>
      <c r="H35" s="125"/>
      <c r="I35" s="117"/>
      <c r="M35" s="116"/>
      <c r="N35" s="116"/>
      <c r="O35" s="125"/>
      <c r="P35" s="116"/>
      <c r="Q35" s="116"/>
      <c r="R35" s="126"/>
    </row>
    <row r="36" spans="3:18" x14ac:dyDescent="0.3">
      <c r="C36" s="115"/>
      <c r="D36" s="115"/>
      <c r="E36" s="124"/>
      <c r="H36" s="125"/>
      <c r="I36" s="117"/>
      <c r="M36" s="116"/>
      <c r="N36" s="116"/>
      <c r="O36" s="125"/>
      <c r="P36" s="116"/>
      <c r="Q36" s="116"/>
      <c r="R36" s="126"/>
    </row>
    <row r="37" spans="3:18" x14ac:dyDescent="0.3">
      <c r="C37" s="115"/>
      <c r="D37" s="115"/>
      <c r="E37" s="124"/>
      <c r="H37" s="125"/>
      <c r="I37" s="117"/>
      <c r="M37" s="116"/>
      <c r="N37" s="116"/>
      <c r="O37" s="125"/>
      <c r="P37" s="116"/>
      <c r="Q37" s="116"/>
      <c r="R37" s="126"/>
    </row>
    <row r="38" spans="3:18" x14ac:dyDescent="0.3">
      <c r="C38" s="115"/>
      <c r="D38" s="115"/>
      <c r="E38" s="124"/>
      <c r="H38" s="125"/>
      <c r="I38" s="117"/>
      <c r="M38" s="116"/>
      <c r="N38" s="116"/>
      <c r="O38" s="125"/>
      <c r="P38" s="116"/>
      <c r="Q38" s="116"/>
      <c r="R38" s="126"/>
    </row>
    <row r="39" spans="3:18" x14ac:dyDescent="0.3">
      <c r="C39" s="115"/>
      <c r="D39" s="115"/>
      <c r="E39" s="124"/>
      <c r="H39" s="125"/>
      <c r="I39" s="117"/>
      <c r="M39" s="116"/>
      <c r="N39" s="116"/>
      <c r="O39" s="125"/>
      <c r="P39" s="116"/>
      <c r="Q39" s="116"/>
      <c r="R39" s="126"/>
    </row>
    <row r="40" spans="3:18" x14ac:dyDescent="0.3">
      <c r="C40" s="115"/>
      <c r="D40" s="115"/>
      <c r="E40" s="124"/>
      <c r="H40" s="125"/>
      <c r="I40" s="117"/>
      <c r="M40" s="116"/>
      <c r="N40" s="116"/>
      <c r="O40" s="125"/>
      <c r="P40" s="116"/>
      <c r="Q40" s="116"/>
      <c r="R40" s="126"/>
    </row>
    <row r="41" spans="3:18" x14ac:dyDescent="0.3">
      <c r="C41" s="115"/>
      <c r="D41" s="115"/>
      <c r="E41" s="124"/>
      <c r="H41" s="125"/>
      <c r="I41" s="117"/>
      <c r="M41" s="116"/>
      <c r="N41" s="116"/>
      <c r="O41" s="125"/>
      <c r="P41" s="116"/>
      <c r="Q41" s="116"/>
      <c r="R41" s="126"/>
    </row>
    <row r="42" spans="3:18" x14ac:dyDescent="0.3">
      <c r="C42" s="115"/>
      <c r="D42" s="115"/>
      <c r="E42" s="124"/>
      <c r="H42" s="125"/>
      <c r="I42" s="117"/>
      <c r="M42" s="116"/>
      <c r="N42" s="116"/>
      <c r="O42" s="125"/>
      <c r="P42" s="116"/>
      <c r="Q42" s="116"/>
      <c r="R42" s="125"/>
    </row>
    <row r="43" spans="3:18" x14ac:dyDescent="0.3">
      <c r="C43" s="115"/>
      <c r="D43" s="115"/>
      <c r="E43" s="124"/>
      <c r="H43" s="125"/>
      <c r="I43" s="117"/>
      <c r="M43" s="116"/>
      <c r="N43" s="116"/>
      <c r="O43" s="116"/>
      <c r="P43" s="116"/>
      <c r="Q43" s="116"/>
      <c r="R43" s="125"/>
    </row>
    <row r="44" spans="3:18" x14ac:dyDescent="0.3">
      <c r="C44" s="115"/>
      <c r="D44" s="115"/>
      <c r="E44" s="124"/>
      <c r="H44" s="125"/>
      <c r="I44" s="117"/>
      <c r="M44" s="116"/>
      <c r="N44" s="116"/>
      <c r="O44" s="125"/>
      <c r="P44" s="116"/>
      <c r="Q44" s="116"/>
      <c r="R44" s="126"/>
    </row>
    <row r="45" spans="3:18" x14ac:dyDescent="0.3">
      <c r="C45" s="115"/>
      <c r="D45" s="115"/>
      <c r="E45" s="124"/>
      <c r="H45" s="125"/>
      <c r="I45" s="117"/>
      <c r="M45" s="116"/>
      <c r="N45" s="116"/>
      <c r="O45" s="125"/>
      <c r="P45" s="116"/>
      <c r="Q45" s="116"/>
      <c r="R45" s="126"/>
    </row>
    <row r="46" spans="3:18" x14ac:dyDescent="0.3">
      <c r="C46" s="115"/>
      <c r="D46" s="115"/>
      <c r="E46" s="124"/>
      <c r="H46" s="125"/>
      <c r="I46" s="117"/>
      <c r="M46" s="116"/>
      <c r="N46" s="116"/>
      <c r="O46" s="125"/>
      <c r="P46" s="116"/>
      <c r="Q46" s="116"/>
      <c r="R46" s="126"/>
    </row>
    <row r="47" spans="3:18" x14ac:dyDescent="0.3">
      <c r="C47" s="115"/>
      <c r="D47" s="115"/>
      <c r="E47" s="124"/>
      <c r="H47" s="125"/>
      <c r="I47" s="117"/>
      <c r="M47" s="116"/>
      <c r="N47" s="116"/>
      <c r="O47" s="125"/>
      <c r="P47" s="116"/>
      <c r="Q47" s="116"/>
      <c r="R47" s="126"/>
    </row>
    <row r="48" spans="3:18" x14ac:dyDescent="0.3">
      <c r="C48" s="115"/>
      <c r="D48" s="115"/>
      <c r="E48" s="124"/>
      <c r="H48" s="125"/>
      <c r="I48" s="117"/>
      <c r="M48" s="116"/>
      <c r="N48" s="116"/>
      <c r="O48" s="125"/>
      <c r="P48" s="116"/>
      <c r="Q48" s="116"/>
      <c r="R48" s="126"/>
    </row>
    <row r="49" spans="2:18" x14ac:dyDescent="0.3">
      <c r="C49" s="115"/>
      <c r="D49" s="115"/>
      <c r="E49" s="124"/>
      <c r="H49" s="127"/>
      <c r="I49" s="117"/>
      <c r="M49" s="116"/>
      <c r="N49" s="116"/>
      <c r="O49" s="125"/>
      <c r="P49" s="116"/>
      <c r="Q49" s="116"/>
      <c r="R49" s="126"/>
    </row>
    <row r="50" spans="2:18" x14ac:dyDescent="0.3">
      <c r="C50" s="115"/>
      <c r="D50" s="115"/>
      <c r="E50" s="124"/>
      <c r="H50" s="125"/>
      <c r="I50" s="117"/>
      <c r="M50" s="116"/>
      <c r="N50" s="116"/>
      <c r="O50" s="125"/>
      <c r="P50" s="116"/>
      <c r="Q50" s="116"/>
      <c r="R50" s="126"/>
    </row>
    <row r="51" spans="2:18" x14ac:dyDescent="0.3">
      <c r="C51" s="115"/>
      <c r="D51" s="115"/>
      <c r="E51" s="124"/>
      <c r="H51" s="125"/>
      <c r="I51" s="117"/>
      <c r="M51" s="116"/>
      <c r="N51" s="116"/>
      <c r="O51" s="125"/>
      <c r="P51" s="116"/>
      <c r="Q51" s="116"/>
      <c r="R51" s="126"/>
    </row>
    <row r="52" spans="2:18" x14ac:dyDescent="0.3">
      <c r="C52" s="115"/>
      <c r="D52" s="115"/>
      <c r="E52" s="124"/>
      <c r="H52" s="125"/>
      <c r="I52" s="117"/>
      <c r="M52" s="116"/>
      <c r="N52" s="116"/>
      <c r="O52" s="125"/>
      <c r="P52" s="116"/>
      <c r="Q52" s="116"/>
      <c r="R52" s="125"/>
    </row>
    <row r="53" spans="2:18" x14ac:dyDescent="0.3">
      <c r="C53" s="115"/>
      <c r="D53" s="115"/>
      <c r="E53" s="124"/>
      <c r="H53" s="125"/>
      <c r="I53" s="117"/>
      <c r="M53" s="116"/>
      <c r="N53" s="116"/>
      <c r="O53" s="125"/>
      <c r="P53" s="116"/>
      <c r="Q53" s="116"/>
      <c r="R53" s="126"/>
    </row>
    <row r="54" spans="2:18" x14ac:dyDescent="0.3">
      <c r="C54" s="115"/>
      <c r="D54" s="115"/>
      <c r="E54" s="124"/>
      <c r="H54" s="125"/>
      <c r="I54" s="117"/>
      <c r="M54" s="116"/>
      <c r="N54" s="116"/>
      <c r="O54" s="116"/>
      <c r="P54" s="116"/>
      <c r="Q54" s="116"/>
      <c r="R54" s="125"/>
    </row>
    <row r="55" spans="2:18" x14ac:dyDescent="0.3">
      <c r="C55" s="115"/>
      <c r="D55" s="115"/>
      <c r="E55" s="124"/>
      <c r="H55" s="125"/>
      <c r="I55" s="117"/>
      <c r="M55" s="116"/>
      <c r="N55" s="116"/>
      <c r="O55" s="125"/>
      <c r="P55" s="116"/>
      <c r="Q55" s="116"/>
    </row>
    <row r="56" spans="2:18" x14ac:dyDescent="0.3">
      <c r="D56" s="115"/>
      <c r="E56" s="124"/>
      <c r="H56" s="125"/>
      <c r="I56" s="117"/>
      <c r="M56" s="116"/>
      <c r="N56" s="116"/>
      <c r="O56" s="125"/>
      <c r="P56" s="116"/>
      <c r="Q56" s="116"/>
      <c r="R56" s="125"/>
    </row>
    <row r="57" spans="2:18" x14ac:dyDescent="0.3">
      <c r="D57" s="115"/>
      <c r="E57" s="124"/>
      <c r="H57" s="125"/>
      <c r="I57" s="117"/>
      <c r="M57" s="116"/>
      <c r="N57" s="116"/>
      <c r="O57" s="125"/>
      <c r="P57" s="116"/>
      <c r="Q57" s="116"/>
      <c r="R57" s="126"/>
    </row>
    <row r="58" spans="2:18" x14ac:dyDescent="0.3">
      <c r="B58" s="115"/>
      <c r="H58" s="111"/>
      <c r="I58" s="112"/>
    </row>
  </sheetData>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7218cdb-2abb-4591-a3bd-4cc0c3517326">
      <Terms xmlns="http://schemas.microsoft.com/office/infopath/2007/PartnerControls"/>
    </lcf76f155ced4ddcb4097134ff3c332f>
    <TaxCatchAll xmlns="d5bf4bd6-164a-4c9f-bc05-cc82d26d219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D052A7B9A1CE5479089C5CBA3CCD35A" ma:contentTypeVersion="14" ma:contentTypeDescription="Create a new document." ma:contentTypeScope="" ma:versionID="5952be28669f3e0204fd5712c8ff48f5">
  <xsd:schema xmlns:xsd="http://www.w3.org/2001/XMLSchema" xmlns:xs="http://www.w3.org/2001/XMLSchema" xmlns:p="http://schemas.microsoft.com/office/2006/metadata/properties" xmlns:ns2="07218cdb-2abb-4591-a3bd-4cc0c3517326" xmlns:ns3="d5bf4bd6-164a-4c9f-bc05-cc82d26d2191" targetNamespace="http://schemas.microsoft.com/office/2006/metadata/properties" ma:root="true" ma:fieldsID="26af3354ecbc71aba701d91205b49cd2" ns2:_="" ns3:_="">
    <xsd:import namespace="07218cdb-2abb-4591-a3bd-4cc0c3517326"/>
    <xsd:import namespace="d5bf4bd6-164a-4c9f-bc05-cc82d26d219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18cdb-2abb-4591-a3bd-4cc0c35173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00d8e8c-cf5c-41e5-b0a9-90bc265a4150" ma:termSetId="09814cd3-568e-fe90-9814-8d621ff8fb84" ma:anchorId="fba54fb3-c3e1-fe81-a776-ca4b69148c4d" ma:open="true" ma:isKeyword="false">
      <xsd:complexType>
        <xsd:sequence>
          <xsd:element ref="pc:Terms" minOccurs="0" maxOccurs="1"/>
        </xsd:sequence>
      </xsd:complex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bf4bd6-164a-4c9f-bc05-cc82d26d219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efd3020b-9a15-4582-9f2f-2adbf9673c44}" ma:internalName="TaxCatchAll" ma:showField="CatchAllData" ma:web="d5bf4bd6-164a-4c9f-bc05-cc82d26d21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8938E4-141F-443A-AFED-F8E305051249}">
  <ds:schemaRefs>
    <ds:schemaRef ds:uri="http://www.w3.org/XML/1998/namespace"/>
    <ds:schemaRef ds:uri="http://purl.org/dc/term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d5bf4bd6-164a-4c9f-bc05-cc82d26d2191"/>
    <ds:schemaRef ds:uri="http://schemas.microsoft.com/office/infopath/2007/PartnerControls"/>
    <ds:schemaRef ds:uri="07218cdb-2abb-4591-a3bd-4cc0c3517326"/>
  </ds:schemaRefs>
</ds:datastoreItem>
</file>

<file path=customXml/itemProps2.xml><?xml version="1.0" encoding="utf-8"?>
<ds:datastoreItem xmlns:ds="http://schemas.openxmlformats.org/officeDocument/2006/customXml" ds:itemID="{0B79BB1D-9FE9-4A7C-B752-F8B07D5A43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218cdb-2abb-4591-a3bd-4cc0c3517326"/>
    <ds:schemaRef ds:uri="d5bf4bd6-164a-4c9f-bc05-cc82d26d21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D41AD9-C703-45DD-8D57-98B03645E3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Metadata</vt:lpstr>
      <vt:lpstr>Data check</vt:lpstr>
      <vt:lpstr>Figure 1.1</vt:lpstr>
      <vt:lpstr>Figure 1.2</vt:lpstr>
      <vt:lpstr>Figure 1.3</vt:lpstr>
      <vt:lpstr>Fig. 1.2 with edits</vt:lpstr>
      <vt:lpstr>Fig. 1.2 raw</vt:lpstr>
      <vt:lpstr>crises_map</vt:lpstr>
      <vt:lpstr>Figure 1.4</vt:lpstr>
      <vt:lpstr>Figure 1.5</vt:lpstr>
      <vt:lpstr>Figure 1.6</vt:lpstr>
      <vt:lpstr>Figure 2.1</vt:lpstr>
      <vt:lpstr>Figure 2.2</vt:lpstr>
      <vt:lpstr>Figure 2.3</vt:lpstr>
      <vt:lpstr>Figure 2.4</vt:lpstr>
      <vt:lpstr>Figure 2.5</vt:lpstr>
      <vt:lpstr>Figure 2.6</vt:lpstr>
      <vt:lpstr>Figure 2.7</vt:lpstr>
      <vt:lpstr>Figure 2.8</vt:lpstr>
      <vt:lpstr>Figure 2.9</vt:lpstr>
      <vt:lpstr>Figure 3.1</vt:lpstr>
      <vt:lpstr>Figure 3.2</vt:lpstr>
      <vt:lpstr>Figure 3.3</vt:lpstr>
      <vt:lpstr>Figure 3.4</vt:lpstr>
      <vt:lpstr>Figure 3.5</vt:lpstr>
      <vt:lpstr>Figure 4.1</vt:lpstr>
      <vt:lpstr>Figure 4.2</vt:lpstr>
      <vt:lpstr>Figure 4.3</vt:lpstr>
      <vt:lpstr>Figure 4.4</vt:lpstr>
      <vt:lpstr>Figure 4.5</vt:lpstr>
      <vt:lpstr>Figure 4.6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c:creator>
  <cp:keywords/>
  <dc:description/>
  <cp:lastModifiedBy>Emma Woodcock</cp:lastModifiedBy>
  <cp:revision/>
  <dcterms:created xsi:type="dcterms:W3CDTF">2016-03-23T11:27:31Z</dcterms:created>
  <dcterms:modified xsi:type="dcterms:W3CDTF">2023-06-20T05:59:34Z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0x010100CD052A7B9A1CE5479089C5CBA3CCD35A</vt:lpwstr>
  </property>
  <property fmtid="{D5CDD505-2E9C-101B-9397-08002B2CF9AE}" pid="3" name="MediaServiceImageTags">
    <vt:lpwstr/>
  </property>
</Properties>
</file>