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dipr-dc01\data\Company Data\Projects\BDBRBR-2017-2019\3-New development finance architecture\Project-content\ODA update Apr 2019\Excels for BOND\"/>
    </mc:Choice>
  </mc:AlternateContent>
  <xr:revisionPtr revIDLastSave="0" documentId="13_ncr:1_{B7D95D75-C7E6-43F9-9659-72A26BFBCC60}" xr6:coauthVersionLast="43" xr6:coauthVersionMax="43" xr10:uidLastSave="{00000000-0000-0000-0000-000000000000}"/>
  <bookViews>
    <workbookView xWindow="28680" yWindow="-120" windowWidth="29040" windowHeight="15840" activeTab="2" xr2:uid="{160DD40B-E42D-4AF4-80FF-F4CE13590197}"/>
  </bookViews>
  <sheets>
    <sheet name="Figure 1" sheetId="11" r:id="rId1"/>
    <sheet name="Table 1" sheetId="10" r:id="rId2"/>
    <sheet name="Table 2" sheetId="12" r:id="rId3"/>
    <sheet name="Figure 2" sheetId="13" r:id="rId4"/>
    <sheet name="Figure 3" sheetId="14" r:id="rId5"/>
    <sheet name="Figure 4" sheetId="15" r:id="rId6"/>
    <sheet name="Figure 5" sheetId="16" r:id="rId7"/>
    <sheet name="Figure 6" sheetId="17" r:id="rId8"/>
  </sheets>
  <externalReferences>
    <externalReference r:id="rId9"/>
    <externalReference r:id="rId10"/>
    <externalReference r:id="rId11"/>
    <externalReference r:id="rId12"/>
    <externalReference r:id="rId13"/>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 i="17" l="1"/>
  <c r="D18" i="17"/>
  <c r="F18" i="17" s="1"/>
  <c r="C18" i="17"/>
  <c r="B18" i="17"/>
  <c r="D35" i="13" l="1"/>
  <c r="G35" i="13" s="1"/>
  <c r="D34" i="13"/>
  <c r="G34" i="13" s="1"/>
  <c r="D33" i="13"/>
  <c r="G33" i="13" s="1"/>
  <c r="D32" i="13"/>
  <c r="G32" i="13" s="1"/>
  <c r="D31" i="13"/>
  <c r="G31" i="13" s="1"/>
  <c r="D30" i="13"/>
  <c r="G30" i="13" s="1"/>
  <c r="D29" i="13"/>
  <c r="G29" i="13" s="1"/>
  <c r="D28" i="13"/>
  <c r="G28" i="13" s="1"/>
  <c r="D27" i="13"/>
  <c r="G27" i="13" s="1"/>
  <c r="D26" i="13"/>
  <c r="G26" i="13" s="1"/>
  <c r="D25" i="13"/>
  <c r="G25" i="13" s="1"/>
  <c r="D24" i="13"/>
  <c r="G24" i="13" s="1"/>
  <c r="D23" i="13"/>
  <c r="G23" i="13" s="1"/>
  <c r="D22" i="13"/>
  <c r="G22" i="13" s="1"/>
  <c r="D21" i="13"/>
  <c r="G21" i="13" s="1"/>
  <c r="D20" i="13"/>
  <c r="G20" i="13" s="1"/>
  <c r="D19" i="13"/>
  <c r="G19" i="13" s="1"/>
  <c r="D18" i="13"/>
  <c r="G18" i="13" s="1"/>
  <c r="D17" i="13"/>
  <c r="G17" i="13" s="1"/>
  <c r="D16" i="13"/>
  <c r="G16" i="13" s="1"/>
  <c r="D15" i="13"/>
  <c r="G15" i="13" s="1"/>
  <c r="D14" i="13"/>
  <c r="G14" i="13" s="1"/>
  <c r="D13" i="13"/>
  <c r="G13" i="13" s="1"/>
  <c r="D12" i="13"/>
  <c r="G12" i="13" s="1"/>
  <c r="D11" i="13"/>
  <c r="G11" i="13" s="1"/>
  <c r="D10" i="13"/>
  <c r="G10" i="13" s="1"/>
  <c r="D9" i="13"/>
  <c r="G9" i="13" s="1"/>
  <c r="D8" i="13"/>
  <c r="G8" i="13" s="1"/>
  <c r="D7" i="13"/>
  <c r="G7" i="13" s="1"/>
  <c r="E7" i="13" l="1"/>
  <c r="E9" i="13"/>
  <c r="E11" i="13"/>
  <c r="E13" i="13"/>
  <c r="E15" i="13"/>
  <c r="E17" i="13"/>
  <c r="E19" i="13"/>
  <c r="E21" i="13"/>
  <c r="E23" i="13"/>
  <c r="E25" i="13"/>
  <c r="E26" i="13"/>
  <c r="E28" i="13"/>
  <c r="E30" i="13"/>
  <c r="E32" i="13"/>
  <c r="E35"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E8" i="13"/>
  <c r="E10" i="13"/>
  <c r="E12" i="13"/>
  <c r="E14" i="13"/>
  <c r="E16" i="13"/>
  <c r="E18" i="13"/>
  <c r="E20" i="13"/>
  <c r="E22" i="13"/>
  <c r="E24" i="13"/>
  <c r="E27" i="13"/>
  <c r="E29" i="13"/>
  <c r="E31" i="13"/>
  <c r="E33" i="13"/>
  <c r="E34" i="13"/>
</calcChain>
</file>

<file path=xl/sharedStrings.xml><?xml version="1.0" encoding="utf-8"?>
<sst xmlns="http://schemas.openxmlformats.org/spreadsheetml/2006/main" count="166" uniqueCount="74">
  <si>
    <t>2010</t>
  </si>
  <si>
    <t>2011</t>
  </si>
  <si>
    <t>2012</t>
  </si>
  <si>
    <t>2013</t>
  </si>
  <si>
    <t>2014</t>
  </si>
  <si>
    <t>2015</t>
  </si>
  <si>
    <t>2016</t>
  </si>
  <si>
    <t>2017</t>
  </si>
  <si>
    <t>In-donor refugee costs</t>
  </si>
  <si>
    <t>lower value</t>
  </si>
  <si>
    <t>Sweden</t>
  </si>
  <si>
    <t>Luxembourg</t>
  </si>
  <si>
    <t>Norway</t>
  </si>
  <si>
    <t>Denmark</t>
  </si>
  <si>
    <t>United Kingdom</t>
  </si>
  <si>
    <t>Germany</t>
  </si>
  <si>
    <t>Netherlands</t>
  </si>
  <si>
    <t>Switzerland</t>
  </si>
  <si>
    <t>Belgium</t>
  </si>
  <si>
    <t>France</t>
  </si>
  <si>
    <t>Finland</t>
  </si>
  <si>
    <t>Austria</t>
  </si>
  <si>
    <t>Ireland</t>
  </si>
  <si>
    <t>Italy</t>
  </si>
  <si>
    <t>Iceland</t>
  </si>
  <si>
    <t>Canada</t>
  </si>
  <si>
    <t>New Zealand</t>
  </si>
  <si>
    <t>Japan</t>
  </si>
  <si>
    <t>Australia</t>
  </si>
  <si>
    <t>Spain</t>
  </si>
  <si>
    <t>United States</t>
  </si>
  <si>
    <t>Portugal</t>
  </si>
  <si>
    <t>Slovenia</t>
  </si>
  <si>
    <t>Greece</t>
  </si>
  <si>
    <t>Korea</t>
  </si>
  <si>
    <t>Czech Republic</t>
  </si>
  <si>
    <t>Poland</t>
  </si>
  <si>
    <t>Slovak Republic</t>
  </si>
  <si>
    <t>Hungary</t>
  </si>
  <si>
    <t>Donor</t>
  </si>
  <si>
    <t>Source: Development Initiatives, based OECD DAC data</t>
  </si>
  <si>
    <t xml:space="preserve">Figure 6: Almost US$2.5 billion in PSIs was reported as ODA in 2018 </t>
  </si>
  <si>
    <t xml:space="preserve">Figure 5: Loans from Korea are almost three times as concessional as loans from the EU </t>
  </si>
  <si>
    <t>Figure 4: The proportion of ODA spent on short-term priorities was almost 22% in 2018 compared with less than 13% in 2010</t>
  </si>
  <si>
    <t xml:space="preserve">Figure 3: ODA to LDCs remains below its 2011 peak </t>
  </si>
  <si>
    <t>Figure 2: Five donors gave at least 0.7% of GNI as ODA in 2018, unchanged since 2017</t>
  </si>
  <si>
    <t>Table 2: Under the new rules, 2018 ODA from Japan and the US appears higher than under previous rules, while ODA from France and Germany appears lower</t>
  </si>
  <si>
    <t>Table 1: Several large donors reported significant falls in net ODA</t>
  </si>
  <si>
    <t>Figure 1: ODA fell in 2018 on both the new grant equivalent measure and the previous net ODA measure</t>
  </si>
  <si>
    <t>Notes: Data in constant 2018 prices</t>
  </si>
  <si>
    <t>Notes: The 2017 ODA/GNI % is based on the previous net ODA measure whereas the 2018 ODA/GNI % is based on the new grant equivalent measure</t>
  </si>
  <si>
    <t>Notes: Data on ODA to LDCs is only available on a net ODA basis. Germany failed to report how much of its ODA went to LDCs in 2018 so, in the absence of complete data, this chart assumes that Germany gave the same level of support to LDCs in 2018 as it did in 2017</t>
  </si>
  <si>
    <t>Net ODA (cashflow basis)</t>
  </si>
  <si>
    <t>ODA (grant equivalent)</t>
  </si>
  <si>
    <t>Net ODA (cashflow basis) 2018</t>
  </si>
  <si>
    <t>Net ODA (cashflow basis) 2017</t>
  </si>
  <si>
    <t>US$ difference</t>
  </si>
  <si>
    <t>% difference</t>
  </si>
  <si>
    <t>Total DAC</t>
  </si>
  <si>
    <t>EU Institutions</t>
  </si>
  <si>
    <t>ODA grant equivalent measure</t>
  </si>
  <si>
    <t>ODA % GNI 2017</t>
  </si>
  <si>
    <t>ODA % GNI 2018</t>
  </si>
  <si>
    <t>2018 greater than 2017?</t>
  </si>
  <si>
    <t>growth from 2017</t>
  </si>
  <si>
    <t>reduction from 2017</t>
  </si>
  <si>
    <t>2018</t>
  </si>
  <si>
    <t>Humanitarian aid</t>
  </si>
  <si>
    <t>Total</t>
  </si>
  <si>
    <t>DFI capitalisation</t>
  </si>
  <si>
    <t>Other PSI investments</t>
  </si>
  <si>
    <t>Total PSI</t>
  </si>
  <si>
    <t>Total ODA</t>
  </si>
  <si>
    <t>PSI % of total 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</si>
</sst>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rial"/>
      <family val="2"/>
      <scheme val="minor"/>
    </font>
    <font>
      <sz val="11"/>
      <color theme="1"/>
      <name val="Arial"/>
      <family val="2"/>
      <scheme val="minor"/>
    </font>
    <font>
      <sz val="11"/>
      <color rgb="FF453F43"/>
      <name val="Arial"/>
      <family val="2"/>
    </font>
    <font>
      <sz val="11"/>
      <color theme="1"/>
      <name val="Arial"/>
      <family val="2"/>
    </font>
    <font>
      <b/>
      <sz val="11"/>
      <color rgb="FF453F43"/>
      <name val="Arial"/>
      <family val="2"/>
    </font>
    <font>
      <sz val="11"/>
      <color rgb="FF453F43"/>
      <name val="Arial"/>
      <family val="2"/>
      <scheme val="minor"/>
    </font>
    <font>
      <b/>
      <sz val="11"/>
      <color rgb="FF453F43"/>
      <name val="Arial"/>
      <family val="2"/>
      <scheme val="minor"/>
    </font>
    <font>
      <b/>
      <sz val="11"/>
      <color theme="1"/>
      <name val="Arial"/>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1" fillId="0" borderId="0" xfId="1"/>
    <xf numFmtId="0" fontId="1" fillId="0" borderId="0" xfId="1" applyNumberFormat="1"/>
    <xf numFmtId="0" fontId="2" fillId="0" borderId="0" xfId="1" applyFont="1"/>
    <xf numFmtId="0" fontId="2" fillId="0" borderId="0" xfId="1" applyNumberFormat="1" applyFont="1"/>
    <xf numFmtId="0" fontId="3" fillId="0" borderId="0" xfId="1" applyFont="1"/>
    <xf numFmtId="0" fontId="3" fillId="0" borderId="0" xfId="0" applyFont="1"/>
    <xf numFmtId="0" fontId="2" fillId="0" borderId="0" xfId="0" applyFont="1"/>
    <xf numFmtId="0" fontId="4" fillId="0" borderId="0" xfId="0" applyFont="1"/>
    <xf numFmtId="9" fontId="2" fillId="0" borderId="0" xfId="3" applyFont="1"/>
    <xf numFmtId="0" fontId="5" fillId="0" borderId="0" xfId="1" applyFont="1"/>
    <xf numFmtId="9" fontId="0" fillId="0" borderId="0" xfId="0" applyNumberFormat="1"/>
    <xf numFmtId="0" fontId="6" fillId="0" borderId="0" xfId="1" applyFont="1"/>
    <xf numFmtId="3" fontId="5" fillId="0" borderId="0" xfId="2" applyNumberFormat="1" applyFont="1"/>
    <xf numFmtId="0" fontId="5" fillId="0" borderId="0" xfId="0" applyFont="1"/>
    <xf numFmtId="0" fontId="0" fillId="0" borderId="0" xfId="0" quotePrefix="1"/>
    <xf numFmtId="3" fontId="0" fillId="0" borderId="0" xfId="0" applyNumberFormat="1"/>
    <xf numFmtId="164" fontId="0" fillId="0" borderId="0" xfId="3" applyNumberFormat="1" applyFont="1"/>
    <xf numFmtId="0" fontId="3" fillId="0" borderId="0" xfId="1" applyNumberFormat="1" applyFont="1"/>
    <xf numFmtId="3" fontId="3" fillId="0" borderId="0" xfId="0" applyNumberFormat="1" applyFont="1"/>
    <xf numFmtId="164" fontId="3" fillId="0" borderId="0" xfId="3" applyNumberFormat="1" applyFont="1"/>
    <xf numFmtId="0" fontId="0" fillId="0" borderId="0" xfId="0" applyAlignment="1">
      <alignment horizontal="center" vertical="center" wrapText="1"/>
    </xf>
    <xf numFmtId="9" fontId="0" fillId="0" borderId="0" xfId="3" applyFont="1"/>
    <xf numFmtId="0" fontId="0" fillId="0" borderId="0" xfId="0" applyAlignment="1">
      <alignment wrapText="1"/>
    </xf>
    <xf numFmtId="10" fontId="0" fillId="0" borderId="0" xfId="3" applyNumberFormat="1" applyFont="1"/>
    <xf numFmtId="0" fontId="7" fillId="0" borderId="1" xfId="0" applyFont="1" applyBorder="1" applyAlignment="1">
      <alignment horizontal="right"/>
    </xf>
    <xf numFmtId="0" fontId="7" fillId="0" borderId="1" xfId="0" applyFont="1" applyBorder="1" applyAlignment="1">
      <alignment horizontal="right" wrapText="1"/>
    </xf>
  </cellXfs>
  <cellStyles count="4">
    <cellStyle name="Normal" xfId="0" builtinId="0"/>
    <cellStyle name="Normal 2" xfId="1" xr:uid="{4AA404AC-C18D-4751-BD77-66B3426EC798}"/>
    <cellStyle name="Percent" xfId="3" builtinId="5"/>
    <cellStyle name="Percent 2" xfId="2" xr:uid="{8A826CDD-ADF3-445B-9226-AF9202F5D97B}"/>
  </cellStyles>
  <dxfs count="0"/>
  <tableStyles count="0" defaultTableStyle="TableStyleMedium2" defaultPivotStyle="PivotStyleLight16"/>
  <colors>
    <mruColors>
      <color rgb="FFAAA6AB"/>
      <color rgb="FF453F43"/>
      <color rgb="FFF0836E"/>
      <color rgb="FFF8C1B3"/>
      <color rgb="FFE8443A"/>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[1]Chart!$A$2</c:f>
              <c:strCache>
                <c:ptCount val="1"/>
                <c:pt idx="0">
                  <c:v>Net ODA (cashflow basis)</c:v>
                </c:pt>
              </c:strCache>
            </c:strRef>
          </c:tx>
          <c:spPr>
            <a:solidFill>
              <a:schemeClr val="accent1"/>
            </a:solidFill>
            <a:ln>
              <a:noFill/>
            </a:ln>
            <a:effectLst/>
          </c:spPr>
          <c:invertIfNegative val="0"/>
          <c:cat>
            <c:numRef>
              <c:f>[1]Chart!$B$1:$T$1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[1]Chart!$B$2:$T$2</c:f>
              <c:numCache>
                <c:formatCode>#,##0</c:formatCode>
                <c:ptCount val="19"/>
                <c:pt idx="0">
                  <c:v>75839.436973432297</c:v>
                </c:pt>
                <c:pt idx="1">
                  <c:v>78064.777116192141</c:v>
                </c:pt>
                <c:pt idx="2">
                  <c:v>83760.471574695752</c:v>
                </c:pt>
                <c:pt idx="3">
                  <c:v>87815.670367478218</c:v>
                </c:pt>
                <c:pt idx="4">
                  <c:v>93159.644232362523</c:v>
                </c:pt>
                <c:pt idx="5">
                  <c:v>122702.62489605843</c:v>
                </c:pt>
                <c:pt idx="6">
                  <c:v>115894.54536100183</c:v>
                </c:pt>
                <c:pt idx="7">
                  <c:v>106947.58206406396</c:v>
                </c:pt>
                <c:pt idx="8">
                  <c:v>119388.0934309071</c:v>
                </c:pt>
                <c:pt idx="9">
                  <c:v>121215.99792699877</c:v>
                </c:pt>
                <c:pt idx="10">
                  <c:v>127877.68800114318</c:v>
                </c:pt>
                <c:pt idx="11">
                  <c:v>126745.78517532258</c:v>
                </c:pt>
                <c:pt idx="12">
                  <c:v>121917.1657755645</c:v>
                </c:pt>
                <c:pt idx="13">
                  <c:v>128363.52888244108</c:v>
                </c:pt>
                <c:pt idx="14">
                  <c:v>130468.94699123688</c:v>
                </c:pt>
                <c:pt idx="15">
                  <c:v>138659.95108266897</c:v>
                </c:pt>
                <c:pt idx="16">
                  <c:v>153880.34214369406</c:v>
                </c:pt>
                <c:pt idx="17">
                  <c:v>153416.74516893009</c:v>
                </c:pt>
                <c:pt idx="18">
                  <c:v>149322.84</c:v>
                </c:pt>
              </c:numCache>
            </c:numRef>
          </c:val>
          <c:extLst>
            <c:ext xmlns:c16="http://schemas.microsoft.com/office/drawing/2014/chart" uri="{C3380CC4-5D6E-409C-BE32-E72D297353CC}">
              <c16:uniqueId val="{00000000-C57B-4D0F-B3A8-C07BD403BF6D}"/>
            </c:ext>
          </c:extLst>
        </c:ser>
        <c:ser>
          <c:idx val="1"/>
          <c:order val="1"/>
          <c:tx>
            <c:strRef>
              <c:f>[1]Chart!$A$3</c:f>
              <c:strCache>
                <c:ptCount val="1"/>
                <c:pt idx="0">
                  <c:v>ODA (grant equivalent)</c:v>
                </c:pt>
              </c:strCache>
            </c:strRef>
          </c:tx>
          <c:spPr>
            <a:solidFill>
              <a:schemeClr val="accent2"/>
            </a:solidFill>
            <a:ln>
              <a:noFill/>
            </a:ln>
            <a:effectLst/>
          </c:spPr>
          <c:invertIfNegative val="0"/>
          <c:cat>
            <c:numRef>
              <c:f>[1]Chart!$B$1:$T$1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[1]Chart!$B$3:$T$3</c:f>
              <c:numCache>
                <c:formatCode>#,##0</c:formatCode>
                <c:ptCount val="19"/>
                <c:pt idx="16">
                  <c:v>155814.43937402632</c:v>
                </c:pt>
                <c:pt idx="17">
                  <c:v>155564.15622901628</c:v>
                </c:pt>
                <c:pt idx="18">
                  <c:v>153024.90000000002</c:v>
                </c:pt>
              </c:numCache>
            </c:numRef>
          </c:val>
          <c:extLst>
            <c:ext xmlns:c16="http://schemas.microsoft.com/office/drawing/2014/chart" uri="{C3380CC4-5D6E-409C-BE32-E72D297353CC}">
              <c16:uniqueId val="{00000001-C57B-4D0F-B3A8-C07BD403BF6D}"/>
            </c:ext>
          </c:extLst>
        </c:ser>
        <c:dLbls>
          <c:showLegendKey val="0"/>
          <c:showVal val="0"/>
          <c:showCatName val="0"/>
          <c:showSerName val="0"/>
          <c:showPercent val="0"/>
          <c:showBubbleSize val="0"/>
        </c:dLbls>
        <c:gapWidth val="20"/>
        <c:overlap val="-27"/>
        <c:axId val="548374144"/>
        <c:axId val="548374472"/>
      </c:barChart>
      <c:catAx>
        <c:axId val="5483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74472"/>
        <c:crosses val="autoZero"/>
        <c:auto val="1"/>
        <c:lblAlgn val="ctr"/>
        <c:lblOffset val="100"/>
        <c:noMultiLvlLbl val="0"/>
      </c:catAx>
      <c:valAx>
        <c:axId val="54837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 (constant 2018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74144"/>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0359753208932"/>
          <c:y val="5.5008394088461983E-2"/>
          <c:w val="0.80630284582799139"/>
          <c:h val="0.9214002525517293"/>
        </c:manualLayout>
      </c:layout>
      <c:barChart>
        <c:barDir val="bar"/>
        <c:grouping val="clustered"/>
        <c:varyColors val="0"/>
        <c:ser>
          <c:idx val="1"/>
          <c:order val="0"/>
          <c:tx>
            <c:strRef>
              <c:f>'[2]%GNI chart'!$F$5</c:f>
              <c:strCache>
                <c:ptCount val="1"/>
                <c:pt idx="0">
                  <c:v>growth from 2017</c:v>
                </c:pt>
              </c:strCache>
            </c:strRef>
          </c:tx>
          <c:spPr>
            <a:solidFill>
              <a:srgbClr val="B7BF10"/>
            </a:solidFill>
            <a:ln>
              <a:solidFill>
                <a:sysClr val="windowText" lastClr="000000"/>
              </a:solidFill>
              <a:prstDash val="solid"/>
            </a:ln>
          </c:spPr>
          <c:invertIfNegative val="0"/>
          <c:cat>
            <c:strRef>
              <c:f>'[2]%GNI chart'!$A$6:$A$33</c:f>
              <c:strCache>
                <c:ptCount val="28"/>
                <c:pt idx="0">
                  <c:v>Sweden</c:v>
                </c:pt>
                <c:pt idx="1">
                  <c:v>Luxembourg</c:v>
                </c:pt>
                <c:pt idx="2">
                  <c:v>Norway</c:v>
                </c:pt>
                <c:pt idx="3">
                  <c:v>Denmark</c:v>
                </c:pt>
                <c:pt idx="4">
                  <c:v>United Kingdom</c:v>
                </c:pt>
                <c:pt idx="5">
                  <c:v>Germany</c:v>
                </c:pt>
                <c:pt idx="6">
                  <c:v>Netherlands</c:v>
                </c:pt>
                <c:pt idx="7">
                  <c:v>Switzerland</c:v>
                </c:pt>
                <c:pt idx="8">
                  <c:v>Belgium</c:v>
                </c:pt>
                <c:pt idx="9">
                  <c:v>France</c:v>
                </c:pt>
                <c:pt idx="10">
                  <c:v>Finland</c:v>
                </c:pt>
                <c:pt idx="11">
                  <c:v>Ireland</c:v>
                </c:pt>
                <c:pt idx="12">
                  <c:v>Iceland</c:v>
                </c:pt>
                <c:pt idx="13">
                  <c:v>New Zealand</c:v>
                </c:pt>
                <c:pt idx="14">
                  <c:v>Canada</c:v>
                </c:pt>
                <c:pt idx="15">
                  <c:v>Japan</c:v>
                </c:pt>
                <c:pt idx="16">
                  <c:v>Austria</c:v>
                </c:pt>
                <c:pt idx="17">
                  <c:v>Italy</c:v>
                </c:pt>
                <c:pt idx="18">
                  <c:v>Australia</c:v>
                </c:pt>
                <c:pt idx="19">
                  <c:v>Spain</c:v>
                </c:pt>
                <c:pt idx="20">
                  <c:v>Portugal</c:v>
                </c:pt>
                <c:pt idx="21">
                  <c:v>United States</c:v>
                </c:pt>
                <c:pt idx="22">
                  <c:v>Slovenia</c:v>
                </c:pt>
                <c:pt idx="23">
                  <c:v>Korea</c:v>
                </c:pt>
                <c:pt idx="24">
                  <c:v>Czech Republic</c:v>
                </c:pt>
                <c:pt idx="25">
                  <c:v>Hungary</c:v>
                </c:pt>
                <c:pt idx="26">
                  <c:v>Poland</c:v>
                </c:pt>
                <c:pt idx="27">
                  <c:v>Greece</c:v>
                </c:pt>
              </c:strCache>
            </c:strRef>
          </c:cat>
          <c:val>
            <c:numRef>
              <c:f>'[2]%GNI chart'!$F$6:$F$34</c:f>
              <c:numCache>
                <c:formatCode>General</c:formatCode>
                <c:ptCount val="29"/>
                <c:pt idx="0">
                  <c:v>1.043256E-2</c:v>
                </c:pt>
                <c:pt idx="1">
                  <c:v>0</c:v>
                </c:pt>
                <c:pt idx="2">
                  <c:v>0</c:v>
                </c:pt>
                <c:pt idx="3">
                  <c:v>0</c:v>
                </c:pt>
                <c:pt idx="4">
                  <c:v>0</c:v>
                </c:pt>
                <c:pt idx="5">
                  <c:v>0</c:v>
                </c:pt>
                <c:pt idx="6">
                  <c:v>6.1000100000000003E-3</c:v>
                </c:pt>
                <c:pt idx="7">
                  <c:v>0</c:v>
                </c:pt>
                <c:pt idx="8">
                  <c:v>0</c:v>
                </c:pt>
                <c:pt idx="9">
                  <c:v>0</c:v>
                </c:pt>
                <c:pt idx="10">
                  <c:v>0</c:v>
                </c:pt>
                <c:pt idx="11">
                  <c:v>0</c:v>
                </c:pt>
                <c:pt idx="12">
                  <c:v>3.1026999999999999E-3</c:v>
                </c:pt>
                <c:pt idx="13">
                  <c:v>2.8281499999999998E-3</c:v>
                </c:pt>
                <c:pt idx="14">
                  <c:v>2.75742E-3</c:v>
                </c:pt>
                <c:pt idx="15">
                  <c:v>2.75377E-3</c:v>
                </c:pt>
                <c:pt idx="16">
                  <c:v>0</c:v>
                </c:pt>
                <c:pt idx="17">
                  <c:v>0</c:v>
                </c:pt>
                <c:pt idx="18">
                  <c:v>2.3327199999999999E-3</c:v>
                </c:pt>
                <c:pt idx="19">
                  <c:v>2.01373E-3</c:v>
                </c:pt>
                <c:pt idx="20">
                  <c:v>0</c:v>
                </c:pt>
                <c:pt idx="21">
                  <c:v>0</c:v>
                </c:pt>
                <c:pt idx="22">
                  <c:v>0</c:v>
                </c:pt>
                <c:pt idx="23">
                  <c:v>1.4521100000000002E-3</c:v>
                </c:pt>
                <c:pt idx="24">
                  <c:v>0</c:v>
                </c:pt>
                <c:pt idx="25">
                  <c:v>1.3978599999999999E-3</c:v>
                </c:pt>
                <c:pt idx="26">
                  <c:v>1.3562699999999999E-3</c:v>
                </c:pt>
                <c:pt idx="27">
                  <c:v>0</c:v>
                </c:pt>
                <c:pt idx="28">
                  <c:v>0</c:v>
                </c:pt>
              </c:numCache>
            </c:numRef>
          </c:val>
          <c:extLst>
            <c:ext xmlns:c16="http://schemas.microsoft.com/office/drawing/2014/chart" uri="{C3380CC4-5D6E-409C-BE32-E72D297353CC}">
              <c16:uniqueId val="{00000000-9AD3-49DD-92ED-8977595699C4}"/>
            </c:ext>
          </c:extLst>
        </c:ser>
        <c:ser>
          <c:idx val="2"/>
          <c:order val="1"/>
          <c:tx>
            <c:strRef>
              <c:f>'[2]%GNI chart'!$G$5</c:f>
              <c:strCache>
                <c:ptCount val="1"/>
                <c:pt idx="0">
                  <c:v>reduction from 2017</c:v>
                </c:pt>
              </c:strCache>
            </c:strRef>
          </c:tx>
          <c:spPr>
            <a:noFill/>
            <a:ln>
              <a:solidFill>
                <a:schemeClr val="tx1"/>
              </a:solidFill>
              <a:prstDash val="dash"/>
            </a:ln>
          </c:spPr>
          <c:invertIfNegative val="0"/>
          <c:cat>
            <c:strRef>
              <c:f>'[2]%GNI chart'!$A$6:$A$34</c:f>
              <c:strCache>
                <c:ptCount val="29"/>
                <c:pt idx="0">
                  <c:v>Sweden</c:v>
                </c:pt>
                <c:pt idx="1">
                  <c:v>Luxembourg</c:v>
                </c:pt>
                <c:pt idx="2">
                  <c:v>Norway</c:v>
                </c:pt>
                <c:pt idx="3">
                  <c:v>Denmark</c:v>
                </c:pt>
                <c:pt idx="4">
                  <c:v>United Kingdom</c:v>
                </c:pt>
                <c:pt idx="5">
                  <c:v>Germany</c:v>
                </c:pt>
                <c:pt idx="6">
                  <c:v>Netherlands</c:v>
                </c:pt>
                <c:pt idx="7">
                  <c:v>Switzerland</c:v>
                </c:pt>
                <c:pt idx="8">
                  <c:v>Belgium</c:v>
                </c:pt>
                <c:pt idx="9">
                  <c:v>France</c:v>
                </c:pt>
                <c:pt idx="10">
                  <c:v>Finland</c:v>
                </c:pt>
                <c:pt idx="11">
                  <c:v>Ireland</c:v>
                </c:pt>
                <c:pt idx="12">
                  <c:v>Iceland</c:v>
                </c:pt>
                <c:pt idx="13">
                  <c:v>New Zealand</c:v>
                </c:pt>
                <c:pt idx="14">
                  <c:v>Canada</c:v>
                </c:pt>
                <c:pt idx="15">
                  <c:v>Japan</c:v>
                </c:pt>
                <c:pt idx="16">
                  <c:v>Austria</c:v>
                </c:pt>
                <c:pt idx="17">
                  <c:v>Italy</c:v>
                </c:pt>
                <c:pt idx="18">
                  <c:v>Australia</c:v>
                </c:pt>
                <c:pt idx="19">
                  <c:v>Spain</c:v>
                </c:pt>
                <c:pt idx="20">
                  <c:v>Portugal</c:v>
                </c:pt>
                <c:pt idx="21">
                  <c:v>United States</c:v>
                </c:pt>
                <c:pt idx="22">
                  <c:v>Slovenia</c:v>
                </c:pt>
                <c:pt idx="23">
                  <c:v>Korea</c:v>
                </c:pt>
                <c:pt idx="24">
                  <c:v>Czech Republic</c:v>
                </c:pt>
                <c:pt idx="25">
                  <c:v>Hungary</c:v>
                </c:pt>
                <c:pt idx="26">
                  <c:v>Poland</c:v>
                </c:pt>
                <c:pt idx="27">
                  <c:v>Greece</c:v>
                </c:pt>
                <c:pt idx="28">
                  <c:v>Slovak Republic</c:v>
                </c:pt>
              </c:strCache>
            </c:strRef>
          </c:cat>
          <c:val>
            <c:numRef>
              <c:f>'[2]%GNI chart'!$G$6:$G$34</c:f>
              <c:numCache>
                <c:formatCode>General</c:formatCode>
                <c:ptCount val="29"/>
                <c:pt idx="0">
                  <c:v>0</c:v>
                </c:pt>
                <c:pt idx="1">
                  <c:v>9.9573999999999999E-3</c:v>
                </c:pt>
                <c:pt idx="2">
                  <c:v>9.9271699999999991E-3</c:v>
                </c:pt>
                <c:pt idx="3">
                  <c:v>7.37449E-3</c:v>
                </c:pt>
                <c:pt idx="4">
                  <c:v>6.9887600000000001E-3</c:v>
                </c:pt>
                <c:pt idx="5">
                  <c:v>6.6740499999999999E-3</c:v>
                </c:pt>
                <c:pt idx="6">
                  <c:v>0</c:v>
                </c:pt>
                <c:pt idx="7">
                  <c:v>4.56902E-3</c:v>
                </c:pt>
                <c:pt idx="8">
                  <c:v>4.5000000000000005E-3</c:v>
                </c:pt>
                <c:pt idx="9">
                  <c:v>4.3E-3</c:v>
                </c:pt>
                <c:pt idx="10">
                  <c:v>4.2449699999999998E-3</c:v>
                </c:pt>
                <c:pt idx="11">
                  <c:v>3.1740000000000002E-3</c:v>
                </c:pt>
                <c:pt idx="12">
                  <c:v>0</c:v>
                </c:pt>
                <c:pt idx="13">
                  <c:v>0</c:v>
                </c:pt>
                <c:pt idx="14">
                  <c:v>0</c:v>
                </c:pt>
                <c:pt idx="15">
                  <c:v>0</c:v>
                </c:pt>
                <c:pt idx="16">
                  <c:v>3.0004300000000001E-3</c:v>
                </c:pt>
                <c:pt idx="17">
                  <c:v>3.0102099999999997E-3</c:v>
                </c:pt>
                <c:pt idx="18">
                  <c:v>0</c:v>
                </c:pt>
                <c:pt idx="19">
                  <c:v>0</c:v>
                </c:pt>
                <c:pt idx="20">
                  <c:v>1.79115E-3</c:v>
                </c:pt>
                <c:pt idx="21">
                  <c:v>1.7680299999999999E-3</c:v>
                </c:pt>
                <c:pt idx="22">
                  <c:v>1.5891900000000001E-3</c:v>
                </c:pt>
                <c:pt idx="23">
                  <c:v>0</c:v>
                </c:pt>
                <c:pt idx="24">
                  <c:v>1.5019199999999999E-3</c:v>
                </c:pt>
                <c:pt idx="25">
                  <c:v>0</c:v>
                </c:pt>
                <c:pt idx="26">
                  <c:v>0</c:v>
                </c:pt>
                <c:pt idx="27">
                  <c:v>1.56248E-3</c:v>
                </c:pt>
                <c:pt idx="28">
                  <c:v>1.31963E-3</c:v>
                </c:pt>
              </c:numCache>
            </c:numRef>
          </c:val>
          <c:extLst>
            <c:ext xmlns:c16="http://schemas.microsoft.com/office/drawing/2014/chart" uri="{C3380CC4-5D6E-409C-BE32-E72D297353CC}">
              <c16:uniqueId val="{00000001-9AD3-49DD-92ED-8977595699C4}"/>
            </c:ext>
          </c:extLst>
        </c:ser>
        <c:ser>
          <c:idx val="0"/>
          <c:order val="2"/>
          <c:spPr>
            <a:solidFill>
              <a:srgbClr val="BA0C2F"/>
            </a:solidFill>
            <a:ln>
              <a:solidFill>
                <a:schemeClr val="tx2"/>
              </a:solidFill>
              <a:prstDash val="solid"/>
            </a:ln>
          </c:spPr>
          <c:invertIfNegative val="0"/>
          <c:cat>
            <c:strRef>
              <c:f>'[2]%GNI chart'!$A$6:$A$34</c:f>
              <c:strCache>
                <c:ptCount val="29"/>
                <c:pt idx="0">
                  <c:v>Sweden</c:v>
                </c:pt>
                <c:pt idx="1">
                  <c:v>Luxembourg</c:v>
                </c:pt>
                <c:pt idx="2">
                  <c:v>Norway</c:v>
                </c:pt>
                <c:pt idx="3">
                  <c:v>Denmark</c:v>
                </c:pt>
                <c:pt idx="4">
                  <c:v>United Kingdom</c:v>
                </c:pt>
                <c:pt idx="5">
                  <c:v>Germany</c:v>
                </c:pt>
                <c:pt idx="6">
                  <c:v>Netherlands</c:v>
                </c:pt>
                <c:pt idx="7">
                  <c:v>Switzerland</c:v>
                </c:pt>
                <c:pt idx="8">
                  <c:v>Belgium</c:v>
                </c:pt>
                <c:pt idx="9">
                  <c:v>France</c:v>
                </c:pt>
                <c:pt idx="10">
                  <c:v>Finland</c:v>
                </c:pt>
                <c:pt idx="11">
                  <c:v>Ireland</c:v>
                </c:pt>
                <c:pt idx="12">
                  <c:v>Iceland</c:v>
                </c:pt>
                <c:pt idx="13">
                  <c:v>New Zealand</c:v>
                </c:pt>
                <c:pt idx="14">
                  <c:v>Canada</c:v>
                </c:pt>
                <c:pt idx="15">
                  <c:v>Japan</c:v>
                </c:pt>
                <c:pt idx="16">
                  <c:v>Austria</c:v>
                </c:pt>
                <c:pt idx="17">
                  <c:v>Italy</c:v>
                </c:pt>
                <c:pt idx="18">
                  <c:v>Australia</c:v>
                </c:pt>
                <c:pt idx="19">
                  <c:v>Spain</c:v>
                </c:pt>
                <c:pt idx="20">
                  <c:v>Portugal</c:v>
                </c:pt>
                <c:pt idx="21">
                  <c:v>United States</c:v>
                </c:pt>
                <c:pt idx="22">
                  <c:v>Slovenia</c:v>
                </c:pt>
                <c:pt idx="23">
                  <c:v>Korea</c:v>
                </c:pt>
                <c:pt idx="24">
                  <c:v>Czech Republic</c:v>
                </c:pt>
                <c:pt idx="25">
                  <c:v>Hungary</c:v>
                </c:pt>
                <c:pt idx="26">
                  <c:v>Poland</c:v>
                </c:pt>
                <c:pt idx="27">
                  <c:v>Greece</c:v>
                </c:pt>
                <c:pt idx="28">
                  <c:v>Slovak Republic</c:v>
                </c:pt>
              </c:strCache>
            </c:strRef>
          </c:cat>
          <c:val>
            <c:numRef>
              <c:f>'[2]%GNI chart'!$E$6:$E$34</c:f>
              <c:numCache>
                <c:formatCode>General</c:formatCode>
                <c:ptCount val="29"/>
                <c:pt idx="0">
                  <c:v>1.018878E-2</c:v>
                </c:pt>
                <c:pt idx="1">
                  <c:v>9.8315099999999999E-3</c:v>
                </c:pt>
                <c:pt idx="2">
                  <c:v>9.4068499999999996E-3</c:v>
                </c:pt>
                <c:pt idx="3">
                  <c:v>7.1858999999999994E-3</c:v>
                </c:pt>
                <c:pt idx="4">
                  <c:v>6.9563699999999999E-3</c:v>
                </c:pt>
                <c:pt idx="5">
                  <c:v>6.1213300000000003E-3</c:v>
                </c:pt>
                <c:pt idx="6">
                  <c:v>6.0368699999999997E-3</c:v>
                </c:pt>
                <c:pt idx="7">
                  <c:v>4.3647299999999998E-3</c:v>
                </c:pt>
                <c:pt idx="8">
                  <c:v>4.3041099999999999E-3</c:v>
                </c:pt>
                <c:pt idx="9">
                  <c:v>4.2813699999999996E-3</c:v>
                </c:pt>
                <c:pt idx="10">
                  <c:v>3.5756300000000002E-3</c:v>
                </c:pt>
                <c:pt idx="11">
                  <c:v>3.1231100000000001E-3</c:v>
                </c:pt>
                <c:pt idx="12">
                  <c:v>2.8377099999999998E-3</c:v>
                </c:pt>
                <c:pt idx="13">
                  <c:v>2.3E-3</c:v>
                </c:pt>
                <c:pt idx="14">
                  <c:v>2.6409199999999997E-3</c:v>
                </c:pt>
                <c:pt idx="15">
                  <c:v>2.27706E-3</c:v>
                </c:pt>
                <c:pt idx="16">
                  <c:v>2.5746499999999999E-3</c:v>
                </c:pt>
                <c:pt idx="17">
                  <c:v>2.3979100000000001E-3</c:v>
                </c:pt>
                <c:pt idx="18">
                  <c:v>2.3199700000000002E-3</c:v>
                </c:pt>
                <c:pt idx="19">
                  <c:v>1.9494900000000001E-3</c:v>
                </c:pt>
                <c:pt idx="20">
                  <c:v>1.67548E-3</c:v>
                </c:pt>
                <c:pt idx="21">
                  <c:v>1.6712299999999999E-3</c:v>
                </c:pt>
                <c:pt idx="22">
                  <c:v>1.55657E-3</c:v>
                </c:pt>
                <c:pt idx="23">
                  <c:v>1.4383000000000002E-3</c:v>
                </c:pt>
                <c:pt idx="24">
                  <c:v>1.4000000000000002E-3</c:v>
                </c:pt>
                <c:pt idx="25">
                  <c:v>1.1080600000000001E-3</c:v>
                </c:pt>
                <c:pt idx="26">
                  <c:v>1.34688E-3</c:v>
                </c:pt>
                <c:pt idx="27">
                  <c:v>1.2847100000000001E-3</c:v>
                </c:pt>
                <c:pt idx="28">
                  <c:v>1.27181E-3</c:v>
                </c:pt>
              </c:numCache>
            </c:numRef>
          </c:val>
          <c:extLst>
            <c:ext xmlns:c16="http://schemas.microsoft.com/office/drawing/2014/chart" uri="{C3380CC4-5D6E-409C-BE32-E72D297353CC}">
              <c16:uniqueId val="{00000002-9AD3-49DD-92ED-8977595699C4}"/>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crossAx val="87192320"/>
        <c:crosses val="autoZero"/>
        <c:auto val="1"/>
        <c:lblAlgn val="ctr"/>
        <c:lblOffset val="100"/>
        <c:noMultiLvlLbl val="0"/>
      </c:catAx>
      <c:valAx>
        <c:axId val="87192320"/>
        <c:scaling>
          <c:orientation val="minMax"/>
          <c:max val="1.4000000000000002E-2"/>
        </c:scaling>
        <c:delete val="0"/>
        <c:axPos val="t"/>
        <c:majorGridlines>
          <c:spPr>
            <a:ln>
              <a:prstDash val="dash"/>
            </a:ln>
          </c:spPr>
        </c:majorGridlines>
        <c:numFmt formatCode="0.0%" sourceLinked="0"/>
        <c:majorTickMark val="none"/>
        <c:minorTickMark val="none"/>
        <c:tickLblPos val="nextTo"/>
        <c:txPr>
          <a:bodyPr/>
          <a:lstStyle/>
          <a:p>
            <a:pPr>
              <a:defRPr sz="1100"/>
            </a:pPr>
            <a:endParaRPr lang="en-US"/>
          </a:p>
        </c:txPr>
        <c:crossAx val="87190528"/>
        <c:crosses val="autoZero"/>
        <c:crossBetween val="between"/>
        <c:majorUnit val="2.0000000000000052E-3"/>
      </c:valAx>
    </c:plotArea>
    <c:legend>
      <c:legendPos val="r"/>
      <c:legendEntry>
        <c:idx val="2"/>
        <c:delete val="1"/>
      </c:legendEntry>
      <c:layout>
        <c:manualLayout>
          <c:xMode val="edge"/>
          <c:yMode val="edge"/>
          <c:x val="0.6592248551469666"/>
          <c:y val="0.26606042807993918"/>
          <c:w val="0.25829720075182777"/>
          <c:h val="8.9660086236402745E-2"/>
        </c:manualLayout>
      </c:layout>
      <c:overlay val="0"/>
      <c:spPr>
        <a:solidFill>
          <a:schemeClr val="bg1"/>
        </a:solidFill>
      </c:spPr>
      <c:txPr>
        <a:bodyPr/>
        <a:lstStyle/>
        <a:p>
          <a:pPr>
            <a:defRPr sz="1400"/>
          </a:pPr>
          <a:endParaRPr lang="en-US"/>
        </a:p>
      </c:txPr>
    </c:legend>
    <c:plotVisOnly val="1"/>
    <c:dispBlanksAs val="gap"/>
    <c:showDLblsOverMax val="0"/>
  </c:chart>
  <c:spPr>
    <a:ln>
      <a:noFill/>
    </a:ln>
  </c:spPr>
  <c:printSettings>
    <c:headerFooter/>
    <c:pageMargins b="0.75000000000000167" l="0.70000000000000062" r="0.70000000000000062" t="0.7500000000000016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[3]Chart!$A$2</c:f>
              <c:strCache>
                <c:ptCount val="1"/>
                <c:pt idx="0">
                  <c:v>Net ODA (cashflow basis)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[3]Chart!$B$1:$T$1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[3]Chart!$B$2:$T$2</c:f>
              <c:numCache>
                <c:formatCode>#,##0</c:formatCode>
                <c:ptCount val="19"/>
                <c:pt idx="0">
                  <c:v>11571.127636835714</c:v>
                </c:pt>
                <c:pt idx="1">
                  <c:v>11660.894796316998</c:v>
                </c:pt>
                <c:pt idx="2">
                  <c:v>15140.774206037648</c:v>
                </c:pt>
                <c:pt idx="3">
                  <c:v>21065.760935229675</c:v>
                </c:pt>
                <c:pt idx="4">
                  <c:v>18522.832969407471</c:v>
                </c:pt>
                <c:pt idx="5">
                  <c:v>18187.588696750488</c:v>
                </c:pt>
                <c:pt idx="6">
                  <c:v>19260.314446366225</c:v>
                </c:pt>
                <c:pt idx="7">
                  <c:v>20128.954680307561</c:v>
                </c:pt>
                <c:pt idx="8">
                  <c:v>23268.689397697286</c:v>
                </c:pt>
                <c:pt idx="9">
                  <c:v>25016.030294885666</c:v>
                </c:pt>
                <c:pt idx="10">
                  <c:v>28415.793200493121</c:v>
                </c:pt>
                <c:pt idx="11">
                  <c:v>29428.049554568621</c:v>
                </c:pt>
                <c:pt idx="12">
                  <c:v>26456.318348102752</c:v>
                </c:pt>
                <c:pt idx="13">
                  <c:v>28798.244967248676</c:v>
                </c:pt>
                <c:pt idx="14">
                  <c:v>25395.946436583894</c:v>
                </c:pt>
                <c:pt idx="15">
                  <c:v>26181.052545617</c:v>
                </c:pt>
                <c:pt idx="16">
                  <c:v>25790.808221171468</c:v>
                </c:pt>
                <c:pt idx="17">
                  <c:v>28374.7954899668</c:v>
                </c:pt>
                <c:pt idx="18">
                  <c:v>27437.22</c:v>
                </c:pt>
              </c:numCache>
            </c:numRef>
          </c:val>
          <c:extLst>
            <c:ext xmlns:c16="http://schemas.microsoft.com/office/drawing/2014/chart" uri="{C3380CC4-5D6E-409C-BE32-E72D297353CC}">
              <c16:uniqueId val="{00000000-B469-471D-8596-17F78375210C}"/>
            </c:ext>
          </c:extLst>
        </c:ser>
        <c:dLbls>
          <c:showLegendKey val="0"/>
          <c:showVal val="0"/>
          <c:showCatName val="0"/>
          <c:showSerName val="0"/>
          <c:showPercent val="0"/>
          <c:showBubbleSize val="0"/>
        </c:dLbls>
        <c:gapWidth val="50"/>
        <c:axId val="548374144"/>
        <c:axId val="548374472"/>
      </c:barChart>
      <c:catAx>
        <c:axId val="5483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74472"/>
        <c:crosses val="autoZero"/>
        <c:auto val="1"/>
        <c:lblAlgn val="ctr"/>
        <c:lblOffset val="100"/>
        <c:noMultiLvlLbl val="0"/>
      </c:catAx>
      <c:valAx>
        <c:axId val="54837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 (constant 2018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74144"/>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23381452318461"/>
          <c:y val="4.9943246311010214E-2"/>
          <c:w val="0.88498840769903764"/>
          <c:h val="0.74086998489547495"/>
        </c:manualLayout>
      </c:layout>
      <c:barChart>
        <c:barDir val="col"/>
        <c:grouping val="stacked"/>
        <c:varyColors val="0"/>
        <c:ser>
          <c:idx val="0"/>
          <c:order val="0"/>
          <c:tx>
            <c:strRef>
              <c:f>[4]Chart!$A$2</c:f>
              <c:strCache>
                <c:ptCount val="1"/>
                <c:pt idx="0">
                  <c:v>Humanitarian aid</c:v>
                </c:pt>
              </c:strCache>
            </c:strRef>
          </c:tx>
          <c:spPr>
            <a:solidFill>
              <a:schemeClr val="accent1"/>
            </a:solidFill>
            <a:ln>
              <a:noFill/>
            </a:ln>
            <a:effectLst/>
          </c:spPr>
          <c:invertIfNegative val="0"/>
          <c:cat>
            <c:strRef>
              <c:f>[4]Chart!$B$1:$J$1</c:f>
              <c:strCache>
                <c:ptCount val="9"/>
                <c:pt idx="0">
                  <c:v>2010</c:v>
                </c:pt>
                <c:pt idx="1">
                  <c:v>2011</c:v>
                </c:pt>
                <c:pt idx="2">
                  <c:v>2012</c:v>
                </c:pt>
                <c:pt idx="3">
                  <c:v>2013</c:v>
                </c:pt>
                <c:pt idx="4">
                  <c:v>2014</c:v>
                </c:pt>
                <c:pt idx="5">
                  <c:v>2015</c:v>
                </c:pt>
                <c:pt idx="6">
                  <c:v>2016</c:v>
                </c:pt>
                <c:pt idx="7">
                  <c:v>2017</c:v>
                </c:pt>
                <c:pt idx="8">
                  <c:v>2018</c:v>
                </c:pt>
              </c:strCache>
            </c:strRef>
          </c:cat>
          <c:val>
            <c:numRef>
              <c:f>[4]Chart!$B$2:$J$2</c:f>
              <c:numCache>
                <c:formatCode>0%</c:formatCode>
                <c:ptCount val="9"/>
                <c:pt idx="0">
                  <c:v>9.0777648797537816E-2</c:v>
                </c:pt>
                <c:pt idx="1">
                  <c:v>8.8534652704843425E-2</c:v>
                </c:pt>
                <c:pt idx="2">
                  <c:v>8.4369159678137115E-2</c:v>
                </c:pt>
                <c:pt idx="3">
                  <c:v>9.7115017458960853E-2</c:v>
                </c:pt>
                <c:pt idx="4">
                  <c:v>0.12154751036647515</c:v>
                </c:pt>
                <c:pt idx="5">
                  <c:v>0.12724445046794888</c:v>
                </c:pt>
                <c:pt idx="6">
                  <c:v>0.12436051870578847</c:v>
                </c:pt>
                <c:pt idx="7">
                  <c:v>0.13472766637740141</c:v>
                </c:pt>
                <c:pt idx="8">
                  <c:v>0.12806166793003007</c:v>
                </c:pt>
              </c:numCache>
            </c:numRef>
          </c:val>
          <c:extLst>
            <c:ext xmlns:c16="http://schemas.microsoft.com/office/drawing/2014/chart" uri="{C3380CC4-5D6E-409C-BE32-E72D297353CC}">
              <c16:uniqueId val="{00000000-8FB6-48E1-B451-DF7FEAA8D0A3}"/>
            </c:ext>
          </c:extLst>
        </c:ser>
        <c:ser>
          <c:idx val="1"/>
          <c:order val="1"/>
          <c:tx>
            <c:strRef>
              <c:f>[4]Chart!$A$3</c:f>
              <c:strCache>
                <c:ptCount val="1"/>
                <c:pt idx="0">
                  <c:v>In-donor refugee costs</c:v>
                </c:pt>
              </c:strCache>
            </c:strRef>
          </c:tx>
          <c:spPr>
            <a:solidFill>
              <a:schemeClr val="accent2"/>
            </a:solidFill>
            <a:ln>
              <a:noFill/>
            </a:ln>
            <a:effectLst/>
          </c:spPr>
          <c:invertIfNegative val="0"/>
          <c:cat>
            <c:strRef>
              <c:f>[4]Chart!$B$1:$J$1</c:f>
              <c:strCache>
                <c:ptCount val="9"/>
                <c:pt idx="0">
                  <c:v>2010</c:v>
                </c:pt>
                <c:pt idx="1">
                  <c:v>2011</c:v>
                </c:pt>
                <c:pt idx="2">
                  <c:v>2012</c:v>
                </c:pt>
                <c:pt idx="3">
                  <c:v>2013</c:v>
                </c:pt>
                <c:pt idx="4">
                  <c:v>2014</c:v>
                </c:pt>
                <c:pt idx="5">
                  <c:v>2015</c:v>
                </c:pt>
                <c:pt idx="6">
                  <c:v>2016</c:v>
                </c:pt>
                <c:pt idx="7">
                  <c:v>2017</c:v>
                </c:pt>
                <c:pt idx="8">
                  <c:v>2018</c:v>
                </c:pt>
              </c:strCache>
            </c:strRef>
          </c:cat>
          <c:val>
            <c:numRef>
              <c:f>[4]Chart!$B$3:$J$3</c:f>
              <c:numCache>
                <c:formatCode>0%</c:formatCode>
                <c:ptCount val="9"/>
                <c:pt idx="0">
                  <c:v>3.4358200554647778E-2</c:v>
                </c:pt>
                <c:pt idx="1">
                  <c:v>4.1749653628631547E-2</c:v>
                </c:pt>
                <c:pt idx="2">
                  <c:v>4.419081085967224E-2</c:v>
                </c:pt>
                <c:pt idx="3">
                  <c:v>4.4447034290118634E-2</c:v>
                </c:pt>
                <c:pt idx="4">
                  <c:v>6.1534157512852128E-2</c:v>
                </c:pt>
                <c:pt idx="5">
                  <c:v>0.11640558372520166</c:v>
                </c:pt>
                <c:pt idx="6">
                  <c:v>0.13998695815651602</c:v>
                </c:pt>
                <c:pt idx="7">
                  <c:v>0.11806993700617992</c:v>
                </c:pt>
                <c:pt idx="8">
                  <c:v>8.8658578359927909E-2</c:v>
                </c:pt>
              </c:numCache>
            </c:numRef>
          </c:val>
          <c:extLst>
            <c:ext xmlns:c16="http://schemas.microsoft.com/office/drawing/2014/chart" uri="{C3380CC4-5D6E-409C-BE32-E72D297353CC}">
              <c16:uniqueId val="{00000001-8FB6-48E1-B451-DF7FEAA8D0A3}"/>
            </c:ext>
          </c:extLst>
        </c:ser>
        <c:dLbls>
          <c:showLegendKey val="0"/>
          <c:showVal val="0"/>
          <c:showCatName val="0"/>
          <c:showSerName val="0"/>
          <c:showPercent val="0"/>
          <c:showBubbleSize val="0"/>
        </c:dLbls>
        <c:gapWidth val="50"/>
        <c:overlap val="100"/>
        <c:axId val="495872128"/>
        <c:axId val="495872456"/>
      </c:barChart>
      <c:catAx>
        <c:axId val="49587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72456"/>
        <c:crosses val="autoZero"/>
        <c:auto val="1"/>
        <c:lblAlgn val="ctr"/>
        <c:lblOffset val="100"/>
        <c:noMultiLvlLbl val="0"/>
      </c:catAx>
      <c:valAx>
        <c:axId val="4958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total gross ODA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7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[5]Chart!$B$1</c:f>
              <c:strCache>
                <c:ptCount val="1"/>
                <c:pt idx="0">
                  <c:v>2017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[5]Chart!$A$2:$A$6</c:f>
              <c:strCache>
                <c:ptCount val="5"/>
                <c:pt idx="0">
                  <c:v>Korea</c:v>
                </c:pt>
                <c:pt idx="1">
                  <c:v>Japan</c:v>
                </c:pt>
                <c:pt idx="2">
                  <c:v>France</c:v>
                </c:pt>
                <c:pt idx="3">
                  <c:v>Germany</c:v>
                </c:pt>
                <c:pt idx="4">
                  <c:v>EU Institutions</c:v>
                </c:pt>
              </c:strCache>
            </c:strRef>
          </c:cat>
          <c:val>
            <c:numRef>
              <c:f>[5]Chart!$B$2:$B$6</c:f>
              <c:numCache>
                <c:formatCode>0%</c:formatCode>
                <c:ptCount val="5"/>
                <c:pt idx="0">
                  <c:v>0.79915340791212686</c:v>
                </c:pt>
                <c:pt idx="1">
                  <c:v>0.66956934786808009</c:v>
                </c:pt>
                <c:pt idx="2">
                  <c:v>0.3972362939043057</c:v>
                </c:pt>
                <c:pt idx="3">
                  <c:v>0.29678203929656249</c:v>
                </c:pt>
                <c:pt idx="4">
                  <c:v>0.2482169000442791</c:v>
                </c:pt>
              </c:numCache>
            </c:numRef>
          </c:val>
          <c:extLst>
            <c:ext xmlns:c16="http://schemas.microsoft.com/office/drawing/2014/chart" uri="{C3380CC4-5D6E-409C-BE32-E72D297353CC}">
              <c16:uniqueId val="{00000000-964E-4AA3-A8A3-D74325312824}"/>
            </c:ext>
          </c:extLst>
        </c:ser>
        <c:ser>
          <c:idx val="1"/>
          <c:order val="1"/>
          <c:tx>
            <c:strRef>
              <c:f>[5]Chart!$C$1</c:f>
              <c:strCache>
                <c:ptCount val="1"/>
                <c:pt idx="0">
                  <c:v>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[5]Chart!$A$2:$A$6</c:f>
              <c:strCache>
                <c:ptCount val="5"/>
                <c:pt idx="0">
                  <c:v>Korea</c:v>
                </c:pt>
                <c:pt idx="1">
                  <c:v>Japan</c:v>
                </c:pt>
                <c:pt idx="2">
                  <c:v>France</c:v>
                </c:pt>
                <c:pt idx="3">
                  <c:v>Germany</c:v>
                </c:pt>
                <c:pt idx="4">
                  <c:v>EU Institutions</c:v>
                </c:pt>
              </c:strCache>
            </c:strRef>
          </c:cat>
          <c:val>
            <c:numRef>
              <c:f>[5]Chart!$C$2:$C$6</c:f>
              <c:numCache>
                <c:formatCode>0%</c:formatCode>
                <c:ptCount val="5"/>
                <c:pt idx="0">
                  <c:v>0.77309780864474886</c:v>
                </c:pt>
                <c:pt idx="1">
                  <c:v>0.6589071027710891</c:v>
                </c:pt>
                <c:pt idx="2">
                  <c:v>0.40071734311513529</c:v>
                </c:pt>
                <c:pt idx="3">
                  <c:v>0.28055581758433418</c:v>
                </c:pt>
                <c:pt idx="4">
                  <c:v>0.25870643652551956</c:v>
                </c:pt>
              </c:numCache>
            </c:numRef>
          </c:val>
          <c:extLst>
            <c:ext xmlns:c16="http://schemas.microsoft.com/office/drawing/2014/chart" uri="{C3380CC4-5D6E-409C-BE32-E72D297353CC}">
              <c16:uniqueId val="{00000001-964E-4AA3-A8A3-D74325312824}"/>
            </c:ext>
          </c:extLst>
        </c:ser>
        <c:dLbls>
          <c:dLblPos val="outEnd"/>
          <c:showLegendKey val="0"/>
          <c:showVal val="1"/>
          <c:showCatName val="0"/>
          <c:showSerName val="0"/>
          <c:showPercent val="0"/>
          <c:showBubbleSize val="0"/>
        </c:dLbls>
        <c:gapWidth val="50"/>
        <c:overlap val="-27"/>
        <c:axId val="494916744"/>
        <c:axId val="494914776"/>
      </c:barChart>
      <c:catAx>
        <c:axId val="49491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14776"/>
        <c:crosses val="autoZero"/>
        <c:auto val="1"/>
        <c:lblAlgn val="ctr"/>
        <c:lblOffset val="100"/>
        <c:noMultiLvlLbl val="0"/>
      </c:catAx>
      <c:valAx>
        <c:axId val="494914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loan grant element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16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'[6]Values pasted &amp; chart'!$B$1</c:f>
              <c:strCache>
                <c:ptCount val="1"/>
                <c:pt idx="0">
                  <c:v>DFI capitalisation</c:v>
                </c:pt>
              </c:strCache>
            </c:strRef>
          </c:tx>
          <c:spPr>
            <a:solidFill>
              <a:schemeClr val="accent1"/>
            </a:solidFill>
            <a:ln>
              <a:noFill/>
            </a:ln>
            <a:effectLst/>
          </c:spPr>
          <c:invertIfNegative val="0"/>
          <c:cat>
            <c:strRef>
              <c:f>'[6]Values pasted &amp; chart'!$A$2:$A$13</c:f>
              <c:strCache>
                <c:ptCount val="12"/>
                <c:pt idx="0">
                  <c:v>Austria</c:v>
                </c:pt>
                <c:pt idx="1">
                  <c:v>Denmark</c:v>
                </c:pt>
                <c:pt idx="2">
                  <c:v>Switzerland</c:v>
                </c:pt>
                <c:pt idx="3">
                  <c:v>Finland</c:v>
                </c:pt>
                <c:pt idx="4">
                  <c:v>Sweden</c:v>
                </c:pt>
                <c:pt idx="5">
                  <c:v>Belgium</c:v>
                </c:pt>
                <c:pt idx="6">
                  <c:v>Germany</c:v>
                </c:pt>
                <c:pt idx="7">
                  <c:v>Japan</c:v>
                </c:pt>
                <c:pt idx="8">
                  <c:v>Norway</c:v>
                </c:pt>
                <c:pt idx="9">
                  <c:v>Canada</c:v>
                </c:pt>
                <c:pt idx="10">
                  <c:v>France</c:v>
                </c:pt>
                <c:pt idx="11">
                  <c:v>United Kingdom</c:v>
                </c:pt>
              </c:strCache>
            </c:strRef>
          </c:cat>
          <c:val>
            <c:numRef>
              <c:f>'[6]Values pasted &amp; chart'!$B$2:$B$13</c:f>
              <c:numCache>
                <c:formatCode>General</c:formatCode>
                <c:ptCount val="12"/>
                <c:pt idx="0">
                  <c:v>0</c:v>
                </c:pt>
                <c:pt idx="1">
                  <c:v>24.81</c:v>
                </c:pt>
                <c:pt idx="2">
                  <c:v>30.68</c:v>
                </c:pt>
                <c:pt idx="3">
                  <c:v>0</c:v>
                </c:pt>
                <c:pt idx="4">
                  <c:v>69.040000000000006</c:v>
                </c:pt>
                <c:pt idx="5">
                  <c:v>70.84</c:v>
                </c:pt>
                <c:pt idx="6">
                  <c:v>0</c:v>
                </c:pt>
                <c:pt idx="7">
                  <c:v>0</c:v>
                </c:pt>
                <c:pt idx="8">
                  <c:v>207.44</c:v>
                </c:pt>
                <c:pt idx="9">
                  <c:v>77.16</c:v>
                </c:pt>
                <c:pt idx="10">
                  <c:v>0</c:v>
                </c:pt>
                <c:pt idx="11">
                  <c:v>989.73</c:v>
                </c:pt>
              </c:numCache>
            </c:numRef>
          </c:val>
          <c:extLst>
            <c:ext xmlns:c16="http://schemas.microsoft.com/office/drawing/2014/chart" uri="{C3380CC4-5D6E-409C-BE32-E72D297353CC}">
              <c16:uniqueId val="{00000000-4D17-4120-ACC0-ADCDC02447E9}"/>
            </c:ext>
          </c:extLst>
        </c:ser>
        <c:ser>
          <c:idx val="1"/>
          <c:order val="1"/>
          <c:tx>
            <c:strRef>
              <c:f>'[6]Values pasted &amp; chart'!$C$1</c:f>
              <c:strCache>
                <c:ptCount val="1"/>
                <c:pt idx="0">
                  <c:v>Other PSI investments</c:v>
                </c:pt>
              </c:strCache>
            </c:strRef>
          </c:tx>
          <c:spPr>
            <a:solidFill>
              <a:schemeClr val="accent2"/>
            </a:solidFill>
            <a:ln>
              <a:noFill/>
            </a:ln>
            <a:effectLst/>
          </c:spPr>
          <c:invertIfNegative val="0"/>
          <c:cat>
            <c:strRef>
              <c:f>'[6]Values pasted &amp; chart'!$A$2:$A$13</c:f>
              <c:strCache>
                <c:ptCount val="12"/>
                <c:pt idx="0">
                  <c:v>Austria</c:v>
                </c:pt>
                <c:pt idx="1">
                  <c:v>Denmark</c:v>
                </c:pt>
                <c:pt idx="2">
                  <c:v>Switzerland</c:v>
                </c:pt>
                <c:pt idx="3">
                  <c:v>Finland</c:v>
                </c:pt>
                <c:pt idx="4">
                  <c:v>Sweden</c:v>
                </c:pt>
                <c:pt idx="5">
                  <c:v>Belgium</c:v>
                </c:pt>
                <c:pt idx="6">
                  <c:v>Germany</c:v>
                </c:pt>
                <c:pt idx="7">
                  <c:v>Japan</c:v>
                </c:pt>
                <c:pt idx="8">
                  <c:v>Norway</c:v>
                </c:pt>
                <c:pt idx="9">
                  <c:v>Canada</c:v>
                </c:pt>
                <c:pt idx="10">
                  <c:v>France</c:v>
                </c:pt>
                <c:pt idx="11">
                  <c:v>United Kingdom</c:v>
                </c:pt>
              </c:strCache>
            </c:strRef>
          </c:cat>
          <c:val>
            <c:numRef>
              <c:f>'[6]Values pasted &amp; chart'!$C$2:$C$13</c:f>
              <c:numCache>
                <c:formatCode>General</c:formatCode>
                <c:ptCount val="12"/>
                <c:pt idx="0">
                  <c:v>12.92</c:v>
                </c:pt>
                <c:pt idx="1">
                  <c:v>0</c:v>
                </c:pt>
                <c:pt idx="2">
                  <c:v>0</c:v>
                </c:pt>
                <c:pt idx="3">
                  <c:v>51.5</c:v>
                </c:pt>
                <c:pt idx="4">
                  <c:v>0</c:v>
                </c:pt>
                <c:pt idx="5">
                  <c:v>0</c:v>
                </c:pt>
                <c:pt idx="6">
                  <c:v>100.32</c:v>
                </c:pt>
                <c:pt idx="7">
                  <c:v>100.73</c:v>
                </c:pt>
                <c:pt idx="8">
                  <c:v>0</c:v>
                </c:pt>
                <c:pt idx="9">
                  <c:v>257.05</c:v>
                </c:pt>
                <c:pt idx="10">
                  <c:v>419.25</c:v>
                </c:pt>
                <c:pt idx="11">
                  <c:v>96.89</c:v>
                </c:pt>
              </c:numCache>
            </c:numRef>
          </c:val>
          <c:extLst>
            <c:ext xmlns:c16="http://schemas.microsoft.com/office/drawing/2014/chart" uri="{C3380CC4-5D6E-409C-BE32-E72D297353CC}">
              <c16:uniqueId val="{00000001-4D17-4120-ACC0-ADCDC02447E9}"/>
            </c:ext>
          </c:extLst>
        </c:ser>
        <c:dLbls>
          <c:showLegendKey val="0"/>
          <c:showVal val="0"/>
          <c:showCatName val="0"/>
          <c:showSerName val="0"/>
          <c:showPercent val="0"/>
          <c:showBubbleSize val="0"/>
        </c:dLbls>
        <c:gapWidth val="50"/>
        <c:overlap val="100"/>
        <c:axId val="770460416"/>
        <c:axId val="770461728"/>
      </c:barChart>
      <c:catAx>
        <c:axId val="77046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61728"/>
        <c:crosses val="autoZero"/>
        <c:auto val="1"/>
        <c:lblAlgn val="ctr"/>
        <c:lblOffset val="100"/>
        <c:noMultiLvlLbl val="0"/>
      </c:catAx>
      <c:valAx>
        <c:axId val="770461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 (2018 prices)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60416"/>
        <c:crosses val="autoZero"/>
        <c:crossBetween val="between"/>
      </c:valAx>
      <c:spPr>
        <a:noFill/>
        <a:ln>
          <a:noFill/>
        </a:ln>
        <a:effectLst/>
      </c:spPr>
    </c:plotArea>
    <c:legend>
      <c:legendPos val="r"/>
      <c:layout>
        <c:manualLayout>
          <c:xMode val="edge"/>
          <c:yMode val="edge"/>
          <c:x val="0.6662587489063867"/>
          <c:y val="0.38946704578594343"/>
          <c:w val="0.26985236220472442"/>
          <c:h val="0.1562510936132983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2407708</xdr:colOff>
      <xdr:row>0</xdr:row>
      <xdr:rowOff>472921</xdr:rowOff>
    </xdr:to>
    <xdr:pic>
      <xdr:nvPicPr>
        <xdr:cNvPr id="2" name="Picture 1">
          <a:extLst>
            <a:ext uri="{FF2B5EF4-FFF2-40B4-BE49-F238E27FC236}">
              <a16:creationId xmlns:a16="http://schemas.microsoft.com/office/drawing/2014/main" id="{CA19A3EA-86E3-4256-9947-9398EDB3E6DC}"/>
            </a:ext>
          </a:extLst>
        </xdr:cNvPr>
        <xdr:cNvPicPr>
          <a:picLocks noChangeAspect="1"/>
        </xdr:cNvPicPr>
      </xdr:nvPicPr>
      <xdr:blipFill>
        <a:blip xmlns:r="http://schemas.openxmlformats.org/officeDocument/2006/relationships" r:embed="rId1"/>
        <a:stretch>
          <a:fillRect/>
        </a:stretch>
      </xdr:blipFill>
      <xdr:spPr>
        <a:xfrm>
          <a:off x="0" y="0"/>
          <a:ext cx="2409825" cy="472921"/>
        </a:xfrm>
        <a:prstGeom prst="rect">
          <a:avLst/>
        </a:prstGeom>
      </xdr:spPr>
    </xdr:pic>
    <xdr:clientData/>
  </xdr:twoCellAnchor>
  <xdr:twoCellAnchor>
    <xdr:from>
      <xdr:col>0</xdr:col>
      <xdr:colOff>0</xdr:colOff>
      <xdr:row>8</xdr:row>
      <xdr:rowOff>0</xdr:rowOff>
    </xdr:from>
    <xdr:to>
      <xdr:col>5</xdr:col>
      <xdr:colOff>846665</xdr:colOff>
      <xdr:row>23</xdr:row>
      <xdr:rowOff>20109</xdr:rowOff>
    </xdr:to>
    <xdr:graphicFrame macro="">
      <xdr:nvGraphicFramePr>
        <xdr:cNvPr id="4" name="Chart 3">
          <a:extLst>
            <a:ext uri="{FF2B5EF4-FFF2-40B4-BE49-F238E27FC236}">
              <a16:creationId xmlns:a16="http://schemas.microsoft.com/office/drawing/2014/main" id="{B5495801-9AA8-49C8-890D-FEBEF53B3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2407708</xdr:colOff>
      <xdr:row>0</xdr:row>
      <xdr:rowOff>472921</xdr:rowOff>
    </xdr:to>
    <xdr:pic>
      <xdr:nvPicPr>
        <xdr:cNvPr id="3" name="Picture 2">
          <a:extLst>
            <a:ext uri="{FF2B5EF4-FFF2-40B4-BE49-F238E27FC236}">
              <a16:creationId xmlns:a16="http://schemas.microsoft.com/office/drawing/2014/main" id="{5E6F5E38-940F-42A8-A6B4-839BF37161DF}"/>
            </a:ext>
          </a:extLst>
        </xdr:cNvPr>
        <xdr:cNvPicPr>
          <a:picLocks noChangeAspect="1"/>
        </xdr:cNvPicPr>
      </xdr:nvPicPr>
      <xdr:blipFill>
        <a:blip xmlns:r="http://schemas.openxmlformats.org/officeDocument/2006/relationships" r:embed="rId1"/>
        <a:stretch>
          <a:fillRect/>
        </a:stretch>
      </xdr:blipFill>
      <xdr:spPr>
        <a:xfrm>
          <a:off x="0" y="0"/>
          <a:ext cx="2407708" cy="472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2407708</xdr:colOff>
      <xdr:row>0</xdr:row>
      <xdr:rowOff>472921</xdr:rowOff>
    </xdr:to>
    <xdr:pic>
      <xdr:nvPicPr>
        <xdr:cNvPr id="2" name="Picture 1">
          <a:extLst>
            <a:ext uri="{FF2B5EF4-FFF2-40B4-BE49-F238E27FC236}">
              <a16:creationId xmlns:a16="http://schemas.microsoft.com/office/drawing/2014/main" id="{F2BDD030-D3AE-4AF7-8102-EB7D0AD34A3E}"/>
            </a:ext>
          </a:extLst>
        </xdr:cNvPr>
        <xdr:cNvPicPr>
          <a:picLocks noChangeAspect="1"/>
        </xdr:cNvPicPr>
      </xdr:nvPicPr>
      <xdr:blipFill>
        <a:blip xmlns:r="http://schemas.openxmlformats.org/officeDocument/2006/relationships" r:embed="rId1"/>
        <a:stretch>
          <a:fillRect/>
        </a:stretch>
      </xdr:blipFill>
      <xdr:spPr>
        <a:xfrm>
          <a:off x="0" y="0"/>
          <a:ext cx="2407708" cy="4729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2407708</xdr:colOff>
      <xdr:row>0</xdr:row>
      <xdr:rowOff>472921</xdr:rowOff>
    </xdr:to>
    <xdr:pic>
      <xdr:nvPicPr>
        <xdr:cNvPr id="2" name="Picture 1">
          <a:extLst>
            <a:ext uri="{FF2B5EF4-FFF2-40B4-BE49-F238E27FC236}">
              <a16:creationId xmlns:a16="http://schemas.microsoft.com/office/drawing/2014/main" id="{F3137DAE-8DEF-4F4F-81DB-7343FD66557B}"/>
            </a:ext>
          </a:extLst>
        </xdr:cNvPr>
        <xdr:cNvPicPr>
          <a:picLocks noChangeAspect="1"/>
        </xdr:cNvPicPr>
      </xdr:nvPicPr>
      <xdr:blipFill>
        <a:blip xmlns:r="http://schemas.openxmlformats.org/officeDocument/2006/relationships" r:embed="rId1"/>
        <a:stretch>
          <a:fillRect/>
        </a:stretch>
      </xdr:blipFill>
      <xdr:spPr>
        <a:xfrm>
          <a:off x="0" y="0"/>
          <a:ext cx="2409825" cy="472921"/>
        </a:xfrm>
        <a:prstGeom prst="rect">
          <a:avLst/>
        </a:prstGeom>
      </xdr:spPr>
    </xdr:pic>
    <xdr:clientData/>
  </xdr:twoCellAnchor>
  <xdr:twoCellAnchor>
    <xdr:from>
      <xdr:col>9</xdr:col>
      <xdr:colOff>0</xdr:colOff>
      <xdr:row>3</xdr:row>
      <xdr:rowOff>0</xdr:rowOff>
    </xdr:from>
    <xdr:to>
      <xdr:col>20</xdr:col>
      <xdr:colOff>202936</xdr:colOff>
      <xdr:row>43</xdr:row>
      <xdr:rowOff>4234</xdr:rowOff>
    </xdr:to>
    <xdr:graphicFrame macro="">
      <xdr:nvGraphicFramePr>
        <xdr:cNvPr id="3" name="Chart 2">
          <a:extLst>
            <a:ext uri="{FF2B5EF4-FFF2-40B4-BE49-F238E27FC236}">
              <a16:creationId xmlns:a16="http://schemas.microsoft.com/office/drawing/2014/main" id="{8FCCAFC3-BDDA-4D4A-BC33-5BDF549EC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0.53569</cdr:x>
      <cdr:y>0.05645</cdr:y>
    </cdr:from>
    <cdr:to>
      <cdr:x>0.53598</cdr:x>
      <cdr:y>0.82847</cdr:y>
    </cdr:to>
    <cdr:sp macro="" textlink="">
      <cdr:nvSpPr>
        <cdr:cNvPr id="3" name="Straight Connector 2"/>
        <cdr:cNvSpPr/>
      </cdr:nvSpPr>
      <cdr:spPr>
        <a:xfrm xmlns:a="http://schemas.openxmlformats.org/drawingml/2006/main" flipH="1">
          <a:off x="4162292" y="417245"/>
          <a:ext cx="2253" cy="570630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0.50265</cdr:x>
      <cdr:y>0.83059</cdr:y>
    </cdr:from>
    <cdr:to>
      <cdr:x>0.57797</cdr:x>
      <cdr:y>0.87634</cdr:y>
    </cdr:to>
    <cdr:sp macro="" textlink="">
      <cdr:nvSpPr>
        <cdr:cNvPr id="4" name="TextBox 3"/>
        <cdr:cNvSpPr txBox="1"/>
      </cdr:nvSpPr>
      <cdr:spPr>
        <a:xfrm xmlns:a="http://schemas.openxmlformats.org/drawingml/2006/main">
          <a:off x="3905571" y="6139224"/>
          <a:ext cx="585238" cy="3381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t>0.7%</a:t>
          </a:r>
        </a:p>
      </cdr:txBody>
    </cdr:sp>
  </cdr:relSizeAnchor>
  <cdr:relSizeAnchor xmlns:cdr="http://schemas.openxmlformats.org/drawingml/2006/chartDrawing">
    <cdr:from>
      <cdr:x>0.5353</cdr:x>
      <cdr:y>0.88541</cdr:y>
    </cdr:from>
    <cdr:to>
      <cdr:x>0.5353</cdr:x>
      <cdr:y>0.98327</cdr:y>
    </cdr:to>
    <cdr:sp macro="" textlink="">
      <cdr:nvSpPr>
        <cdr:cNvPr id="6" name="Straight Connector 5"/>
        <cdr:cNvSpPr/>
      </cdr:nvSpPr>
      <cdr:spPr>
        <a:xfrm xmlns:a="http://schemas.openxmlformats.org/drawingml/2006/main">
          <a:off x="4159262" y="6544420"/>
          <a:ext cx="0" cy="72332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2407708</xdr:colOff>
      <xdr:row>0</xdr:row>
      <xdr:rowOff>472921</xdr:rowOff>
    </xdr:to>
    <xdr:pic>
      <xdr:nvPicPr>
        <xdr:cNvPr id="2" name="Picture 1">
          <a:extLst>
            <a:ext uri="{FF2B5EF4-FFF2-40B4-BE49-F238E27FC236}">
              <a16:creationId xmlns:a16="http://schemas.microsoft.com/office/drawing/2014/main" id="{522D3D53-CA86-452A-8677-BBE722532AC6}"/>
            </a:ext>
          </a:extLst>
        </xdr:cNvPr>
        <xdr:cNvPicPr>
          <a:picLocks noChangeAspect="1"/>
        </xdr:cNvPicPr>
      </xdr:nvPicPr>
      <xdr:blipFill>
        <a:blip xmlns:r="http://schemas.openxmlformats.org/officeDocument/2006/relationships" r:embed="rId1"/>
        <a:stretch>
          <a:fillRect/>
        </a:stretch>
      </xdr:blipFill>
      <xdr:spPr>
        <a:xfrm>
          <a:off x="0" y="0"/>
          <a:ext cx="2409825" cy="472921"/>
        </a:xfrm>
        <a:prstGeom prst="rect">
          <a:avLst/>
        </a:prstGeom>
      </xdr:spPr>
    </xdr:pic>
    <xdr:clientData/>
  </xdr:twoCellAnchor>
  <xdr:twoCellAnchor>
    <xdr:from>
      <xdr:col>0</xdr:col>
      <xdr:colOff>0</xdr:colOff>
      <xdr:row>8</xdr:row>
      <xdr:rowOff>0</xdr:rowOff>
    </xdr:from>
    <xdr:to>
      <xdr:col>5</xdr:col>
      <xdr:colOff>317499</xdr:colOff>
      <xdr:row>23</xdr:row>
      <xdr:rowOff>20108</xdr:rowOff>
    </xdr:to>
    <xdr:graphicFrame macro="">
      <xdr:nvGraphicFramePr>
        <xdr:cNvPr id="3" name="Chart 2">
          <a:extLst>
            <a:ext uri="{FF2B5EF4-FFF2-40B4-BE49-F238E27FC236}">
              <a16:creationId xmlns:a16="http://schemas.microsoft.com/office/drawing/2014/main" id="{7C568D46-091D-4420-8A7F-367564258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2407708</xdr:colOff>
      <xdr:row>0</xdr:row>
      <xdr:rowOff>472921</xdr:rowOff>
    </xdr:to>
    <xdr:pic>
      <xdr:nvPicPr>
        <xdr:cNvPr id="2" name="Picture 1">
          <a:extLst>
            <a:ext uri="{FF2B5EF4-FFF2-40B4-BE49-F238E27FC236}">
              <a16:creationId xmlns:a16="http://schemas.microsoft.com/office/drawing/2014/main" id="{1D673304-9288-4480-A540-5959F305686A}"/>
            </a:ext>
          </a:extLst>
        </xdr:cNvPr>
        <xdr:cNvPicPr>
          <a:picLocks noChangeAspect="1"/>
        </xdr:cNvPicPr>
      </xdr:nvPicPr>
      <xdr:blipFill>
        <a:blip xmlns:r="http://schemas.openxmlformats.org/officeDocument/2006/relationships" r:embed="rId1"/>
        <a:stretch>
          <a:fillRect/>
        </a:stretch>
      </xdr:blipFill>
      <xdr:spPr>
        <a:xfrm>
          <a:off x="0" y="0"/>
          <a:ext cx="2409825" cy="472921"/>
        </a:xfrm>
        <a:prstGeom prst="rect">
          <a:avLst/>
        </a:prstGeom>
      </xdr:spPr>
    </xdr:pic>
    <xdr:clientData/>
  </xdr:twoCellAnchor>
  <xdr:twoCellAnchor>
    <xdr:from>
      <xdr:col>0</xdr:col>
      <xdr:colOff>941917</xdr:colOff>
      <xdr:row>12</xdr:row>
      <xdr:rowOff>95250</xdr:rowOff>
    </xdr:from>
    <xdr:to>
      <xdr:col>4</xdr:col>
      <xdr:colOff>0</xdr:colOff>
      <xdr:row>28</xdr:row>
      <xdr:rowOff>13758</xdr:rowOff>
    </xdr:to>
    <xdr:graphicFrame macro="">
      <xdr:nvGraphicFramePr>
        <xdr:cNvPr id="3" name="Chart 2">
          <a:extLst>
            <a:ext uri="{FF2B5EF4-FFF2-40B4-BE49-F238E27FC236}">
              <a16:creationId xmlns:a16="http://schemas.microsoft.com/office/drawing/2014/main" id="{EAC4F254-EC90-45BE-8DAB-BBACC49DA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2407708</xdr:colOff>
      <xdr:row>0</xdr:row>
      <xdr:rowOff>472921</xdr:rowOff>
    </xdr:to>
    <xdr:pic>
      <xdr:nvPicPr>
        <xdr:cNvPr id="2" name="Picture 1">
          <a:extLst>
            <a:ext uri="{FF2B5EF4-FFF2-40B4-BE49-F238E27FC236}">
              <a16:creationId xmlns:a16="http://schemas.microsoft.com/office/drawing/2014/main" id="{B5EBF5E6-C651-4E8F-919D-16694F89346B}"/>
            </a:ext>
          </a:extLst>
        </xdr:cNvPr>
        <xdr:cNvPicPr>
          <a:picLocks noChangeAspect="1"/>
        </xdr:cNvPicPr>
      </xdr:nvPicPr>
      <xdr:blipFill>
        <a:blip xmlns:r="http://schemas.openxmlformats.org/officeDocument/2006/relationships" r:embed="rId1"/>
        <a:stretch>
          <a:fillRect/>
        </a:stretch>
      </xdr:blipFill>
      <xdr:spPr>
        <a:xfrm>
          <a:off x="0" y="0"/>
          <a:ext cx="2409825" cy="472921"/>
        </a:xfrm>
        <a:prstGeom prst="rect">
          <a:avLst/>
        </a:prstGeom>
      </xdr:spPr>
    </xdr:pic>
    <xdr:clientData/>
  </xdr:twoCellAnchor>
  <xdr:twoCellAnchor>
    <xdr:from>
      <xdr:col>0</xdr:col>
      <xdr:colOff>0</xdr:colOff>
      <xdr:row>11</xdr:row>
      <xdr:rowOff>0</xdr:rowOff>
    </xdr:from>
    <xdr:to>
      <xdr:col>3</xdr:col>
      <xdr:colOff>719667</xdr:colOff>
      <xdr:row>26</xdr:row>
      <xdr:rowOff>139700</xdr:rowOff>
    </xdr:to>
    <xdr:graphicFrame macro="">
      <xdr:nvGraphicFramePr>
        <xdr:cNvPr id="3" name="Chart 2">
          <a:extLst>
            <a:ext uri="{FF2B5EF4-FFF2-40B4-BE49-F238E27FC236}">
              <a16:creationId xmlns:a16="http://schemas.microsoft.com/office/drawing/2014/main" id="{22CC5AAE-17D7-492F-92B8-7EC4CEE53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2407708</xdr:colOff>
      <xdr:row>0</xdr:row>
      <xdr:rowOff>472921</xdr:rowOff>
    </xdr:to>
    <xdr:pic>
      <xdr:nvPicPr>
        <xdr:cNvPr id="2" name="Picture 1">
          <a:extLst>
            <a:ext uri="{FF2B5EF4-FFF2-40B4-BE49-F238E27FC236}">
              <a16:creationId xmlns:a16="http://schemas.microsoft.com/office/drawing/2014/main" id="{D14052A8-ADC6-492D-9E9A-B6CAA034C389}"/>
            </a:ext>
          </a:extLst>
        </xdr:cNvPr>
        <xdr:cNvPicPr>
          <a:picLocks noChangeAspect="1"/>
        </xdr:cNvPicPr>
      </xdr:nvPicPr>
      <xdr:blipFill>
        <a:blip xmlns:r="http://schemas.openxmlformats.org/officeDocument/2006/relationships" r:embed="rId1"/>
        <a:stretch>
          <a:fillRect/>
        </a:stretch>
      </xdr:blipFill>
      <xdr:spPr>
        <a:xfrm>
          <a:off x="0" y="0"/>
          <a:ext cx="2409825" cy="472921"/>
        </a:xfrm>
        <a:prstGeom prst="rect">
          <a:avLst/>
        </a:prstGeom>
      </xdr:spPr>
    </xdr:pic>
    <xdr:clientData/>
  </xdr:twoCellAnchor>
  <xdr:twoCellAnchor>
    <xdr:from>
      <xdr:col>7</xdr:col>
      <xdr:colOff>0</xdr:colOff>
      <xdr:row>4</xdr:row>
      <xdr:rowOff>0</xdr:rowOff>
    </xdr:from>
    <xdr:to>
      <xdr:col>13</xdr:col>
      <xdr:colOff>444500</xdr:colOff>
      <xdr:row>18</xdr:row>
      <xdr:rowOff>156634</xdr:rowOff>
    </xdr:to>
    <xdr:graphicFrame macro="">
      <xdr:nvGraphicFramePr>
        <xdr:cNvPr id="3" name="Chart 2">
          <a:extLst>
            <a:ext uri="{FF2B5EF4-FFF2-40B4-BE49-F238E27FC236}">
              <a16:creationId xmlns:a16="http://schemas.microsoft.com/office/drawing/2014/main" id="{A9E0C53F-275D-49B1-91FC-EBA14BE7A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201%20%20-%20headline%20ODA%20tren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gure%202%20-%20change%20in%20ODA-GNI%20rati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gure%203%20-%20ODA%20to%20LDC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gure%204%20-%20ODA%20short-term%20prioriti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gure%205%20-%20Loan%20concessionalit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gure%206%20-%20P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s>
    <sheetDataSet>
      <sheetData sheetId="0">
        <row r="1">
          <cell r="B1">
            <v>2000</v>
          </cell>
          <cell r="C1">
            <v>2001</v>
          </cell>
          <cell r="D1">
            <v>2002</v>
          </cell>
          <cell r="E1">
            <v>2003</v>
          </cell>
          <cell r="F1">
            <v>2004</v>
          </cell>
          <cell r="G1">
            <v>2005</v>
          </cell>
          <cell r="H1">
            <v>2006</v>
          </cell>
          <cell r="I1">
            <v>2007</v>
          </cell>
          <cell r="J1">
            <v>2008</v>
          </cell>
          <cell r="K1">
            <v>2009</v>
          </cell>
          <cell r="L1">
            <v>2010</v>
          </cell>
          <cell r="M1">
            <v>2011</v>
          </cell>
          <cell r="N1">
            <v>2012</v>
          </cell>
          <cell r="O1">
            <v>2013</v>
          </cell>
          <cell r="P1">
            <v>2014</v>
          </cell>
          <cell r="Q1">
            <v>2015</v>
          </cell>
          <cell r="R1">
            <v>2016</v>
          </cell>
          <cell r="S1">
            <v>2017</v>
          </cell>
          <cell r="T1">
            <v>2018</v>
          </cell>
        </row>
        <row r="2">
          <cell r="A2" t="str">
            <v>Net ODA (cashflow basis)</v>
          </cell>
          <cell r="B2">
            <v>75839.436973432297</v>
          </cell>
          <cell r="C2">
            <v>78064.777116192141</v>
          </cell>
          <cell r="D2">
            <v>83760.471574695752</v>
          </cell>
          <cell r="E2">
            <v>87815.670367478218</v>
          </cell>
          <cell r="F2">
            <v>93159.644232362523</v>
          </cell>
          <cell r="G2">
            <v>122702.62489605843</v>
          </cell>
          <cell r="H2">
            <v>115894.54536100183</v>
          </cell>
          <cell r="I2">
            <v>106947.58206406396</v>
          </cell>
          <cell r="J2">
            <v>119388.0934309071</v>
          </cell>
          <cell r="K2">
            <v>121215.99792699877</v>
          </cell>
          <cell r="L2">
            <v>127877.68800114318</v>
          </cell>
          <cell r="M2">
            <v>126745.78517532258</v>
          </cell>
          <cell r="N2">
            <v>121917.1657755645</v>
          </cell>
          <cell r="O2">
            <v>128363.52888244108</v>
          </cell>
          <cell r="P2">
            <v>130468.94699123688</v>
          </cell>
          <cell r="Q2">
            <v>138659.95108266897</v>
          </cell>
          <cell r="R2">
            <v>153880.34214369406</v>
          </cell>
          <cell r="S2">
            <v>153416.74516893009</v>
          </cell>
          <cell r="T2">
            <v>149322.84</v>
          </cell>
        </row>
        <row r="3">
          <cell r="A3" t="str">
            <v>ODA (grant equivalent)</v>
          </cell>
          <cell r="R3">
            <v>155814.43937402632</v>
          </cell>
          <cell r="S3">
            <v>155564.15622901628</v>
          </cell>
          <cell r="T3">
            <v>153024.90000000002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NI chart"/>
    </sheetNames>
    <sheetDataSet>
      <sheetData sheetId="0">
        <row r="5">
          <cell r="F5" t="str">
            <v>growth from 2017</v>
          </cell>
          <cell r="G5" t="str">
            <v>reduction from 2017</v>
          </cell>
        </row>
        <row r="6">
          <cell r="A6" t="str">
            <v>Sweden</v>
          </cell>
          <cell r="E6">
            <v>1.018878E-2</v>
          </cell>
          <cell r="F6">
            <v>1.043256E-2</v>
          </cell>
          <cell r="G6" t="str">
            <v/>
          </cell>
        </row>
        <row r="7">
          <cell r="A7" t="str">
            <v>Luxembourg</v>
          </cell>
          <cell r="E7">
            <v>9.8315099999999999E-3</v>
          </cell>
          <cell r="F7" t="str">
            <v/>
          </cell>
          <cell r="G7">
            <v>9.9573999999999999E-3</v>
          </cell>
        </row>
        <row r="8">
          <cell r="A8" t="str">
            <v>Norway</v>
          </cell>
          <cell r="E8">
            <v>9.4068499999999996E-3</v>
          </cell>
          <cell r="F8" t="str">
            <v/>
          </cell>
          <cell r="G8">
            <v>9.9271699999999991E-3</v>
          </cell>
        </row>
        <row r="9">
          <cell r="A9" t="str">
            <v>Denmark</v>
          </cell>
          <cell r="E9">
            <v>7.1858999999999994E-3</v>
          </cell>
          <cell r="F9" t="str">
            <v/>
          </cell>
          <cell r="G9">
            <v>7.37449E-3</v>
          </cell>
        </row>
        <row r="10">
          <cell r="A10" t="str">
            <v>United Kingdom</v>
          </cell>
          <cell r="E10">
            <v>6.9563699999999999E-3</v>
          </cell>
          <cell r="F10" t="str">
            <v/>
          </cell>
          <cell r="G10">
            <v>6.9887600000000001E-3</v>
          </cell>
        </row>
        <row r="11">
          <cell r="A11" t="str">
            <v>Germany</v>
          </cell>
          <cell r="E11">
            <v>6.1213300000000003E-3</v>
          </cell>
          <cell r="F11" t="str">
            <v/>
          </cell>
          <cell r="G11">
            <v>6.6740499999999999E-3</v>
          </cell>
        </row>
        <row r="12">
          <cell r="A12" t="str">
            <v>Netherlands</v>
          </cell>
          <cell r="E12">
            <v>6.0368699999999997E-3</v>
          </cell>
          <cell r="F12">
            <v>6.1000100000000003E-3</v>
          </cell>
          <cell r="G12" t="str">
            <v/>
          </cell>
        </row>
        <row r="13">
          <cell r="A13" t="str">
            <v>Switzerland</v>
          </cell>
          <cell r="E13">
            <v>4.3647299999999998E-3</v>
          </cell>
          <cell r="F13" t="str">
            <v/>
          </cell>
          <cell r="G13">
            <v>4.56902E-3</v>
          </cell>
        </row>
        <row r="14">
          <cell r="A14" t="str">
            <v>Belgium</v>
          </cell>
          <cell r="E14">
            <v>4.3041099999999999E-3</v>
          </cell>
          <cell r="F14" t="str">
            <v/>
          </cell>
          <cell r="G14">
            <v>4.5000000000000005E-3</v>
          </cell>
        </row>
        <row r="15">
          <cell r="A15" t="str">
            <v>France</v>
          </cell>
          <cell r="E15">
            <v>4.2813699999999996E-3</v>
          </cell>
          <cell r="F15" t="str">
            <v/>
          </cell>
          <cell r="G15">
            <v>4.3E-3</v>
          </cell>
        </row>
        <row r="16">
          <cell r="A16" t="str">
            <v>Finland</v>
          </cell>
          <cell r="E16">
            <v>3.5756300000000002E-3</v>
          </cell>
          <cell r="F16" t="str">
            <v/>
          </cell>
          <cell r="G16">
            <v>4.2449699999999998E-3</v>
          </cell>
        </row>
        <row r="17">
          <cell r="A17" t="str">
            <v>Ireland</v>
          </cell>
          <cell r="E17">
            <v>3.1231100000000001E-3</v>
          </cell>
          <cell r="F17" t="str">
            <v/>
          </cell>
          <cell r="G17">
            <v>3.1740000000000002E-3</v>
          </cell>
        </row>
        <row r="18">
          <cell r="A18" t="str">
            <v>Iceland</v>
          </cell>
          <cell r="E18">
            <v>2.8377099999999998E-3</v>
          </cell>
          <cell r="F18">
            <v>3.1026999999999999E-3</v>
          </cell>
          <cell r="G18" t="str">
            <v/>
          </cell>
        </row>
        <row r="19">
          <cell r="A19" t="str">
            <v>New Zealand</v>
          </cell>
          <cell r="E19">
            <v>2.3E-3</v>
          </cell>
          <cell r="F19">
            <v>2.8281499999999998E-3</v>
          </cell>
          <cell r="G19" t="str">
            <v/>
          </cell>
        </row>
        <row r="20">
          <cell r="A20" t="str">
            <v>Canada</v>
          </cell>
          <cell r="E20">
            <v>2.6409199999999997E-3</v>
          </cell>
          <cell r="F20">
            <v>2.75742E-3</v>
          </cell>
          <cell r="G20" t="str">
            <v/>
          </cell>
        </row>
        <row r="21">
          <cell r="A21" t="str">
            <v>Japan</v>
          </cell>
          <cell r="E21">
            <v>2.27706E-3</v>
          </cell>
          <cell r="F21">
            <v>2.75377E-3</v>
          </cell>
          <cell r="G21" t="str">
            <v/>
          </cell>
        </row>
        <row r="22">
          <cell r="A22" t="str">
            <v>Austria</v>
          </cell>
          <cell r="E22">
            <v>2.5746499999999999E-3</v>
          </cell>
          <cell r="F22" t="str">
            <v/>
          </cell>
          <cell r="G22">
            <v>3.0004300000000001E-3</v>
          </cell>
        </row>
        <row r="23">
          <cell r="A23" t="str">
            <v>Italy</v>
          </cell>
          <cell r="E23">
            <v>2.3979100000000001E-3</v>
          </cell>
          <cell r="F23" t="str">
            <v/>
          </cell>
          <cell r="G23">
            <v>3.0102099999999997E-3</v>
          </cell>
        </row>
        <row r="24">
          <cell r="A24" t="str">
            <v>Australia</v>
          </cell>
          <cell r="E24">
            <v>2.3199700000000002E-3</v>
          </cell>
          <cell r="F24">
            <v>2.3327199999999999E-3</v>
          </cell>
          <cell r="G24" t="str">
            <v/>
          </cell>
        </row>
        <row r="25">
          <cell r="A25" t="str">
            <v>Spain</v>
          </cell>
          <cell r="E25">
            <v>1.9494900000000001E-3</v>
          </cell>
          <cell r="F25">
            <v>2.01373E-3</v>
          </cell>
          <cell r="G25" t="str">
            <v/>
          </cell>
        </row>
        <row r="26">
          <cell r="A26" t="str">
            <v>Portugal</v>
          </cell>
          <cell r="E26">
            <v>1.67548E-3</v>
          </cell>
          <cell r="F26" t="str">
            <v/>
          </cell>
          <cell r="G26">
            <v>1.79115E-3</v>
          </cell>
        </row>
        <row r="27">
          <cell r="A27" t="str">
            <v>United States</v>
          </cell>
          <cell r="E27">
            <v>1.6712299999999999E-3</v>
          </cell>
          <cell r="F27" t="str">
            <v/>
          </cell>
          <cell r="G27">
            <v>1.7680299999999999E-3</v>
          </cell>
        </row>
        <row r="28">
          <cell r="A28" t="str">
            <v>Slovenia</v>
          </cell>
          <cell r="E28">
            <v>1.55657E-3</v>
          </cell>
          <cell r="F28" t="str">
            <v/>
          </cell>
          <cell r="G28">
            <v>1.5891900000000001E-3</v>
          </cell>
        </row>
        <row r="29">
          <cell r="A29" t="str">
            <v>Korea</v>
          </cell>
          <cell r="E29">
            <v>1.4383000000000002E-3</v>
          </cell>
          <cell r="F29">
            <v>1.4521100000000002E-3</v>
          </cell>
          <cell r="G29" t="str">
            <v/>
          </cell>
        </row>
        <row r="30">
          <cell r="A30" t="str">
            <v>Czech Republic</v>
          </cell>
          <cell r="E30">
            <v>1.4000000000000002E-3</v>
          </cell>
          <cell r="F30" t="str">
            <v/>
          </cell>
          <cell r="G30">
            <v>1.5019199999999999E-3</v>
          </cell>
        </row>
        <row r="31">
          <cell r="A31" t="str">
            <v>Hungary</v>
          </cell>
          <cell r="E31">
            <v>1.1080600000000001E-3</v>
          </cell>
          <cell r="F31">
            <v>1.3978599999999999E-3</v>
          </cell>
          <cell r="G31" t="str">
            <v/>
          </cell>
        </row>
        <row r="32">
          <cell r="A32" t="str">
            <v>Poland</v>
          </cell>
          <cell r="E32">
            <v>1.34688E-3</v>
          </cell>
          <cell r="F32">
            <v>1.3562699999999999E-3</v>
          </cell>
          <cell r="G32" t="str">
            <v/>
          </cell>
        </row>
        <row r="33">
          <cell r="A33" t="str">
            <v>Greece</v>
          </cell>
          <cell r="E33">
            <v>1.2847100000000001E-3</v>
          </cell>
          <cell r="F33" t="str">
            <v/>
          </cell>
          <cell r="G33">
            <v>1.56248E-3</v>
          </cell>
        </row>
        <row r="34">
          <cell r="A34" t="str">
            <v>Slovak Republic</v>
          </cell>
          <cell r="E34">
            <v>1.27181E-3</v>
          </cell>
          <cell r="F34" t="str">
            <v/>
          </cell>
          <cell r="G34">
            <v>1.31963E-3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s>
    <sheetDataSet>
      <sheetData sheetId="0">
        <row r="1">
          <cell r="B1">
            <v>2000</v>
          </cell>
          <cell r="C1">
            <v>2001</v>
          </cell>
          <cell r="D1">
            <v>2002</v>
          </cell>
          <cell r="E1">
            <v>2003</v>
          </cell>
          <cell r="F1">
            <v>2004</v>
          </cell>
          <cell r="G1">
            <v>2005</v>
          </cell>
          <cell r="H1">
            <v>2006</v>
          </cell>
          <cell r="I1">
            <v>2007</v>
          </cell>
          <cell r="J1">
            <v>2008</v>
          </cell>
          <cell r="K1">
            <v>2009</v>
          </cell>
          <cell r="L1">
            <v>2010</v>
          </cell>
          <cell r="M1">
            <v>2011</v>
          </cell>
          <cell r="N1">
            <v>2012</v>
          </cell>
          <cell r="O1">
            <v>2013</v>
          </cell>
          <cell r="P1">
            <v>2014</v>
          </cell>
          <cell r="Q1">
            <v>2015</v>
          </cell>
          <cell r="R1">
            <v>2016</v>
          </cell>
          <cell r="S1">
            <v>2017</v>
          </cell>
          <cell r="T1">
            <v>2018</v>
          </cell>
        </row>
        <row r="2">
          <cell r="A2" t="str">
            <v>Net ODA (cashflow basis)</v>
          </cell>
          <cell r="B2">
            <v>11571.127636835714</v>
          </cell>
          <cell r="C2">
            <v>11660.894796316998</v>
          </cell>
          <cell r="D2">
            <v>15140.774206037648</v>
          </cell>
          <cell r="E2">
            <v>21065.760935229675</v>
          </cell>
          <cell r="F2">
            <v>18522.832969407471</v>
          </cell>
          <cell r="G2">
            <v>18187.588696750488</v>
          </cell>
          <cell r="H2">
            <v>19260.314446366225</v>
          </cell>
          <cell r="I2">
            <v>20128.954680307561</v>
          </cell>
          <cell r="J2">
            <v>23268.689397697286</v>
          </cell>
          <cell r="K2">
            <v>25016.030294885666</v>
          </cell>
          <cell r="L2">
            <v>28415.793200493121</v>
          </cell>
          <cell r="M2">
            <v>29428.049554568621</v>
          </cell>
          <cell r="N2">
            <v>26456.318348102752</v>
          </cell>
          <cell r="O2">
            <v>28798.244967248676</v>
          </cell>
          <cell r="P2">
            <v>25395.946436583894</v>
          </cell>
          <cell r="Q2">
            <v>26181.052545617</v>
          </cell>
          <cell r="R2">
            <v>25790.808221171468</v>
          </cell>
          <cell r="S2">
            <v>28374.7954899668</v>
          </cell>
          <cell r="T2">
            <v>27437.22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s>
    <sheetDataSet>
      <sheetData sheetId="0">
        <row r="1">
          <cell r="B1" t="str">
            <v>2010</v>
          </cell>
          <cell r="C1" t="str">
            <v>2011</v>
          </cell>
          <cell r="D1" t="str">
            <v>2012</v>
          </cell>
          <cell r="E1" t="str">
            <v>2013</v>
          </cell>
          <cell r="F1" t="str">
            <v>2014</v>
          </cell>
          <cell r="G1" t="str">
            <v>2015</v>
          </cell>
          <cell r="H1" t="str">
            <v>2016</v>
          </cell>
          <cell r="I1" t="str">
            <v>2017</v>
          </cell>
          <cell r="J1" t="str">
            <v>2018</v>
          </cell>
        </row>
        <row r="2">
          <cell r="A2" t="str">
            <v>Humanitarian aid</v>
          </cell>
          <cell r="B2">
            <v>9.0777648797537816E-2</v>
          </cell>
          <cell r="C2">
            <v>8.8534652704843425E-2</v>
          </cell>
          <cell r="D2">
            <v>8.4369159678137115E-2</v>
          </cell>
          <cell r="E2">
            <v>9.7115017458960853E-2</v>
          </cell>
          <cell r="F2">
            <v>0.12154751036647515</v>
          </cell>
          <cell r="G2">
            <v>0.12724445046794888</v>
          </cell>
          <cell r="H2">
            <v>0.12436051870578847</v>
          </cell>
          <cell r="I2">
            <v>0.13472766637740141</v>
          </cell>
          <cell r="J2">
            <v>0.12806166793003007</v>
          </cell>
        </row>
        <row r="3">
          <cell r="A3" t="str">
            <v>In-donor refugee costs</v>
          </cell>
          <cell r="B3">
            <v>3.4358200554647778E-2</v>
          </cell>
          <cell r="C3">
            <v>4.1749653628631547E-2</v>
          </cell>
          <cell r="D3">
            <v>4.419081085967224E-2</v>
          </cell>
          <cell r="E3">
            <v>4.4447034290118634E-2</v>
          </cell>
          <cell r="F3">
            <v>6.1534157512852128E-2</v>
          </cell>
          <cell r="G3">
            <v>0.11640558372520166</v>
          </cell>
          <cell r="H3">
            <v>0.13998695815651602</v>
          </cell>
          <cell r="I3">
            <v>0.11806993700617992</v>
          </cell>
          <cell r="J3">
            <v>8.8658578359927909E-2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s>
    <sheetDataSet>
      <sheetData sheetId="0">
        <row r="1">
          <cell r="B1" t="str">
            <v>2017</v>
          </cell>
          <cell r="C1" t="str">
            <v>2018</v>
          </cell>
        </row>
        <row r="2">
          <cell r="A2" t="str">
            <v>Korea</v>
          </cell>
          <cell r="B2">
            <v>0.79915340791212686</v>
          </cell>
          <cell r="C2">
            <v>0.77309780864474886</v>
          </cell>
        </row>
        <row r="3">
          <cell r="A3" t="str">
            <v>Japan</v>
          </cell>
          <cell r="B3">
            <v>0.66956934786808009</v>
          </cell>
          <cell r="C3">
            <v>0.6589071027710891</v>
          </cell>
        </row>
        <row r="4">
          <cell r="A4" t="str">
            <v>France</v>
          </cell>
          <cell r="B4">
            <v>0.3972362939043057</v>
          </cell>
          <cell r="C4">
            <v>0.40071734311513529</v>
          </cell>
        </row>
        <row r="5">
          <cell r="A5" t="str">
            <v>Germany</v>
          </cell>
          <cell r="B5">
            <v>0.29678203929656249</v>
          </cell>
          <cell r="C5">
            <v>0.28055581758433418</v>
          </cell>
        </row>
        <row r="6">
          <cell r="A6" t="str">
            <v>EU Institutions</v>
          </cell>
          <cell r="B6">
            <v>0.2482169000442791</v>
          </cell>
          <cell r="C6">
            <v>0.25870643652551956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pasted &amp; chart"/>
    </sheetNames>
    <sheetDataSet>
      <sheetData sheetId="0">
        <row r="1">
          <cell r="B1" t="str">
            <v>DFI capitalisation</v>
          </cell>
          <cell r="C1" t="str">
            <v>Other PSI investments</v>
          </cell>
        </row>
        <row r="2">
          <cell r="A2" t="str">
            <v>Austria</v>
          </cell>
          <cell r="B2">
            <v>0</v>
          </cell>
          <cell r="C2">
            <v>12.92</v>
          </cell>
        </row>
        <row r="3">
          <cell r="A3" t="str">
            <v>Denmark</v>
          </cell>
          <cell r="B3">
            <v>24.81</v>
          </cell>
          <cell r="C3">
            <v>0</v>
          </cell>
        </row>
        <row r="4">
          <cell r="A4" t="str">
            <v>Switzerland</v>
          </cell>
          <cell r="B4">
            <v>30.68</v>
          </cell>
          <cell r="C4">
            <v>0</v>
          </cell>
        </row>
        <row r="5">
          <cell r="A5" t="str">
            <v>Finland</v>
          </cell>
          <cell r="B5">
            <v>0</v>
          </cell>
          <cell r="C5">
            <v>51.5</v>
          </cell>
        </row>
        <row r="6">
          <cell r="A6" t="str">
            <v>Sweden</v>
          </cell>
          <cell r="B6">
            <v>69.040000000000006</v>
          </cell>
          <cell r="C6">
            <v>0</v>
          </cell>
        </row>
        <row r="7">
          <cell r="A7" t="str">
            <v>Belgium</v>
          </cell>
          <cell r="B7">
            <v>70.84</v>
          </cell>
          <cell r="C7">
            <v>0</v>
          </cell>
        </row>
        <row r="8">
          <cell r="A8" t="str">
            <v>Germany</v>
          </cell>
          <cell r="B8">
            <v>0</v>
          </cell>
          <cell r="C8">
            <v>100.32</v>
          </cell>
        </row>
        <row r="9">
          <cell r="A9" t="str">
            <v>Japan</v>
          </cell>
          <cell r="B9">
            <v>0</v>
          </cell>
          <cell r="C9">
            <v>100.73</v>
          </cell>
        </row>
        <row r="10">
          <cell r="A10" t="str">
            <v>Norway</v>
          </cell>
          <cell r="B10">
            <v>207.44</v>
          </cell>
          <cell r="C10">
            <v>0</v>
          </cell>
        </row>
        <row r="11">
          <cell r="A11" t="str">
            <v>Canada</v>
          </cell>
          <cell r="B11">
            <v>77.16</v>
          </cell>
          <cell r="C11">
            <v>257.05</v>
          </cell>
        </row>
        <row r="12">
          <cell r="A12" t="str">
            <v>France</v>
          </cell>
          <cell r="B12">
            <v>0</v>
          </cell>
          <cell r="C12">
            <v>419.25</v>
          </cell>
        </row>
        <row r="13">
          <cell r="A13" t="str">
            <v>United Kingdom</v>
          </cell>
          <cell r="B13">
            <v>989.73</v>
          </cell>
          <cell r="C13">
            <v>96.89</v>
          </cell>
        </row>
      </sheetData>
    </sheetDataSet>
  </externalBook>
</externalLink>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D512-BA79-43C5-858C-524DDEB44088}">
  <dimension ref="A1:BH11"/>
  <sheetViews>
    <sheetView zoomScale="90" zoomScaleNormal="90" workbookViewId="0">
      <selection activeCell="J29" sqref="J29"/>
    </sheetView>
  </sheetViews>
  <sheetFormatPr defaultRowHeight="14.25" x14ac:dyDescent="0.2"/>
  <cols>
    <col min="1" max="1" width="32.5" style="6" customWidth="1"/>
    <col min="2" max="3" width="9" style="6"/>
    <col min="4" max="4" width="21.75" style="6" customWidth="1"/>
    <col min="5" max="5" width="11.625" style="6" customWidth="1"/>
    <col min="6" max="6" width="16.25" style="6" customWidth="1"/>
    <col min="7" max="7" width="18.375" style="6" customWidth="1"/>
    <col min="8" max="16384" width="9" style="6"/>
  </cols>
  <sheetData>
    <row r="1" spans="1:60" ht="41.25" customHeight="1" x14ac:dyDescent="0.2"/>
    <row r="2" spans="1:60" x14ac:dyDescent="0.2">
      <c r="A2" s="4" t="s">
        <v>48</v>
      </c>
      <c r="B2" s="5"/>
      <c r="C2" s="5"/>
      <c r="D2" s="5"/>
      <c r="F2" s="5"/>
      <c r="G2" s="18"/>
      <c r="H2" s="5"/>
      <c r="I2" s="5"/>
      <c r="J2" s="5"/>
      <c r="K2" s="5"/>
      <c r="L2" s="5"/>
      <c r="M2" s="5"/>
      <c r="N2" s="5"/>
      <c r="O2" s="5"/>
      <c r="P2" s="5"/>
      <c r="Q2" s="5"/>
    </row>
    <row r="3" spans="1:60" x14ac:dyDescent="0.2">
      <c r="A3" s="4" t="s">
        <v>40</v>
      </c>
      <c r="B3" s="5"/>
      <c r="C3" s="5"/>
      <c r="D3" s="5"/>
      <c r="F3" s="5"/>
      <c r="G3" s="18"/>
      <c r="H3" s="5"/>
      <c r="I3" s="5"/>
      <c r="J3" s="5"/>
      <c r="K3" s="5"/>
      <c r="L3" s="5"/>
      <c r="M3" s="5"/>
      <c r="N3" s="5"/>
      <c r="O3" s="5"/>
      <c r="P3" s="5"/>
      <c r="Q3" s="5"/>
    </row>
    <row r="4" spans="1:60" x14ac:dyDescent="0.2">
      <c r="A4" s="3"/>
      <c r="B4" s="3"/>
      <c r="C4" s="3"/>
      <c r="D4" s="3"/>
      <c r="E4" s="4"/>
      <c r="F4" s="3"/>
      <c r="G4" s="4"/>
      <c r="H4" s="5"/>
      <c r="I4" s="5"/>
      <c r="J4" s="5"/>
      <c r="K4" s="5"/>
      <c r="L4" s="5"/>
      <c r="M4" s="5"/>
      <c r="N4" s="5"/>
      <c r="O4" s="5"/>
      <c r="P4" s="5"/>
      <c r="Q4" s="5"/>
    </row>
    <row r="5" spans="1:60" ht="15" x14ac:dyDescent="0.25">
      <c r="A5"/>
      <c r="B5" s="15">
        <v>2000</v>
      </c>
      <c r="C5" s="15">
        <v>2001</v>
      </c>
      <c r="D5" s="15">
        <v>2002</v>
      </c>
      <c r="E5" s="15">
        <v>2003</v>
      </c>
      <c r="F5" s="15">
        <v>2004</v>
      </c>
      <c r="G5" s="15">
        <v>2005</v>
      </c>
      <c r="H5" s="15">
        <v>2006</v>
      </c>
      <c r="I5" s="15">
        <v>2007</v>
      </c>
      <c r="J5" s="15">
        <v>2008</v>
      </c>
      <c r="K5" s="15">
        <v>2009</v>
      </c>
      <c r="L5" s="15">
        <v>2010</v>
      </c>
      <c r="M5" s="15">
        <v>2011</v>
      </c>
      <c r="N5" s="15">
        <v>2012</v>
      </c>
      <c r="O5" s="15">
        <v>2013</v>
      </c>
      <c r="P5" s="15">
        <v>2014</v>
      </c>
      <c r="Q5" s="15">
        <v>2015</v>
      </c>
      <c r="R5" s="15">
        <v>2016</v>
      </c>
      <c r="S5" s="15">
        <v>2017</v>
      </c>
      <c r="T5" s="15">
        <v>2018</v>
      </c>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2">
      <c r="A6" t="s">
        <v>52</v>
      </c>
      <c r="B6" s="16">
        <v>75839.436973432297</v>
      </c>
      <c r="C6" s="16">
        <v>78064.777116192141</v>
      </c>
      <c r="D6" s="16">
        <v>83760.471574695752</v>
      </c>
      <c r="E6" s="16">
        <v>87815.670367478218</v>
      </c>
      <c r="F6" s="16">
        <v>93159.644232362523</v>
      </c>
      <c r="G6" s="16">
        <v>122702.62489605843</v>
      </c>
      <c r="H6" s="16">
        <v>115894.54536100183</v>
      </c>
      <c r="I6" s="16">
        <v>106947.58206406396</v>
      </c>
      <c r="J6" s="16">
        <v>119388.0934309071</v>
      </c>
      <c r="K6" s="16">
        <v>121215.99792699877</v>
      </c>
      <c r="L6" s="16">
        <v>127877.68800114318</v>
      </c>
      <c r="M6" s="16">
        <v>126745.78517532258</v>
      </c>
      <c r="N6" s="16">
        <v>121917.1657755645</v>
      </c>
      <c r="O6" s="16">
        <v>128363.52888244108</v>
      </c>
      <c r="P6" s="16">
        <v>130468.94699123688</v>
      </c>
      <c r="Q6" s="16">
        <v>138659.95108266897</v>
      </c>
      <c r="R6" s="16">
        <v>153880.34214369406</v>
      </c>
      <c r="S6" s="16">
        <v>153416.74516893009</v>
      </c>
      <c r="T6" s="16">
        <v>149322.84</v>
      </c>
      <c r="U6" s="20"/>
      <c r="V6" s="19"/>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row>
    <row r="7" spans="1:60" x14ac:dyDescent="0.2">
      <c r="A7" t="s">
        <v>53</v>
      </c>
      <c r="B7" s="16"/>
      <c r="C7" s="16"/>
      <c r="D7" s="16"/>
      <c r="E7" s="16"/>
      <c r="F7" s="16"/>
      <c r="G7" s="16"/>
      <c r="H7" s="16"/>
      <c r="I7" s="16"/>
      <c r="J7" s="16"/>
      <c r="K7" s="16"/>
      <c r="L7" s="16"/>
      <c r="M7" s="16"/>
      <c r="N7" s="16"/>
      <c r="O7" s="16"/>
      <c r="P7" s="16"/>
      <c r="Q7" s="16"/>
      <c r="R7" s="16">
        <v>155814.43937402632</v>
      </c>
      <c r="S7" s="16">
        <v>155564.15622901628</v>
      </c>
      <c r="T7" s="16">
        <v>153024.90000000002</v>
      </c>
      <c r="U7" s="20"/>
      <c r="V7" s="19"/>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row>
    <row r="8" spans="1:60" x14ac:dyDescent="0.2">
      <c r="T8" s="19"/>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row>
    <row r="9" spans="1:60" ht="15" x14ac:dyDescent="0.25">
      <c r="A9" s="8"/>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row>
    <row r="10" spans="1:60" ht="15" x14ac:dyDescent="0.25">
      <c r="A10" s="8"/>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7"/>
    </row>
    <row r="11" spans="1:60"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9962E-CAA7-4722-99FF-20EE22FE11C5}">
  <dimension ref="A1:S39"/>
  <sheetViews>
    <sheetView workbookViewId="0">
      <selection activeCell="I17" sqref="I17"/>
    </sheetView>
  </sheetViews>
  <sheetFormatPr defaultRowHeight="14.25" x14ac:dyDescent="0.2"/>
  <cols>
    <col min="1" max="1" width="36.5" customWidth="1"/>
    <col min="2" max="2" width="13.75" customWidth="1"/>
    <col min="3" max="3" width="14.75" customWidth="1"/>
    <col min="4" max="4" width="21.75" customWidth="1"/>
    <col min="5" max="5" width="11.625" customWidth="1"/>
    <col min="6" max="6" width="16.25" customWidth="1"/>
    <col min="7" max="7" width="18.375" customWidth="1"/>
  </cols>
  <sheetData>
    <row r="1" spans="1:19" ht="41.25" customHeight="1" x14ac:dyDescent="0.2"/>
    <row r="2" spans="1:19" x14ac:dyDescent="0.2">
      <c r="A2" s="3" t="s">
        <v>47</v>
      </c>
      <c r="B2" s="3"/>
      <c r="C2" s="3"/>
      <c r="D2" s="3"/>
      <c r="E2" s="7"/>
      <c r="F2" s="1"/>
      <c r="G2" s="1"/>
      <c r="H2" s="1"/>
      <c r="I2" s="1"/>
      <c r="J2" s="1"/>
      <c r="K2" s="1"/>
      <c r="L2" s="1"/>
      <c r="M2" s="1"/>
      <c r="N2" s="1"/>
      <c r="O2" s="1"/>
      <c r="P2" s="1"/>
      <c r="Q2" s="1"/>
      <c r="R2" s="1"/>
    </row>
    <row r="3" spans="1:19" x14ac:dyDescent="0.2">
      <c r="A3" s="3" t="s">
        <v>40</v>
      </c>
      <c r="B3" s="3"/>
      <c r="C3" s="3"/>
      <c r="D3" s="3"/>
      <c r="E3" s="7"/>
      <c r="F3" s="1"/>
      <c r="G3" s="1"/>
      <c r="H3" s="1"/>
      <c r="I3" s="1"/>
      <c r="J3" s="1"/>
      <c r="K3" s="1"/>
      <c r="L3" s="1"/>
      <c r="M3" s="1"/>
      <c r="N3" s="1"/>
      <c r="O3" s="1"/>
      <c r="P3" s="1"/>
      <c r="Q3" s="1"/>
      <c r="R3" s="1"/>
    </row>
    <row r="4" spans="1:19" x14ac:dyDescent="0.2">
      <c r="A4" s="3" t="s">
        <v>49</v>
      </c>
      <c r="B4" s="3"/>
      <c r="C4" s="3"/>
      <c r="D4" s="3"/>
      <c r="E4" s="7"/>
      <c r="F4" s="1"/>
      <c r="G4" s="1"/>
      <c r="H4" s="1"/>
      <c r="I4" s="1"/>
      <c r="J4" s="1"/>
      <c r="K4" s="1"/>
      <c r="L4" s="1"/>
      <c r="M4" s="1"/>
      <c r="N4" s="1"/>
      <c r="O4" s="1"/>
      <c r="P4" s="1"/>
      <c r="Q4" s="1"/>
      <c r="R4" s="1"/>
    </row>
    <row r="5" spans="1:19" ht="15" x14ac:dyDescent="0.25">
      <c r="A5" s="8"/>
      <c r="B5" s="8"/>
      <c r="C5" s="8"/>
      <c r="D5" s="8"/>
      <c r="E5" s="8"/>
      <c r="F5" s="10"/>
      <c r="G5" s="10"/>
      <c r="H5" s="1"/>
      <c r="I5" s="1"/>
      <c r="J5" s="1"/>
      <c r="K5" s="1"/>
      <c r="L5" s="1"/>
      <c r="M5" s="1"/>
      <c r="N5" s="1"/>
      <c r="O5" s="1"/>
      <c r="P5" s="1"/>
      <c r="Q5" s="1"/>
      <c r="R5" s="1"/>
    </row>
    <row r="6" spans="1:19" ht="50.25" customHeight="1" x14ac:dyDescent="0.25">
      <c r="A6" s="25" t="s">
        <v>39</v>
      </c>
      <c r="B6" s="26" t="s">
        <v>54</v>
      </c>
      <c r="C6" s="26" t="s">
        <v>55</v>
      </c>
      <c r="D6" s="26" t="s">
        <v>56</v>
      </c>
      <c r="E6" s="26" t="s">
        <v>57</v>
      </c>
      <c r="F6" s="1"/>
      <c r="G6" s="1"/>
      <c r="H6" s="1"/>
      <c r="I6" s="1"/>
      <c r="J6" s="1"/>
      <c r="K6" s="1"/>
      <c r="L6" s="1"/>
      <c r="M6" s="1"/>
      <c r="N6" s="1"/>
      <c r="O6" s="1"/>
      <c r="P6" s="1"/>
      <c r="Q6" s="1"/>
      <c r="R6" s="1"/>
      <c r="S6" s="1"/>
    </row>
    <row r="7" spans="1:19" x14ac:dyDescent="0.2">
      <c r="A7" t="s">
        <v>28</v>
      </c>
      <c r="B7" s="16">
        <v>3118.58</v>
      </c>
      <c r="C7" s="16">
        <v>3004.4407847184002</v>
      </c>
      <c r="D7" s="16">
        <v>114.13921528159972</v>
      </c>
      <c r="E7" s="17">
        <v>3.7990169705507358E-2</v>
      </c>
      <c r="F7" s="10"/>
      <c r="G7" s="10"/>
      <c r="H7" s="10"/>
      <c r="I7" s="1"/>
      <c r="J7" s="1"/>
      <c r="K7" s="1"/>
      <c r="L7" s="1"/>
      <c r="M7" s="1"/>
      <c r="N7" s="1"/>
      <c r="O7" s="1"/>
      <c r="P7" s="1"/>
      <c r="Q7" s="1"/>
      <c r="R7" s="1"/>
      <c r="S7" s="1"/>
    </row>
    <row r="8" spans="1:19" x14ac:dyDescent="0.2">
      <c r="A8" t="s">
        <v>21</v>
      </c>
      <c r="B8" s="16">
        <v>1175.18</v>
      </c>
      <c r="C8" s="16">
        <v>1331.6241319362</v>
      </c>
      <c r="D8" s="16">
        <v>-156.44413193619994</v>
      </c>
      <c r="E8" s="17">
        <v>-0.11748370143212108</v>
      </c>
      <c r="F8" s="10"/>
      <c r="G8" s="10"/>
      <c r="H8" s="10"/>
      <c r="I8" s="1"/>
      <c r="J8" s="1"/>
      <c r="K8" s="1"/>
      <c r="L8" s="1"/>
      <c r="M8" s="1"/>
      <c r="N8" s="1"/>
      <c r="O8" s="1"/>
      <c r="P8" s="1"/>
      <c r="Q8" s="1"/>
      <c r="R8" s="1"/>
      <c r="S8" s="1"/>
    </row>
    <row r="9" spans="1:19" ht="15" x14ac:dyDescent="0.25">
      <c r="A9" t="s">
        <v>18</v>
      </c>
      <c r="B9" s="16">
        <v>2361.02</v>
      </c>
      <c r="C9" s="16">
        <v>2337.2504234810003</v>
      </c>
      <c r="D9" s="16">
        <v>23.769576518999656</v>
      </c>
      <c r="E9" s="17">
        <v>1.016988863503906E-2</v>
      </c>
      <c r="F9" s="12"/>
      <c r="G9" s="12"/>
      <c r="H9" s="10"/>
      <c r="I9" s="1"/>
      <c r="J9" s="1"/>
      <c r="K9" s="1"/>
      <c r="L9" s="1"/>
      <c r="M9" s="1"/>
      <c r="N9" s="1"/>
      <c r="O9" s="1"/>
      <c r="P9" s="1"/>
      <c r="Q9" s="1"/>
      <c r="R9" s="1"/>
      <c r="S9" s="1"/>
    </row>
    <row r="10" spans="1:19" x14ac:dyDescent="0.2">
      <c r="A10" t="s">
        <v>25</v>
      </c>
      <c r="B10" s="16">
        <v>4616.3999999999996</v>
      </c>
      <c r="C10" s="16">
        <v>4396.1312825719997</v>
      </c>
      <c r="D10" s="16">
        <v>220.26871742799995</v>
      </c>
      <c r="E10" s="17">
        <v>5.0105127274345088E-2</v>
      </c>
      <c r="F10" s="13"/>
      <c r="G10" s="13"/>
      <c r="H10" s="10"/>
      <c r="I10" s="1"/>
      <c r="J10" s="1"/>
      <c r="K10" s="1"/>
      <c r="L10" s="1"/>
      <c r="M10" s="1"/>
      <c r="N10" s="1"/>
      <c r="O10" s="1"/>
      <c r="P10" s="1"/>
      <c r="Q10" s="1"/>
      <c r="R10" s="1"/>
      <c r="S10" s="1"/>
    </row>
    <row r="11" spans="1:19" x14ac:dyDescent="0.2">
      <c r="A11" t="s">
        <v>35</v>
      </c>
      <c r="B11" s="16">
        <v>322.57</v>
      </c>
      <c r="C11" s="16">
        <v>333.30783488759999</v>
      </c>
      <c r="D11" s="16">
        <v>-10.737834887600002</v>
      </c>
      <c r="E11" s="17">
        <v>-3.2215969034214503E-2</v>
      </c>
      <c r="F11" s="13"/>
      <c r="G11" s="13"/>
      <c r="H11" s="10"/>
      <c r="I11" s="1"/>
      <c r="J11" s="1"/>
      <c r="K11" s="1"/>
      <c r="L11" s="1"/>
      <c r="M11" s="1"/>
      <c r="N11" s="1"/>
      <c r="O11" s="1"/>
      <c r="P11" s="1"/>
      <c r="Q11" s="1"/>
      <c r="R11" s="1"/>
      <c r="S11" s="1"/>
    </row>
    <row r="12" spans="1:19" x14ac:dyDescent="0.2">
      <c r="A12" t="s">
        <v>13</v>
      </c>
      <c r="B12" s="16">
        <v>2568.4299999999998</v>
      </c>
      <c r="C12" s="16">
        <v>2567.4383324320006</v>
      </c>
      <c r="D12" s="16">
        <v>0.9916675679992295</v>
      </c>
      <c r="E12" s="17">
        <v>3.8624786249875551E-4</v>
      </c>
      <c r="F12" s="13"/>
      <c r="G12" s="13"/>
      <c r="H12" s="10"/>
      <c r="I12" s="1"/>
      <c r="J12" s="1"/>
      <c r="K12" s="1"/>
      <c r="L12" s="1"/>
      <c r="M12" s="1"/>
      <c r="N12" s="1"/>
      <c r="O12" s="1"/>
      <c r="P12" s="1"/>
      <c r="Q12" s="1"/>
      <c r="R12" s="1"/>
      <c r="S12" s="1"/>
    </row>
    <row r="13" spans="1:19" x14ac:dyDescent="0.2">
      <c r="A13" t="s">
        <v>20</v>
      </c>
      <c r="B13" s="16">
        <v>982.76</v>
      </c>
      <c r="C13" s="16">
        <v>1151.1586681853998</v>
      </c>
      <c r="D13" s="16">
        <v>-168.39866818539986</v>
      </c>
      <c r="E13" s="17">
        <v>-0.14628623563322585</v>
      </c>
      <c r="F13" s="13"/>
      <c r="G13" s="13"/>
      <c r="H13" s="10"/>
      <c r="I13" s="1"/>
      <c r="J13" s="1"/>
      <c r="K13" s="1"/>
      <c r="L13" s="1"/>
      <c r="M13" s="1"/>
      <c r="N13" s="1"/>
      <c r="O13" s="1"/>
      <c r="P13" s="1"/>
      <c r="Q13" s="1"/>
      <c r="R13" s="1"/>
      <c r="S13" s="1"/>
    </row>
    <row r="14" spans="1:19" x14ac:dyDescent="0.2">
      <c r="A14" t="s">
        <v>19</v>
      </c>
      <c r="B14" s="16">
        <v>12504.25</v>
      </c>
      <c r="C14" s="16">
        <v>11974.8912389734</v>
      </c>
      <c r="D14" s="16">
        <v>529.3587610266004</v>
      </c>
      <c r="E14" s="17">
        <v>4.4205726003068234E-2</v>
      </c>
      <c r="F14" s="13"/>
      <c r="G14" s="13"/>
      <c r="H14" s="10"/>
      <c r="I14" s="1"/>
      <c r="J14" s="1"/>
      <c r="K14" s="1"/>
      <c r="L14" s="1"/>
      <c r="M14" s="1"/>
      <c r="N14" s="1"/>
      <c r="O14" s="1"/>
      <c r="P14" s="1"/>
      <c r="Q14" s="1"/>
      <c r="R14" s="1"/>
      <c r="S14" s="1"/>
    </row>
    <row r="15" spans="1:19" x14ac:dyDescent="0.2">
      <c r="A15" t="s">
        <v>15</v>
      </c>
      <c r="B15" s="16">
        <v>25886.46</v>
      </c>
      <c r="C15" s="16">
        <v>26675.3397462102</v>
      </c>
      <c r="D15" s="16">
        <v>-788.87974621020112</v>
      </c>
      <c r="E15" s="17">
        <v>-2.957337202508464E-2</v>
      </c>
      <c r="F15" s="13"/>
      <c r="G15" s="13"/>
      <c r="H15" s="10"/>
      <c r="I15" s="1"/>
      <c r="J15" s="1"/>
      <c r="K15" s="1"/>
      <c r="L15" s="1"/>
      <c r="M15" s="1"/>
      <c r="N15" s="1"/>
      <c r="O15" s="1"/>
      <c r="P15" s="1"/>
      <c r="Q15" s="1"/>
      <c r="R15" s="1"/>
      <c r="S15" s="1"/>
    </row>
    <row r="16" spans="1:19" x14ac:dyDescent="0.2">
      <c r="A16" t="s">
        <v>33</v>
      </c>
      <c r="B16" s="16">
        <v>282.26</v>
      </c>
      <c r="C16" s="16">
        <v>329.98559308220001</v>
      </c>
      <c r="D16" s="16">
        <v>-47.725593082200021</v>
      </c>
      <c r="E16" s="17">
        <v>-0.14462932346962035</v>
      </c>
      <c r="F16" s="13"/>
      <c r="G16" s="13"/>
      <c r="H16" s="10"/>
      <c r="I16" s="1"/>
      <c r="J16" s="1"/>
      <c r="K16" s="1"/>
      <c r="L16" s="1"/>
      <c r="M16" s="1"/>
      <c r="N16" s="1"/>
      <c r="O16" s="1"/>
      <c r="P16" s="1"/>
      <c r="Q16" s="1"/>
      <c r="R16" s="1"/>
      <c r="S16" s="1"/>
    </row>
    <row r="17" spans="1:19" x14ac:dyDescent="0.2">
      <c r="A17" t="s">
        <v>38</v>
      </c>
      <c r="B17" s="16">
        <v>190.49</v>
      </c>
      <c r="C17" s="16">
        <v>157.76840696400001</v>
      </c>
      <c r="D17" s="16">
        <v>32.721593036000002</v>
      </c>
      <c r="E17" s="17">
        <v>0.20740269655804092</v>
      </c>
      <c r="F17" s="13"/>
      <c r="G17" s="13"/>
      <c r="H17" s="10"/>
      <c r="I17" s="1"/>
      <c r="J17" s="1"/>
      <c r="K17" s="1"/>
      <c r="L17" s="1"/>
      <c r="M17" s="1"/>
      <c r="N17" s="1"/>
      <c r="O17" s="1"/>
      <c r="P17" s="1"/>
      <c r="Q17" s="1"/>
      <c r="R17" s="1"/>
      <c r="S17" s="1"/>
    </row>
    <row r="18" spans="1:19" x14ac:dyDescent="0.2">
      <c r="A18" t="s">
        <v>24</v>
      </c>
      <c r="B18" s="16">
        <v>80.81</v>
      </c>
      <c r="C18" s="16">
        <v>68.819092879199999</v>
      </c>
      <c r="D18" s="16">
        <v>11.990907120800003</v>
      </c>
      <c r="E18" s="17">
        <v>0.17423808741344446</v>
      </c>
      <c r="F18" s="13"/>
      <c r="G18" s="13"/>
      <c r="H18" s="10"/>
      <c r="I18" s="1"/>
      <c r="J18" s="1"/>
      <c r="K18" s="1"/>
      <c r="L18" s="1"/>
      <c r="M18" s="1"/>
      <c r="N18" s="1"/>
      <c r="O18" s="1"/>
      <c r="P18" s="1"/>
      <c r="Q18" s="1"/>
      <c r="R18" s="1"/>
      <c r="S18" s="1"/>
    </row>
    <row r="19" spans="1:19" x14ac:dyDescent="0.2">
      <c r="A19" t="s">
        <v>22</v>
      </c>
      <c r="B19" s="16">
        <v>928.21999999999991</v>
      </c>
      <c r="C19" s="16">
        <v>879.03098648320019</v>
      </c>
      <c r="D19" s="16">
        <v>49.189013516799719</v>
      </c>
      <c r="E19" s="17">
        <v>5.5958224764741903E-2</v>
      </c>
      <c r="F19" s="13"/>
      <c r="G19" s="13"/>
      <c r="H19" s="10"/>
      <c r="I19" s="1"/>
      <c r="J19" s="1"/>
      <c r="K19" s="1"/>
      <c r="L19" s="1"/>
      <c r="M19" s="1"/>
      <c r="N19" s="1"/>
      <c r="O19" s="1"/>
      <c r="P19" s="1"/>
      <c r="Q19" s="1"/>
      <c r="R19" s="1"/>
      <c r="S19" s="1"/>
    </row>
    <row r="20" spans="1:19" x14ac:dyDescent="0.2">
      <c r="A20" t="s">
        <v>23</v>
      </c>
      <c r="B20" s="16">
        <v>4900.1000000000004</v>
      </c>
      <c r="C20" s="16">
        <v>6222.6339629408985</v>
      </c>
      <c r="D20" s="16">
        <v>-1322.5339629408982</v>
      </c>
      <c r="E20" s="17">
        <v>-0.2125360371214654</v>
      </c>
      <c r="F20" s="13"/>
      <c r="G20" s="13"/>
      <c r="H20" s="10"/>
      <c r="I20" s="1"/>
      <c r="J20" s="1"/>
      <c r="K20" s="1"/>
      <c r="L20" s="1"/>
      <c r="M20" s="1"/>
      <c r="N20" s="1"/>
      <c r="O20" s="1"/>
      <c r="P20" s="1"/>
      <c r="Q20" s="1"/>
      <c r="R20" s="1"/>
      <c r="S20" s="1"/>
    </row>
    <row r="21" spans="1:19" x14ac:dyDescent="0.2">
      <c r="A21" t="s">
        <v>27</v>
      </c>
      <c r="B21" s="16">
        <v>10063.58</v>
      </c>
      <c r="C21" s="16">
        <v>11626.9580322565</v>
      </c>
      <c r="D21" s="16">
        <v>-1563.3780322564999</v>
      </c>
      <c r="E21" s="17">
        <v>-0.13446148407169295</v>
      </c>
      <c r="F21" s="13"/>
      <c r="G21" s="13"/>
      <c r="H21" s="10"/>
      <c r="I21" s="1"/>
      <c r="J21" s="1"/>
      <c r="K21" s="1"/>
      <c r="L21" s="1"/>
      <c r="M21" s="1"/>
      <c r="N21" s="1"/>
      <c r="O21" s="1"/>
      <c r="P21" s="1"/>
      <c r="Q21" s="1"/>
      <c r="R21" s="1"/>
      <c r="S21" s="1"/>
    </row>
    <row r="22" spans="1:19" x14ac:dyDescent="0.2">
      <c r="A22" t="s">
        <v>34</v>
      </c>
      <c r="B22" s="16">
        <v>2417.14</v>
      </c>
      <c r="C22" s="16">
        <v>2277.5201220925001</v>
      </c>
      <c r="D22" s="16">
        <v>139.61987790749981</v>
      </c>
      <c r="E22" s="17">
        <v>6.13034662364354E-2</v>
      </c>
      <c r="F22" s="13"/>
      <c r="G22" s="13"/>
      <c r="H22" s="10"/>
      <c r="I22" s="1"/>
      <c r="J22" s="1"/>
      <c r="K22" s="1"/>
      <c r="L22" s="1"/>
      <c r="M22" s="1"/>
      <c r="N22" s="1"/>
      <c r="O22" s="1"/>
      <c r="P22" s="1"/>
      <c r="Q22" s="1"/>
      <c r="R22" s="1"/>
      <c r="S22" s="1"/>
    </row>
    <row r="23" spans="1:19" x14ac:dyDescent="0.2">
      <c r="A23" t="s">
        <v>11</v>
      </c>
      <c r="B23" s="16">
        <v>473.04</v>
      </c>
      <c r="C23" s="16">
        <v>456.24253183619999</v>
      </c>
      <c r="D23" s="16">
        <v>16.797468163800033</v>
      </c>
      <c r="E23" s="17">
        <v>3.6816971219664048E-2</v>
      </c>
      <c r="F23" s="13"/>
      <c r="G23" s="13"/>
      <c r="H23" s="10"/>
      <c r="I23" s="1"/>
      <c r="J23" s="1"/>
      <c r="K23" s="1"/>
      <c r="L23" s="1"/>
      <c r="M23" s="1"/>
      <c r="N23" s="1"/>
      <c r="O23" s="1"/>
      <c r="P23" s="1"/>
      <c r="Q23" s="1"/>
      <c r="R23" s="1"/>
      <c r="S23" s="1"/>
    </row>
    <row r="24" spans="1:19" x14ac:dyDescent="0.2">
      <c r="A24" t="s">
        <v>16</v>
      </c>
      <c r="B24" s="16">
        <v>5616.35</v>
      </c>
      <c r="C24" s="16">
        <v>5308.107398705999</v>
      </c>
      <c r="D24" s="16">
        <v>308.24260129400136</v>
      </c>
      <c r="E24" s="17">
        <v>5.8070151589085066E-2</v>
      </c>
      <c r="F24" s="13"/>
      <c r="G24" s="13"/>
      <c r="H24" s="10"/>
      <c r="I24" s="1"/>
      <c r="J24" s="1"/>
      <c r="K24" s="1"/>
      <c r="L24" s="1"/>
      <c r="M24" s="1"/>
      <c r="N24" s="1"/>
      <c r="O24" s="1"/>
      <c r="P24" s="1"/>
      <c r="Q24" s="1"/>
      <c r="R24" s="1"/>
      <c r="S24" s="1"/>
    </row>
    <row r="25" spans="1:19" x14ac:dyDescent="0.2">
      <c r="A25" t="s">
        <v>26</v>
      </c>
      <c r="B25" s="16">
        <v>556.04</v>
      </c>
      <c r="C25" s="16">
        <v>442.70270533999997</v>
      </c>
      <c r="D25" s="16">
        <v>113.33729466</v>
      </c>
      <c r="E25" s="17">
        <v>0.25601220252981255</v>
      </c>
      <c r="F25" s="13"/>
      <c r="G25" s="13"/>
      <c r="H25" s="10"/>
      <c r="I25" s="1"/>
      <c r="J25" s="1"/>
      <c r="K25" s="1"/>
      <c r="L25" s="1"/>
      <c r="M25" s="1"/>
      <c r="N25" s="1"/>
      <c r="O25" s="1"/>
      <c r="P25" s="1"/>
      <c r="Q25" s="1"/>
      <c r="R25" s="1"/>
      <c r="S25" s="1"/>
    </row>
    <row r="26" spans="1:19" x14ac:dyDescent="0.2">
      <c r="A26" t="s">
        <v>12</v>
      </c>
      <c r="B26" s="16">
        <v>4257.22</v>
      </c>
      <c r="C26" s="16">
        <v>4443.5318692485989</v>
      </c>
      <c r="D26" s="16">
        <v>-186.31186924859867</v>
      </c>
      <c r="E26" s="17">
        <v>-4.1928779792931699E-2</v>
      </c>
      <c r="F26" s="13"/>
      <c r="G26" s="13"/>
      <c r="H26" s="10"/>
      <c r="I26" s="1"/>
      <c r="J26" s="1"/>
      <c r="K26" s="1"/>
      <c r="L26" s="1"/>
      <c r="M26" s="1"/>
      <c r="N26" s="1"/>
      <c r="O26" s="1"/>
      <c r="P26" s="1"/>
      <c r="Q26" s="1"/>
      <c r="R26" s="1"/>
      <c r="S26" s="1"/>
    </row>
    <row r="27" spans="1:19" x14ac:dyDescent="0.2">
      <c r="A27" t="s">
        <v>36</v>
      </c>
      <c r="B27" s="16">
        <v>753.69</v>
      </c>
      <c r="C27" s="16">
        <v>715.16662860079987</v>
      </c>
      <c r="D27" s="16">
        <v>38.523371399200187</v>
      </c>
      <c r="E27" s="17">
        <v>5.3866287741319678E-2</v>
      </c>
      <c r="F27" s="13"/>
      <c r="G27" s="13"/>
      <c r="H27" s="10"/>
      <c r="I27" s="1"/>
      <c r="J27" s="1"/>
      <c r="K27" s="1"/>
      <c r="L27" s="1"/>
      <c r="M27" s="1"/>
      <c r="N27" s="1"/>
      <c r="O27" s="1"/>
      <c r="P27" s="1"/>
      <c r="Q27" s="1"/>
      <c r="R27" s="1"/>
      <c r="S27" s="1"/>
    </row>
    <row r="28" spans="1:19" x14ac:dyDescent="0.2">
      <c r="A28" t="s">
        <v>31</v>
      </c>
      <c r="B28" s="16">
        <v>341.37</v>
      </c>
      <c r="C28" s="16">
        <v>404.23452116479996</v>
      </c>
      <c r="D28" s="16">
        <v>-62.864521164799953</v>
      </c>
      <c r="E28" s="17">
        <v>-0.15551497428684743</v>
      </c>
      <c r="F28" s="13"/>
      <c r="G28" s="13"/>
      <c r="H28" s="10"/>
      <c r="I28" s="1"/>
      <c r="J28" s="1"/>
      <c r="K28" s="1"/>
      <c r="L28" s="1"/>
      <c r="M28" s="1"/>
      <c r="N28" s="1"/>
      <c r="O28" s="1"/>
      <c r="P28" s="1"/>
      <c r="Q28" s="1"/>
      <c r="R28" s="1"/>
      <c r="S28" s="1"/>
    </row>
    <row r="29" spans="1:19" x14ac:dyDescent="0.2">
      <c r="A29" t="s">
        <v>37</v>
      </c>
      <c r="B29" s="16">
        <v>133.32</v>
      </c>
      <c r="C29" s="16">
        <v>127.72907707200002</v>
      </c>
      <c r="D29" s="16">
        <v>5.5909229279999693</v>
      </c>
      <c r="E29" s="17">
        <v>4.3771731982752866E-2</v>
      </c>
      <c r="F29" s="13"/>
      <c r="G29" s="13"/>
      <c r="H29" s="10"/>
      <c r="I29" s="1"/>
      <c r="J29" s="1"/>
      <c r="K29" s="1"/>
      <c r="L29" s="1"/>
      <c r="M29" s="1"/>
      <c r="N29" s="1"/>
      <c r="O29" s="1"/>
      <c r="P29" s="1"/>
      <c r="Q29" s="1"/>
      <c r="R29" s="1"/>
      <c r="S29" s="1"/>
    </row>
    <row r="30" spans="1:19" x14ac:dyDescent="0.2">
      <c r="A30" t="s">
        <v>32</v>
      </c>
      <c r="B30" s="16">
        <v>83.3</v>
      </c>
      <c r="C30" s="16">
        <v>81.004606654400007</v>
      </c>
      <c r="D30" s="16">
        <v>2.2953933455999902</v>
      </c>
      <c r="E30" s="17">
        <v>2.8336577886157899E-2</v>
      </c>
      <c r="F30" s="13"/>
      <c r="G30" s="13"/>
      <c r="H30" s="10"/>
      <c r="I30" s="1"/>
      <c r="J30" s="1"/>
      <c r="K30" s="1"/>
      <c r="L30" s="1"/>
      <c r="M30" s="1"/>
      <c r="N30" s="1"/>
      <c r="O30" s="1"/>
      <c r="P30" s="1"/>
      <c r="Q30" s="1"/>
      <c r="R30" s="1"/>
      <c r="S30" s="1"/>
    </row>
    <row r="31" spans="1:19" x14ac:dyDescent="0.2">
      <c r="A31" t="s">
        <v>29</v>
      </c>
      <c r="B31" s="16">
        <v>2580.84</v>
      </c>
      <c r="C31" s="16">
        <v>2705.4307079120003</v>
      </c>
      <c r="D31" s="16">
        <v>-124.5907079120002</v>
      </c>
      <c r="E31" s="17">
        <v>-4.6052078712508195E-2</v>
      </c>
      <c r="F31" s="13"/>
      <c r="G31" s="13"/>
      <c r="H31" s="10"/>
      <c r="I31" s="1"/>
      <c r="J31" s="1"/>
      <c r="K31" s="1"/>
      <c r="L31" s="1"/>
      <c r="M31" s="1"/>
      <c r="N31" s="1"/>
      <c r="O31" s="1"/>
      <c r="P31" s="1"/>
      <c r="Q31" s="1"/>
      <c r="R31" s="1"/>
      <c r="S31" s="1"/>
    </row>
    <row r="32" spans="1:19" x14ac:dyDescent="0.2">
      <c r="A32" t="s">
        <v>10</v>
      </c>
      <c r="B32" s="16">
        <v>5843.2</v>
      </c>
      <c r="C32" s="16">
        <v>5593.4396437149999</v>
      </c>
      <c r="D32" s="16">
        <v>249.76035628499994</v>
      </c>
      <c r="E32" s="17">
        <v>4.4652373529343453E-2</v>
      </c>
      <c r="F32" s="13"/>
      <c r="G32" s="13"/>
      <c r="H32" s="10"/>
      <c r="I32" s="1"/>
      <c r="J32" s="1"/>
      <c r="K32" s="1"/>
      <c r="L32" s="1"/>
      <c r="M32" s="1"/>
      <c r="N32" s="1"/>
      <c r="O32" s="1"/>
      <c r="P32" s="1"/>
      <c r="Q32" s="1"/>
      <c r="R32" s="1"/>
      <c r="S32" s="1"/>
    </row>
    <row r="33" spans="1:19" x14ac:dyDescent="0.2">
      <c r="A33" t="s">
        <v>17</v>
      </c>
      <c r="B33" s="16">
        <v>3090.5</v>
      </c>
      <c r="C33" s="16">
        <v>3181.7058016517999</v>
      </c>
      <c r="D33" s="16">
        <v>-91.205801651799902</v>
      </c>
      <c r="E33" s="17">
        <v>-2.8665692976531619E-2</v>
      </c>
      <c r="F33" s="13"/>
      <c r="G33" s="13"/>
      <c r="H33" s="10"/>
      <c r="I33" s="1"/>
      <c r="J33" s="1"/>
      <c r="K33" s="1"/>
      <c r="L33" s="1"/>
      <c r="M33" s="1"/>
      <c r="N33" s="1"/>
      <c r="O33" s="1"/>
      <c r="P33" s="1"/>
      <c r="Q33" s="1"/>
      <c r="R33" s="1"/>
      <c r="S33" s="1"/>
    </row>
    <row r="34" spans="1:19" x14ac:dyDescent="0.2">
      <c r="A34" t="s">
        <v>14</v>
      </c>
      <c r="B34" s="16">
        <v>19454.78</v>
      </c>
      <c r="C34" s="16">
        <v>19111.132097189999</v>
      </c>
      <c r="D34" s="16">
        <v>343.64790281000023</v>
      </c>
      <c r="E34" s="17">
        <v>1.7981556564120472E-2</v>
      </c>
      <c r="F34" s="13"/>
      <c r="G34" s="13"/>
      <c r="H34" s="10"/>
      <c r="I34" s="1"/>
      <c r="J34" s="1"/>
      <c r="K34" s="1"/>
      <c r="L34" s="1"/>
      <c r="M34" s="1"/>
      <c r="N34" s="1"/>
      <c r="O34" s="1"/>
      <c r="P34" s="1"/>
      <c r="Q34" s="1"/>
      <c r="R34" s="1"/>
      <c r="S34" s="1"/>
    </row>
    <row r="35" spans="1:19" x14ac:dyDescent="0.2">
      <c r="A35" t="s">
        <v>30</v>
      </c>
      <c r="B35" s="16">
        <v>33740.94</v>
      </c>
      <c r="C35" s="16">
        <v>35512.018939743808</v>
      </c>
      <c r="D35" s="16">
        <v>-1771.0789397438057</v>
      </c>
      <c r="E35" s="17">
        <v>-4.9872662625826555E-2</v>
      </c>
      <c r="F35" s="13"/>
      <c r="G35" s="13"/>
      <c r="H35" s="10"/>
      <c r="I35" s="1"/>
      <c r="J35" s="1"/>
      <c r="K35" s="1"/>
      <c r="L35" s="1"/>
      <c r="M35" s="1"/>
      <c r="N35" s="1"/>
      <c r="O35" s="1"/>
      <c r="P35" s="1"/>
      <c r="Q35" s="1"/>
      <c r="R35" s="1"/>
      <c r="S35" s="1"/>
    </row>
    <row r="36" spans="1:19" x14ac:dyDescent="0.2">
      <c r="A36" t="s">
        <v>58</v>
      </c>
      <c r="B36" s="16">
        <v>149322.84</v>
      </c>
      <c r="C36" s="16">
        <v>153416.74516893009</v>
      </c>
      <c r="D36" s="16">
        <v>-4093.9051689300977</v>
      </c>
      <c r="E36" s="17">
        <v>-2.6684865230468948E-2</v>
      </c>
      <c r="F36" s="13"/>
      <c r="G36" s="13"/>
      <c r="H36" s="10"/>
      <c r="I36" s="1"/>
      <c r="J36" s="1"/>
      <c r="K36" s="1"/>
      <c r="L36" s="1"/>
      <c r="M36" s="1"/>
      <c r="N36" s="1"/>
      <c r="O36" s="1"/>
      <c r="P36" s="1"/>
      <c r="Q36" s="1"/>
      <c r="R36" s="1"/>
      <c r="S36" s="1"/>
    </row>
    <row r="37" spans="1:19" x14ac:dyDescent="0.2">
      <c r="A37" t="s">
        <v>59</v>
      </c>
      <c r="B37" s="16">
        <v>17131.32</v>
      </c>
      <c r="C37" s="16">
        <v>17464.902747790002</v>
      </c>
      <c r="D37" s="16">
        <v>-333.58274779000203</v>
      </c>
      <c r="E37" s="17">
        <v>-1.9100177802719994E-2</v>
      </c>
      <c r="F37" s="13"/>
      <c r="G37" s="13"/>
      <c r="H37" s="10"/>
      <c r="I37" s="1"/>
      <c r="J37" s="1"/>
      <c r="K37" s="1"/>
      <c r="L37" s="1"/>
      <c r="M37" s="1"/>
      <c r="N37" s="1"/>
      <c r="O37" s="1"/>
      <c r="P37" s="1"/>
      <c r="Q37" s="1"/>
      <c r="R37" s="1"/>
      <c r="S37" s="1"/>
    </row>
    <row r="38" spans="1:19" x14ac:dyDescent="0.2">
      <c r="A38" s="10"/>
      <c r="B38" s="13"/>
      <c r="C38" s="13"/>
      <c r="D38" s="10"/>
      <c r="E38" s="13"/>
      <c r="F38" s="13"/>
      <c r="G38" s="13"/>
      <c r="H38" s="10"/>
      <c r="I38" s="1"/>
      <c r="J38" s="1"/>
      <c r="K38" s="1"/>
      <c r="L38" s="1"/>
      <c r="M38" s="1"/>
      <c r="N38" s="1"/>
      <c r="O38" s="1"/>
      <c r="P38" s="1"/>
      <c r="Q38" s="1"/>
      <c r="R38" s="1"/>
      <c r="S38" s="1"/>
    </row>
    <row r="39" spans="1:19" x14ac:dyDescent="0.2">
      <c r="A39" s="14"/>
      <c r="B39" s="14"/>
      <c r="C39" s="14"/>
      <c r="D39" s="14"/>
      <c r="E39" s="14"/>
      <c r="F39" s="14"/>
      <c r="G39" s="14"/>
      <c r="H39" s="1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F7B7A-8080-413C-A1A1-1069279298DB}">
  <dimension ref="A1:S39"/>
  <sheetViews>
    <sheetView tabSelected="1" workbookViewId="0">
      <selection activeCell="G12" sqref="G12"/>
    </sheetView>
  </sheetViews>
  <sheetFormatPr defaultRowHeight="14.25" x14ac:dyDescent="0.2"/>
  <cols>
    <col min="1" max="1" width="36.5" customWidth="1"/>
    <col min="2" max="2" width="10.625" customWidth="1"/>
    <col min="3" max="3" width="9" customWidth="1"/>
    <col min="4" max="4" width="21.75" customWidth="1"/>
    <col min="5" max="5" width="11.625" customWidth="1"/>
    <col min="6" max="6" width="16.25" customWidth="1"/>
    <col min="7" max="7" width="18.375" customWidth="1"/>
  </cols>
  <sheetData>
    <row r="1" spans="1:19" ht="41.25" customHeight="1" x14ac:dyDescent="0.2"/>
    <row r="2" spans="1:19" x14ac:dyDescent="0.2">
      <c r="A2" s="3" t="s">
        <v>46</v>
      </c>
      <c r="B2" s="3"/>
      <c r="C2" s="3"/>
      <c r="D2" s="3"/>
      <c r="E2" s="7"/>
      <c r="F2" s="1"/>
      <c r="G2" s="1"/>
      <c r="H2" s="1"/>
      <c r="I2" s="1"/>
      <c r="J2" s="1"/>
      <c r="K2" s="1"/>
      <c r="L2" s="1"/>
      <c r="M2" s="1"/>
      <c r="N2" s="1"/>
      <c r="O2" s="1"/>
      <c r="P2" s="1"/>
      <c r="Q2" s="1"/>
      <c r="R2" s="1"/>
    </row>
    <row r="3" spans="1:19" x14ac:dyDescent="0.2">
      <c r="A3" s="3" t="s">
        <v>40</v>
      </c>
      <c r="B3" s="3"/>
      <c r="C3" s="3"/>
      <c r="D3" s="3"/>
      <c r="E3" s="7"/>
      <c r="F3" s="1"/>
      <c r="G3" s="1"/>
      <c r="H3" s="1"/>
      <c r="I3" s="1"/>
      <c r="J3" s="1"/>
      <c r="K3" s="1"/>
      <c r="L3" s="1"/>
      <c r="M3" s="1"/>
      <c r="N3" s="1"/>
      <c r="O3" s="1"/>
      <c r="P3" s="1"/>
      <c r="Q3" s="1"/>
      <c r="R3" s="1"/>
    </row>
    <row r="4" spans="1:19" x14ac:dyDescent="0.2">
      <c r="A4" s="3"/>
      <c r="B4" s="3"/>
      <c r="C4" s="3"/>
      <c r="D4" s="3"/>
      <c r="E4" s="7"/>
      <c r="F4" s="1"/>
      <c r="G4" s="1"/>
      <c r="H4" s="1"/>
      <c r="I4" s="1"/>
      <c r="J4" s="1"/>
      <c r="K4" s="1"/>
      <c r="L4" s="1"/>
      <c r="M4" s="1"/>
      <c r="N4" s="1"/>
      <c r="O4" s="1"/>
      <c r="P4" s="1"/>
      <c r="Q4" s="1"/>
      <c r="R4" s="1"/>
    </row>
    <row r="5" spans="1:19" ht="45" x14ac:dyDescent="0.25">
      <c r="A5" s="25" t="s">
        <v>39</v>
      </c>
      <c r="B5" s="26" t="s">
        <v>60</v>
      </c>
      <c r="C5" s="26" t="s">
        <v>52</v>
      </c>
      <c r="D5" s="25" t="s">
        <v>56</v>
      </c>
      <c r="E5" s="25" t="s">
        <v>57</v>
      </c>
      <c r="F5" s="10"/>
      <c r="G5" s="10"/>
      <c r="H5" s="1"/>
      <c r="I5" s="1"/>
      <c r="J5" s="1"/>
      <c r="K5" s="1"/>
      <c r="L5" s="1"/>
      <c r="M5" s="1"/>
      <c r="N5" s="1"/>
      <c r="O5" s="1"/>
      <c r="P5" s="1"/>
      <c r="Q5" s="1"/>
      <c r="R5" s="1"/>
    </row>
    <row r="6" spans="1:19" x14ac:dyDescent="0.2">
      <c r="A6" t="s">
        <v>28</v>
      </c>
      <c r="B6" s="16">
        <v>3118.58</v>
      </c>
      <c r="C6" s="16">
        <v>3118.58</v>
      </c>
      <c r="D6" s="16">
        <v>0</v>
      </c>
      <c r="E6" s="22">
        <v>0</v>
      </c>
      <c r="F6" s="1"/>
      <c r="G6" s="1"/>
      <c r="H6" s="1"/>
      <c r="I6" s="1"/>
      <c r="J6" s="1"/>
      <c r="K6" s="1"/>
      <c r="L6" s="1"/>
      <c r="M6" s="1"/>
      <c r="N6" s="1"/>
      <c r="O6" s="1"/>
      <c r="P6" s="1"/>
      <c r="Q6" s="1"/>
      <c r="R6" s="1"/>
      <c r="S6" s="1"/>
    </row>
    <row r="7" spans="1:19" x14ac:dyDescent="0.2">
      <c r="A7" t="s">
        <v>21</v>
      </c>
      <c r="B7" s="16">
        <v>1178.1400000000001</v>
      </c>
      <c r="C7" s="16">
        <v>1175.18</v>
      </c>
      <c r="D7" s="16">
        <v>2.9600000000000364</v>
      </c>
      <c r="E7" s="22">
        <v>2.5187630831022823E-3</v>
      </c>
      <c r="F7" s="10"/>
      <c r="G7" s="10"/>
      <c r="H7" s="10"/>
      <c r="I7" s="1"/>
      <c r="J7" s="1"/>
      <c r="K7" s="1"/>
      <c r="L7" s="1"/>
      <c r="M7" s="1"/>
      <c r="N7" s="1"/>
      <c r="O7" s="1"/>
      <c r="P7" s="1"/>
      <c r="Q7" s="1"/>
      <c r="R7" s="1"/>
      <c r="S7" s="1"/>
    </row>
    <row r="8" spans="1:19" x14ac:dyDescent="0.2">
      <c r="A8" t="s">
        <v>18</v>
      </c>
      <c r="B8" s="16">
        <v>2293.65</v>
      </c>
      <c r="C8" s="16">
        <v>2361.02</v>
      </c>
      <c r="D8" s="16">
        <v>-67.369999999999891</v>
      </c>
      <c r="E8" s="22">
        <v>-2.8534277558004528E-2</v>
      </c>
      <c r="F8" s="10"/>
      <c r="G8" s="10"/>
      <c r="H8" s="10"/>
      <c r="I8" s="1"/>
      <c r="J8" s="1"/>
      <c r="K8" s="1"/>
      <c r="L8" s="1"/>
      <c r="M8" s="1"/>
      <c r="N8" s="1"/>
      <c r="O8" s="1"/>
      <c r="P8" s="1"/>
      <c r="Q8" s="1"/>
      <c r="R8" s="1"/>
      <c r="S8" s="1"/>
    </row>
    <row r="9" spans="1:19" ht="15" x14ac:dyDescent="0.25">
      <c r="A9" t="s">
        <v>25</v>
      </c>
      <c r="B9" s="16">
        <v>4654.7700000000004</v>
      </c>
      <c r="C9" s="16">
        <v>4616.3999999999996</v>
      </c>
      <c r="D9" s="16">
        <v>38.3700000000008</v>
      </c>
      <c r="E9" s="22">
        <v>8.3116714322850616E-3</v>
      </c>
      <c r="F9" s="12"/>
      <c r="G9" s="12"/>
      <c r="H9" s="10"/>
      <c r="I9" s="1"/>
      <c r="J9" s="1"/>
      <c r="K9" s="1"/>
      <c r="L9" s="1"/>
      <c r="M9" s="1"/>
      <c r="N9" s="1"/>
      <c r="O9" s="1"/>
      <c r="P9" s="1"/>
      <c r="Q9" s="1"/>
      <c r="R9" s="1"/>
      <c r="S9" s="1"/>
    </row>
    <row r="10" spans="1:19" x14ac:dyDescent="0.2">
      <c r="A10" t="s">
        <v>35</v>
      </c>
      <c r="B10" s="16">
        <v>322.57</v>
      </c>
      <c r="C10" s="16">
        <v>322.57</v>
      </c>
      <c r="D10" s="16">
        <v>0</v>
      </c>
      <c r="E10" s="22">
        <v>0</v>
      </c>
      <c r="F10" s="13"/>
      <c r="G10" s="13"/>
      <c r="H10" s="10"/>
      <c r="I10" s="1"/>
      <c r="J10" s="1"/>
      <c r="K10" s="1"/>
      <c r="L10" s="1"/>
      <c r="M10" s="1"/>
      <c r="N10" s="1"/>
      <c r="O10" s="1"/>
      <c r="P10" s="1"/>
      <c r="Q10" s="1"/>
      <c r="R10" s="1"/>
      <c r="S10" s="1"/>
    </row>
    <row r="11" spans="1:19" x14ac:dyDescent="0.2">
      <c r="A11" t="s">
        <v>13</v>
      </c>
      <c r="B11" s="16">
        <v>2581.64</v>
      </c>
      <c r="C11" s="16">
        <v>2568.4299999999998</v>
      </c>
      <c r="D11" s="16">
        <v>13.210000000000036</v>
      </c>
      <c r="E11" s="22">
        <v>5.1432197879639485E-3</v>
      </c>
      <c r="F11" s="13"/>
      <c r="G11" s="13"/>
      <c r="H11" s="10"/>
      <c r="I11" s="1"/>
      <c r="J11" s="1"/>
      <c r="K11" s="1"/>
      <c r="L11" s="1"/>
      <c r="M11" s="1"/>
      <c r="N11" s="1"/>
      <c r="O11" s="1"/>
      <c r="P11" s="1"/>
      <c r="Q11" s="1"/>
      <c r="R11" s="1"/>
      <c r="S11" s="1"/>
    </row>
    <row r="12" spans="1:19" x14ac:dyDescent="0.2">
      <c r="A12" t="s">
        <v>20</v>
      </c>
      <c r="B12" s="16">
        <v>982.76</v>
      </c>
      <c r="C12" s="16">
        <v>982.76</v>
      </c>
      <c r="D12" s="16">
        <v>0</v>
      </c>
      <c r="E12" s="22">
        <v>0</v>
      </c>
      <c r="F12" s="13"/>
      <c r="G12" s="13"/>
      <c r="H12" s="10"/>
      <c r="I12" s="1"/>
      <c r="J12" s="1"/>
      <c r="K12" s="1"/>
      <c r="L12" s="1"/>
      <c r="M12" s="1"/>
      <c r="N12" s="1"/>
      <c r="O12" s="1"/>
      <c r="P12" s="1"/>
      <c r="Q12" s="1"/>
      <c r="R12" s="1"/>
      <c r="S12" s="1"/>
    </row>
    <row r="13" spans="1:19" x14ac:dyDescent="0.2">
      <c r="A13" t="s">
        <v>19</v>
      </c>
      <c r="B13" s="16">
        <v>12154.53</v>
      </c>
      <c r="C13" s="16">
        <v>12504.25</v>
      </c>
      <c r="D13" s="16">
        <v>-349.71999999999935</v>
      </c>
      <c r="E13" s="22">
        <v>-2.7968090849111227E-2</v>
      </c>
      <c r="F13" s="13"/>
      <c r="G13" s="13"/>
      <c r="H13" s="10"/>
      <c r="I13" s="1"/>
      <c r="J13" s="1"/>
      <c r="K13" s="1"/>
      <c r="L13" s="1"/>
      <c r="M13" s="1"/>
      <c r="N13" s="1"/>
      <c r="O13" s="1"/>
      <c r="P13" s="1"/>
      <c r="Q13" s="1"/>
      <c r="R13" s="1"/>
      <c r="S13" s="1"/>
    </row>
    <row r="14" spans="1:19" x14ac:dyDescent="0.2">
      <c r="A14" t="s">
        <v>15</v>
      </c>
      <c r="B14" s="16">
        <v>24985.119999999999</v>
      </c>
      <c r="C14" s="16">
        <v>25886.46</v>
      </c>
      <c r="D14" s="16">
        <v>-901.34000000000015</v>
      </c>
      <c r="E14" s="22">
        <v>-3.4818974861761665E-2</v>
      </c>
      <c r="F14" s="13"/>
      <c r="G14" s="13"/>
      <c r="H14" s="10"/>
      <c r="I14" s="1"/>
      <c r="J14" s="1"/>
      <c r="K14" s="1"/>
      <c r="L14" s="1"/>
      <c r="M14" s="1"/>
      <c r="N14" s="1"/>
      <c r="O14" s="1"/>
      <c r="P14" s="1"/>
      <c r="Q14" s="1"/>
      <c r="R14" s="1"/>
      <c r="S14" s="1"/>
    </row>
    <row r="15" spans="1:19" x14ac:dyDescent="0.2">
      <c r="A15" t="s">
        <v>33</v>
      </c>
      <c r="B15" s="16">
        <v>282.26</v>
      </c>
      <c r="C15" s="16">
        <v>282.26</v>
      </c>
      <c r="D15" s="16">
        <v>0</v>
      </c>
      <c r="E15" s="22">
        <v>0</v>
      </c>
      <c r="F15" s="13"/>
      <c r="G15" s="13"/>
      <c r="H15" s="10"/>
      <c r="I15" s="1"/>
      <c r="J15" s="1"/>
      <c r="K15" s="1"/>
      <c r="L15" s="1"/>
      <c r="M15" s="1"/>
      <c r="N15" s="1"/>
      <c r="O15" s="1"/>
      <c r="P15" s="1"/>
      <c r="Q15" s="1"/>
      <c r="R15" s="1"/>
      <c r="S15" s="1"/>
    </row>
    <row r="16" spans="1:19" x14ac:dyDescent="0.2">
      <c r="A16" t="s">
        <v>38</v>
      </c>
      <c r="B16" s="16">
        <v>190.49</v>
      </c>
      <c r="C16" s="16">
        <v>190.49</v>
      </c>
      <c r="D16" s="16">
        <v>0</v>
      </c>
      <c r="E16" s="22">
        <v>0</v>
      </c>
      <c r="F16" s="13"/>
      <c r="G16" s="13"/>
      <c r="H16" s="10"/>
      <c r="I16" s="1"/>
      <c r="J16" s="1"/>
      <c r="K16" s="1"/>
      <c r="L16" s="1"/>
      <c r="M16" s="1"/>
      <c r="N16" s="1"/>
      <c r="O16" s="1"/>
      <c r="P16" s="1"/>
      <c r="Q16" s="1"/>
      <c r="R16" s="1"/>
      <c r="S16" s="1"/>
    </row>
    <row r="17" spans="1:19" x14ac:dyDescent="0.2">
      <c r="A17" t="s">
        <v>24</v>
      </c>
      <c r="B17" s="16">
        <v>80.81</v>
      </c>
      <c r="C17" s="16">
        <v>80.81</v>
      </c>
      <c r="D17" s="16">
        <v>0</v>
      </c>
      <c r="E17" s="22">
        <v>0</v>
      </c>
      <c r="F17" s="13"/>
      <c r="G17" s="13"/>
      <c r="H17" s="10"/>
      <c r="I17" s="1"/>
      <c r="J17" s="1"/>
      <c r="K17" s="1"/>
      <c r="L17" s="1"/>
      <c r="M17" s="1"/>
      <c r="N17" s="1"/>
      <c r="O17" s="1"/>
      <c r="P17" s="1"/>
      <c r="Q17" s="1"/>
      <c r="R17" s="1"/>
      <c r="S17" s="1"/>
    </row>
    <row r="18" spans="1:19" x14ac:dyDescent="0.2">
      <c r="A18" t="s">
        <v>22</v>
      </c>
      <c r="B18" s="16">
        <v>928.22</v>
      </c>
      <c r="C18" s="16">
        <v>928.22</v>
      </c>
      <c r="D18" s="16">
        <v>0</v>
      </c>
      <c r="E18" s="22">
        <v>0</v>
      </c>
      <c r="F18" s="13"/>
      <c r="G18" s="13"/>
      <c r="H18" s="10"/>
      <c r="I18" s="1"/>
      <c r="J18" s="1"/>
      <c r="K18" s="1"/>
      <c r="L18" s="1"/>
      <c r="M18" s="1"/>
      <c r="N18" s="1"/>
      <c r="O18" s="1"/>
      <c r="P18" s="1"/>
      <c r="Q18" s="1"/>
      <c r="R18" s="1"/>
      <c r="S18" s="1"/>
    </row>
    <row r="19" spans="1:19" x14ac:dyDescent="0.2">
      <c r="A19" t="s">
        <v>23</v>
      </c>
      <c r="B19" s="16">
        <v>5005.21</v>
      </c>
      <c r="C19" s="16">
        <v>4900.1000000000004</v>
      </c>
      <c r="D19" s="16">
        <v>105.10999999999967</v>
      </c>
      <c r="E19" s="22">
        <v>2.1450582641170612E-2</v>
      </c>
      <c r="F19" s="13"/>
      <c r="G19" s="13"/>
      <c r="H19" s="10"/>
      <c r="I19" s="1"/>
      <c r="J19" s="1"/>
      <c r="K19" s="1"/>
      <c r="L19" s="1"/>
      <c r="M19" s="1"/>
      <c r="N19" s="1"/>
      <c r="O19" s="1"/>
      <c r="P19" s="1"/>
      <c r="Q19" s="1"/>
      <c r="R19" s="1"/>
      <c r="S19" s="1"/>
    </row>
    <row r="20" spans="1:19" x14ac:dyDescent="0.2">
      <c r="A20" t="s">
        <v>27</v>
      </c>
      <c r="B20" s="16">
        <v>14167.07</v>
      </c>
      <c r="C20" s="16">
        <v>10063.58</v>
      </c>
      <c r="D20" s="16">
        <v>4103.49</v>
      </c>
      <c r="E20" s="22">
        <v>0.40775648427299238</v>
      </c>
      <c r="F20" s="13"/>
      <c r="G20" s="13"/>
      <c r="H20" s="10"/>
      <c r="I20" s="1"/>
      <c r="J20" s="1"/>
      <c r="K20" s="1"/>
      <c r="L20" s="1"/>
      <c r="M20" s="1"/>
      <c r="N20" s="1"/>
      <c r="O20" s="1"/>
      <c r="P20" s="1"/>
      <c r="Q20" s="1"/>
      <c r="R20" s="1"/>
      <c r="S20" s="1"/>
    </row>
    <row r="21" spans="1:19" x14ac:dyDescent="0.2">
      <c r="A21" t="s">
        <v>34</v>
      </c>
      <c r="B21" s="16">
        <v>2350.8200000000002</v>
      </c>
      <c r="C21" s="16">
        <v>2417.14</v>
      </c>
      <c r="D21" s="16">
        <v>-66.319999999999709</v>
      </c>
      <c r="E21" s="22">
        <v>-2.743738467775958E-2</v>
      </c>
      <c r="F21" s="13"/>
      <c r="G21" s="13"/>
      <c r="H21" s="10"/>
      <c r="I21" s="1"/>
      <c r="J21" s="1"/>
      <c r="K21" s="1"/>
      <c r="L21" s="1"/>
      <c r="M21" s="1"/>
      <c r="N21" s="1"/>
      <c r="O21" s="1"/>
      <c r="P21" s="1"/>
      <c r="Q21" s="1"/>
      <c r="R21" s="1"/>
      <c r="S21" s="1"/>
    </row>
    <row r="22" spans="1:19" x14ac:dyDescent="0.2">
      <c r="A22" t="s">
        <v>11</v>
      </c>
      <c r="B22" s="16">
        <v>473.04</v>
      </c>
      <c r="C22" s="16">
        <v>473.04</v>
      </c>
      <c r="D22" s="16">
        <v>0</v>
      </c>
      <c r="E22" s="22">
        <v>0</v>
      </c>
      <c r="F22" s="13"/>
      <c r="G22" s="13"/>
      <c r="H22" s="10"/>
      <c r="I22" s="1"/>
      <c r="J22" s="1"/>
      <c r="K22" s="1"/>
      <c r="L22" s="1"/>
      <c r="M22" s="1"/>
      <c r="N22" s="1"/>
      <c r="O22" s="1"/>
      <c r="P22" s="1"/>
      <c r="Q22" s="1"/>
      <c r="R22" s="1"/>
      <c r="S22" s="1"/>
    </row>
    <row r="23" spans="1:19" x14ac:dyDescent="0.2">
      <c r="A23" t="s">
        <v>16</v>
      </c>
      <c r="B23" s="16">
        <v>5616.35</v>
      </c>
      <c r="C23" s="16">
        <v>5616.35</v>
      </c>
      <c r="D23" s="16">
        <v>0</v>
      </c>
      <c r="E23" s="22">
        <v>0</v>
      </c>
      <c r="F23" s="13"/>
      <c r="G23" s="13"/>
      <c r="H23" s="10"/>
      <c r="I23" s="1"/>
      <c r="J23" s="1"/>
      <c r="K23" s="1"/>
      <c r="L23" s="1"/>
      <c r="M23" s="1"/>
      <c r="N23" s="1"/>
      <c r="O23" s="1"/>
      <c r="P23" s="1"/>
      <c r="Q23" s="1"/>
      <c r="R23" s="1"/>
      <c r="S23" s="1"/>
    </row>
    <row r="24" spans="1:19" x14ac:dyDescent="0.2">
      <c r="A24" t="s">
        <v>26</v>
      </c>
      <c r="B24" s="16">
        <v>556.04</v>
      </c>
      <c r="C24" s="16">
        <v>556.04</v>
      </c>
      <c r="D24" s="16">
        <v>0</v>
      </c>
      <c r="E24" s="22">
        <v>0</v>
      </c>
      <c r="F24" s="13"/>
      <c r="G24" s="13"/>
      <c r="H24" s="10"/>
      <c r="I24" s="1"/>
      <c r="J24" s="1"/>
      <c r="K24" s="1"/>
      <c r="L24" s="1"/>
      <c r="M24" s="1"/>
      <c r="N24" s="1"/>
      <c r="O24" s="1"/>
      <c r="P24" s="1"/>
      <c r="Q24" s="1"/>
      <c r="R24" s="1"/>
      <c r="S24" s="1"/>
    </row>
    <row r="25" spans="1:19" x14ac:dyDescent="0.2">
      <c r="A25" t="s">
        <v>12</v>
      </c>
      <c r="B25" s="16">
        <v>4257.22</v>
      </c>
      <c r="C25" s="16">
        <v>4257.22</v>
      </c>
      <c r="D25" s="16">
        <v>0</v>
      </c>
      <c r="E25" s="22">
        <v>0</v>
      </c>
      <c r="F25" s="13"/>
      <c r="G25" s="13"/>
      <c r="H25" s="10"/>
      <c r="I25" s="1"/>
      <c r="J25" s="1"/>
      <c r="K25" s="1"/>
      <c r="L25" s="1"/>
      <c r="M25" s="1"/>
      <c r="N25" s="1"/>
      <c r="O25" s="1"/>
      <c r="P25" s="1"/>
      <c r="Q25" s="1"/>
      <c r="R25" s="1"/>
      <c r="S25" s="1"/>
    </row>
    <row r="26" spans="1:19" x14ac:dyDescent="0.2">
      <c r="A26" t="s">
        <v>36</v>
      </c>
      <c r="B26" s="16">
        <v>762.82</v>
      </c>
      <c r="C26" s="16">
        <v>753.69</v>
      </c>
      <c r="D26" s="16">
        <v>9.1299999999999955</v>
      </c>
      <c r="E26" s="22">
        <v>1.2113733763218226E-2</v>
      </c>
      <c r="F26" s="13"/>
      <c r="G26" s="13"/>
      <c r="H26" s="10"/>
      <c r="I26" s="1"/>
      <c r="J26" s="1"/>
      <c r="K26" s="1"/>
      <c r="L26" s="1"/>
      <c r="M26" s="1"/>
      <c r="N26" s="1"/>
      <c r="O26" s="1"/>
      <c r="P26" s="1"/>
      <c r="Q26" s="1"/>
      <c r="R26" s="1"/>
      <c r="S26" s="1"/>
    </row>
    <row r="27" spans="1:19" x14ac:dyDescent="0.2">
      <c r="A27" t="s">
        <v>31</v>
      </c>
      <c r="B27" s="16">
        <v>389.81</v>
      </c>
      <c r="C27" s="16">
        <v>341.37</v>
      </c>
      <c r="D27" s="16">
        <v>48.44</v>
      </c>
      <c r="E27" s="22">
        <v>0.14189881946275307</v>
      </c>
      <c r="F27" s="13"/>
      <c r="G27" s="13"/>
      <c r="H27" s="10"/>
      <c r="I27" s="1"/>
      <c r="J27" s="1"/>
      <c r="K27" s="1"/>
      <c r="L27" s="1"/>
      <c r="M27" s="1"/>
      <c r="N27" s="1"/>
      <c r="O27" s="1"/>
      <c r="P27" s="1"/>
      <c r="Q27" s="1"/>
      <c r="R27" s="1"/>
      <c r="S27" s="1"/>
    </row>
    <row r="28" spans="1:19" x14ac:dyDescent="0.2">
      <c r="A28" t="s">
        <v>37</v>
      </c>
      <c r="B28" s="16">
        <v>133.32</v>
      </c>
      <c r="C28" s="16">
        <v>133.32</v>
      </c>
      <c r="D28" s="16">
        <v>0</v>
      </c>
      <c r="E28" s="22">
        <v>0</v>
      </c>
      <c r="F28" s="13"/>
      <c r="G28" s="13"/>
      <c r="H28" s="10"/>
      <c r="I28" s="1"/>
      <c r="J28" s="1"/>
      <c r="K28" s="1"/>
      <c r="L28" s="1"/>
      <c r="M28" s="1"/>
      <c r="N28" s="1"/>
      <c r="O28" s="1"/>
      <c r="P28" s="1"/>
      <c r="Q28" s="1"/>
      <c r="R28" s="1"/>
      <c r="S28" s="1"/>
    </row>
    <row r="29" spans="1:19" x14ac:dyDescent="0.2">
      <c r="A29" t="s">
        <v>32</v>
      </c>
      <c r="B29" s="16">
        <v>83.3</v>
      </c>
      <c r="C29" s="16">
        <v>83.3</v>
      </c>
      <c r="D29" s="16">
        <v>0</v>
      </c>
      <c r="E29" s="22">
        <v>0</v>
      </c>
      <c r="F29" s="13"/>
      <c r="G29" s="13"/>
      <c r="H29" s="10"/>
      <c r="I29" s="1"/>
      <c r="J29" s="1"/>
      <c r="K29" s="1"/>
      <c r="L29" s="1"/>
      <c r="M29" s="1"/>
      <c r="N29" s="1"/>
      <c r="O29" s="1"/>
      <c r="P29" s="1"/>
      <c r="Q29" s="1"/>
      <c r="R29" s="1"/>
      <c r="S29" s="1"/>
    </row>
    <row r="30" spans="1:19" x14ac:dyDescent="0.2">
      <c r="A30" t="s">
        <v>29</v>
      </c>
      <c r="B30" s="16">
        <v>2873.88</v>
      </c>
      <c r="C30" s="16">
        <v>2580.84</v>
      </c>
      <c r="D30" s="16">
        <v>293.03999999999996</v>
      </c>
      <c r="E30" s="22">
        <v>0.11354442739573156</v>
      </c>
      <c r="F30" s="13"/>
      <c r="G30" s="13"/>
      <c r="H30" s="10"/>
      <c r="I30" s="1"/>
      <c r="J30" s="1"/>
      <c r="K30" s="1"/>
      <c r="L30" s="1"/>
      <c r="M30" s="1"/>
      <c r="N30" s="1"/>
      <c r="O30" s="1"/>
      <c r="P30" s="1"/>
      <c r="Q30" s="1"/>
      <c r="R30" s="1"/>
      <c r="S30" s="1"/>
    </row>
    <row r="31" spans="1:19" x14ac:dyDescent="0.2">
      <c r="A31" t="s">
        <v>10</v>
      </c>
      <c r="B31" s="16">
        <v>5844.19</v>
      </c>
      <c r="C31" s="16">
        <v>5843.2</v>
      </c>
      <c r="D31" s="16">
        <v>0.98999999999978172</v>
      </c>
      <c r="E31" s="22">
        <v>1.6942771084327291E-4</v>
      </c>
      <c r="F31" s="13"/>
      <c r="G31" s="13"/>
      <c r="H31" s="10"/>
      <c r="I31" s="1"/>
      <c r="J31" s="1"/>
      <c r="K31" s="1"/>
      <c r="L31" s="1"/>
      <c r="M31" s="1"/>
      <c r="N31" s="1"/>
      <c r="O31" s="1"/>
      <c r="P31" s="1"/>
      <c r="Q31" s="1"/>
      <c r="R31" s="1"/>
      <c r="S31" s="1"/>
    </row>
    <row r="32" spans="1:19" x14ac:dyDescent="0.2">
      <c r="A32" t="s">
        <v>17</v>
      </c>
      <c r="B32" s="16">
        <v>3094.17</v>
      </c>
      <c r="C32" s="16">
        <v>3090.5</v>
      </c>
      <c r="D32" s="16">
        <v>3.6700000000000728</v>
      </c>
      <c r="E32" s="22">
        <v>1.1875101116325393E-3</v>
      </c>
      <c r="F32" s="13"/>
      <c r="G32" s="13"/>
      <c r="H32" s="10"/>
      <c r="I32" s="1"/>
      <c r="J32" s="1"/>
      <c r="K32" s="1"/>
      <c r="L32" s="1"/>
      <c r="M32" s="1"/>
      <c r="N32" s="1"/>
      <c r="O32" s="1"/>
      <c r="P32" s="1"/>
      <c r="Q32" s="1"/>
      <c r="R32" s="1"/>
      <c r="S32" s="1"/>
    </row>
    <row r="33" spans="1:19" x14ac:dyDescent="0.2">
      <c r="A33" t="s">
        <v>14</v>
      </c>
      <c r="B33" s="16">
        <v>19402.8</v>
      </c>
      <c r="C33" s="16">
        <v>19454.78</v>
      </c>
      <c r="D33" s="16">
        <v>-51.979999999999563</v>
      </c>
      <c r="E33" s="22">
        <v>-2.6718369470124514E-3</v>
      </c>
      <c r="F33" s="13"/>
      <c r="G33" s="13"/>
      <c r="H33" s="10"/>
      <c r="I33" s="1"/>
      <c r="J33" s="1"/>
      <c r="K33" s="1"/>
      <c r="L33" s="1"/>
      <c r="M33" s="1"/>
      <c r="N33" s="1"/>
      <c r="O33" s="1"/>
      <c r="P33" s="1"/>
      <c r="Q33" s="1"/>
      <c r="R33" s="1"/>
      <c r="S33" s="1"/>
    </row>
    <row r="34" spans="1:19" x14ac:dyDescent="0.2">
      <c r="A34" t="s">
        <v>30</v>
      </c>
      <c r="B34" s="16">
        <v>34261.32</v>
      </c>
      <c r="C34" s="16">
        <v>33740.94</v>
      </c>
      <c r="D34" s="16">
        <v>520.37999999999738</v>
      </c>
      <c r="E34" s="22">
        <v>1.5422806833478742E-2</v>
      </c>
      <c r="F34" s="13"/>
      <c r="G34" s="13"/>
      <c r="H34" s="10"/>
      <c r="I34" s="1"/>
      <c r="J34" s="1"/>
      <c r="K34" s="1"/>
      <c r="L34" s="1"/>
      <c r="M34" s="1"/>
      <c r="N34" s="1"/>
      <c r="O34" s="1"/>
      <c r="P34" s="1"/>
      <c r="Q34" s="1"/>
      <c r="R34" s="1"/>
      <c r="S34" s="1"/>
    </row>
    <row r="35" spans="1:19" x14ac:dyDescent="0.2">
      <c r="A35" t="s">
        <v>58</v>
      </c>
      <c r="B35" s="16">
        <v>153024.90000000002</v>
      </c>
      <c r="C35" s="16">
        <v>149322.84</v>
      </c>
      <c r="D35" s="16">
        <v>3702.0600000000268</v>
      </c>
      <c r="E35" s="22">
        <v>2.4792322460515992E-2</v>
      </c>
      <c r="F35" s="13"/>
      <c r="G35" s="13"/>
      <c r="H35" s="10"/>
      <c r="I35" s="1"/>
      <c r="J35" s="1"/>
      <c r="K35" s="1"/>
      <c r="L35" s="1"/>
      <c r="M35" s="1"/>
      <c r="N35" s="1"/>
      <c r="O35" s="1"/>
      <c r="P35" s="1"/>
      <c r="Q35" s="1"/>
      <c r="R35" s="1"/>
      <c r="S35" s="1"/>
    </row>
    <row r="36" spans="1:19" x14ac:dyDescent="0.2">
      <c r="A36" t="s">
        <v>59</v>
      </c>
      <c r="B36" s="16">
        <v>16388.439999999999</v>
      </c>
      <c r="C36" s="16">
        <v>17131.32</v>
      </c>
      <c r="D36" s="16">
        <v>-742.88000000000102</v>
      </c>
      <c r="E36" s="22">
        <v>-4.3363850538078896E-2</v>
      </c>
      <c r="F36" s="13"/>
      <c r="G36" s="13"/>
      <c r="H36" s="10"/>
      <c r="I36" s="1"/>
      <c r="J36" s="1"/>
      <c r="K36" s="1"/>
      <c r="L36" s="1"/>
      <c r="M36" s="1"/>
      <c r="N36" s="1"/>
      <c r="O36" s="1"/>
      <c r="P36" s="1"/>
      <c r="Q36" s="1"/>
      <c r="R36" s="1"/>
      <c r="S36" s="1"/>
    </row>
    <row r="37" spans="1:19" x14ac:dyDescent="0.2">
      <c r="A37" s="10"/>
      <c r="B37" s="13"/>
      <c r="C37" s="13"/>
      <c r="D37" s="10"/>
      <c r="E37" s="13"/>
      <c r="F37" s="13"/>
      <c r="G37" s="13"/>
      <c r="H37" s="10"/>
      <c r="I37" s="1"/>
      <c r="J37" s="1"/>
      <c r="K37" s="1"/>
      <c r="L37" s="1"/>
      <c r="M37" s="1"/>
      <c r="N37" s="1"/>
      <c r="O37" s="1"/>
      <c r="P37" s="1"/>
      <c r="Q37" s="1"/>
      <c r="R37" s="1"/>
      <c r="S37" s="1"/>
    </row>
    <row r="38" spans="1:19" x14ac:dyDescent="0.2">
      <c r="A38" s="10"/>
      <c r="B38" s="13"/>
      <c r="C38" s="13"/>
      <c r="D38" s="10"/>
      <c r="E38" s="13"/>
      <c r="F38" s="13"/>
      <c r="G38" s="13"/>
      <c r="H38" s="10"/>
      <c r="I38" s="1"/>
      <c r="J38" s="1"/>
      <c r="K38" s="1"/>
      <c r="L38" s="1"/>
      <c r="M38" s="1"/>
      <c r="N38" s="1"/>
      <c r="O38" s="1"/>
      <c r="P38" s="1"/>
      <c r="Q38" s="1"/>
      <c r="R38" s="1"/>
      <c r="S38" s="1"/>
    </row>
    <row r="39" spans="1:19" x14ac:dyDescent="0.2">
      <c r="A39" s="14"/>
      <c r="B39" s="14"/>
      <c r="C39" s="14"/>
      <c r="D39" s="14"/>
      <c r="E39" s="14"/>
      <c r="F39" s="14"/>
      <c r="G39" s="14"/>
      <c r="H39" s="1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C2191-5F7C-42AF-8392-F40706A565BD}">
  <dimension ref="A1:BH35"/>
  <sheetViews>
    <sheetView zoomScale="90" zoomScaleNormal="90" workbookViewId="0">
      <selection activeCell="P52" sqref="P52"/>
    </sheetView>
  </sheetViews>
  <sheetFormatPr defaultRowHeight="14.25" x14ac:dyDescent="0.2"/>
  <cols>
    <col min="1" max="1" width="32.5" customWidth="1"/>
    <col min="4" max="4" width="21.75" customWidth="1"/>
    <col min="5" max="5" width="11.625" customWidth="1"/>
    <col min="6" max="6" width="16.25" customWidth="1"/>
    <col min="7" max="7" width="18.375" customWidth="1"/>
  </cols>
  <sheetData>
    <row r="1" spans="1:60" ht="41.25" customHeight="1" x14ac:dyDescent="0.2"/>
    <row r="2" spans="1:60" x14ac:dyDescent="0.2">
      <c r="A2" s="4" t="s">
        <v>45</v>
      </c>
      <c r="B2" s="5"/>
      <c r="C2" s="5"/>
      <c r="D2" s="5"/>
      <c r="E2" s="6"/>
      <c r="F2" s="1"/>
      <c r="G2" s="2"/>
      <c r="H2" s="1"/>
      <c r="I2" s="1"/>
      <c r="J2" s="1"/>
      <c r="K2" s="1"/>
      <c r="L2" s="1"/>
      <c r="M2" s="1"/>
      <c r="N2" s="1"/>
      <c r="O2" s="1"/>
      <c r="P2" s="1"/>
      <c r="Q2" s="1"/>
    </row>
    <row r="3" spans="1:60" x14ac:dyDescent="0.2">
      <c r="A3" s="4" t="s">
        <v>40</v>
      </c>
      <c r="B3" s="5"/>
      <c r="C3" s="5"/>
      <c r="D3" s="5"/>
      <c r="E3" s="6"/>
      <c r="F3" s="1"/>
      <c r="G3" s="2"/>
      <c r="H3" s="1"/>
      <c r="I3" s="1"/>
      <c r="J3" s="1"/>
      <c r="K3" s="1"/>
      <c r="L3" s="1"/>
      <c r="M3" s="1"/>
      <c r="N3" s="1"/>
      <c r="O3" s="1"/>
      <c r="P3" s="1"/>
      <c r="Q3" s="1"/>
    </row>
    <row r="4" spans="1:60" x14ac:dyDescent="0.2">
      <c r="A4" s="3" t="s">
        <v>50</v>
      </c>
      <c r="B4" s="3"/>
      <c r="C4" s="3"/>
      <c r="D4" s="3"/>
      <c r="E4" s="4"/>
      <c r="F4" s="3"/>
      <c r="G4" s="4"/>
      <c r="H4" s="5"/>
      <c r="I4" s="5"/>
      <c r="J4" s="5"/>
      <c r="K4" s="5"/>
      <c r="L4" s="5"/>
      <c r="M4" s="5"/>
      <c r="N4" s="5"/>
      <c r="O4" s="5"/>
      <c r="P4" s="5"/>
      <c r="Q4" s="5"/>
      <c r="R4" s="6"/>
      <c r="S4" s="6"/>
      <c r="T4" s="6"/>
      <c r="U4" s="6"/>
    </row>
    <row r="5" spans="1:60" ht="15" x14ac:dyDescent="0.25">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ht="28.5" x14ac:dyDescent="0.2">
      <c r="A6" t="s">
        <v>39</v>
      </c>
      <c r="B6" s="23" t="s">
        <v>61</v>
      </c>
      <c r="C6" s="23" t="s">
        <v>62</v>
      </c>
      <c r="D6" t="s">
        <v>63</v>
      </c>
      <c r="E6" t="s">
        <v>9</v>
      </c>
      <c r="F6" t="s">
        <v>64</v>
      </c>
      <c r="G6" t="s">
        <v>65</v>
      </c>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row>
    <row r="7" spans="1:60" x14ac:dyDescent="0.2">
      <c r="A7" t="s">
        <v>10</v>
      </c>
      <c r="B7" s="24">
        <v>1.018878E-2</v>
      </c>
      <c r="C7" s="24">
        <v>1.043256E-2</v>
      </c>
      <c r="D7">
        <f>IF(C7&gt;B7,1,0)</f>
        <v>1</v>
      </c>
      <c r="E7" s="24">
        <f>IF(D7=1,B7,C7)</f>
        <v>1.018878E-2</v>
      </c>
      <c r="F7" s="24">
        <f>IF(D7=1,C7,"")</f>
        <v>1.043256E-2</v>
      </c>
      <c r="G7" s="24" t="str">
        <f>IF(D7=0,B7,"")</f>
        <v/>
      </c>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row>
    <row r="8" spans="1:60" x14ac:dyDescent="0.2">
      <c r="A8" t="s">
        <v>11</v>
      </c>
      <c r="B8" s="24">
        <v>9.9573999999999999E-3</v>
      </c>
      <c r="C8" s="24">
        <v>9.8315099999999999E-3</v>
      </c>
      <c r="D8">
        <f t="shared" ref="D8:D35" si="0">IF(C8&gt;B8,1,0)</f>
        <v>0</v>
      </c>
      <c r="E8" s="24">
        <f t="shared" ref="E8:E35" si="1">IF(D8=1,B8,C8)</f>
        <v>9.8315099999999999E-3</v>
      </c>
      <c r="F8" s="24" t="str">
        <f t="shared" ref="F8:F35" si="2">IF(D8=1,C8,"")</f>
        <v/>
      </c>
      <c r="G8" s="24">
        <f t="shared" ref="G8:G35" si="3">IF(D8=0,B8,"")</f>
        <v>9.9573999999999999E-3</v>
      </c>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row>
    <row r="9" spans="1:60" x14ac:dyDescent="0.2">
      <c r="A9" t="s">
        <v>12</v>
      </c>
      <c r="B9" s="24">
        <v>9.9271699999999991E-3</v>
      </c>
      <c r="C9" s="24">
        <v>9.4068499999999996E-3</v>
      </c>
      <c r="D9">
        <f t="shared" si="0"/>
        <v>0</v>
      </c>
      <c r="E9" s="24">
        <f t="shared" si="1"/>
        <v>9.4068499999999996E-3</v>
      </c>
      <c r="F9" s="24" t="str">
        <f t="shared" si="2"/>
        <v/>
      </c>
      <c r="G9" s="24">
        <f t="shared" si="3"/>
        <v>9.9271699999999991E-3</v>
      </c>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row>
    <row r="10" spans="1:60" x14ac:dyDescent="0.2">
      <c r="A10" t="s">
        <v>13</v>
      </c>
      <c r="B10" s="24">
        <v>7.37449E-3</v>
      </c>
      <c r="C10" s="24">
        <v>7.1858999999999994E-3</v>
      </c>
      <c r="D10">
        <f t="shared" si="0"/>
        <v>0</v>
      </c>
      <c r="E10" s="24">
        <f t="shared" si="1"/>
        <v>7.1858999999999994E-3</v>
      </c>
      <c r="F10" s="24" t="str">
        <f t="shared" si="2"/>
        <v/>
      </c>
      <c r="G10" s="24">
        <f t="shared" si="3"/>
        <v>7.37449E-3</v>
      </c>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7"/>
    </row>
    <row r="11" spans="1:60" x14ac:dyDescent="0.2">
      <c r="A11" t="s">
        <v>14</v>
      </c>
      <c r="B11" s="24">
        <v>6.9887600000000001E-3</v>
      </c>
      <c r="C11" s="24">
        <v>6.9563699999999999E-3</v>
      </c>
      <c r="D11">
        <f t="shared" si="0"/>
        <v>0</v>
      </c>
      <c r="E11" s="24">
        <f t="shared" si="1"/>
        <v>6.9563699999999999E-3</v>
      </c>
      <c r="F11" s="24" t="str">
        <f t="shared" si="2"/>
        <v/>
      </c>
      <c r="G11" s="24">
        <f t="shared" si="3"/>
        <v>6.9887600000000001E-3</v>
      </c>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row r="12" spans="1:60" x14ac:dyDescent="0.2">
      <c r="A12" t="s">
        <v>15</v>
      </c>
      <c r="B12" s="24">
        <v>6.6740499999999999E-3</v>
      </c>
      <c r="C12" s="24">
        <v>6.1213300000000003E-3</v>
      </c>
      <c r="D12">
        <f t="shared" si="0"/>
        <v>0</v>
      </c>
      <c r="E12" s="24">
        <f t="shared" si="1"/>
        <v>6.1213300000000003E-3</v>
      </c>
      <c r="F12" s="24" t="str">
        <f t="shared" si="2"/>
        <v/>
      </c>
      <c r="G12" s="24">
        <f t="shared" si="3"/>
        <v>6.6740499999999999E-3</v>
      </c>
    </row>
    <row r="13" spans="1:60" x14ac:dyDescent="0.2">
      <c r="A13" t="s">
        <v>16</v>
      </c>
      <c r="B13" s="24">
        <v>6.0368699999999997E-3</v>
      </c>
      <c r="C13" s="24">
        <v>6.1000100000000003E-3</v>
      </c>
      <c r="D13">
        <f t="shared" si="0"/>
        <v>1</v>
      </c>
      <c r="E13" s="24">
        <f t="shared" si="1"/>
        <v>6.0368699999999997E-3</v>
      </c>
      <c r="F13" s="24">
        <f t="shared" si="2"/>
        <v>6.1000100000000003E-3</v>
      </c>
      <c r="G13" s="24" t="str">
        <f t="shared" si="3"/>
        <v/>
      </c>
    </row>
    <row r="14" spans="1:60" x14ac:dyDescent="0.2">
      <c r="A14" t="s">
        <v>17</v>
      </c>
      <c r="B14" s="24">
        <v>4.56902E-3</v>
      </c>
      <c r="C14" s="24">
        <v>4.3647299999999998E-3</v>
      </c>
      <c r="D14">
        <f t="shared" si="0"/>
        <v>0</v>
      </c>
      <c r="E14" s="24">
        <f t="shared" si="1"/>
        <v>4.3647299999999998E-3</v>
      </c>
      <c r="F14" s="24" t="str">
        <f t="shared" si="2"/>
        <v/>
      </c>
      <c r="G14" s="24">
        <f t="shared" si="3"/>
        <v>4.56902E-3</v>
      </c>
    </row>
    <row r="15" spans="1:60" x14ac:dyDescent="0.2">
      <c r="A15" t="s">
        <v>18</v>
      </c>
      <c r="B15" s="24">
        <v>4.5000000000000005E-3</v>
      </c>
      <c r="C15" s="24">
        <v>4.3041099999999999E-3</v>
      </c>
      <c r="D15">
        <f t="shared" si="0"/>
        <v>0</v>
      </c>
      <c r="E15" s="24">
        <f t="shared" si="1"/>
        <v>4.3041099999999999E-3</v>
      </c>
      <c r="F15" s="24" t="str">
        <f t="shared" si="2"/>
        <v/>
      </c>
      <c r="G15" s="24">
        <f t="shared" si="3"/>
        <v>4.5000000000000005E-3</v>
      </c>
    </row>
    <row r="16" spans="1:60" x14ac:dyDescent="0.2">
      <c r="A16" t="s">
        <v>19</v>
      </c>
      <c r="B16" s="24">
        <v>4.3E-3</v>
      </c>
      <c r="C16" s="24">
        <v>4.2813699999999996E-3</v>
      </c>
      <c r="D16">
        <f t="shared" si="0"/>
        <v>0</v>
      </c>
      <c r="E16" s="24">
        <f t="shared" si="1"/>
        <v>4.2813699999999996E-3</v>
      </c>
      <c r="F16" s="24" t="str">
        <f t="shared" si="2"/>
        <v/>
      </c>
      <c r="G16" s="24">
        <f t="shared" si="3"/>
        <v>4.3E-3</v>
      </c>
    </row>
    <row r="17" spans="1:7" x14ac:dyDescent="0.2">
      <c r="A17" t="s">
        <v>20</v>
      </c>
      <c r="B17" s="24">
        <v>4.2449699999999998E-3</v>
      </c>
      <c r="C17" s="24">
        <v>3.5756300000000002E-3</v>
      </c>
      <c r="D17">
        <f t="shared" si="0"/>
        <v>0</v>
      </c>
      <c r="E17" s="24">
        <f t="shared" si="1"/>
        <v>3.5756300000000002E-3</v>
      </c>
      <c r="F17" s="24" t="str">
        <f t="shared" si="2"/>
        <v/>
      </c>
      <c r="G17" s="24">
        <f t="shared" si="3"/>
        <v>4.2449699999999998E-3</v>
      </c>
    </row>
    <row r="18" spans="1:7" x14ac:dyDescent="0.2">
      <c r="A18" t="s">
        <v>22</v>
      </c>
      <c r="B18" s="24">
        <v>3.1740000000000002E-3</v>
      </c>
      <c r="C18" s="24">
        <v>3.1231100000000001E-3</v>
      </c>
      <c r="D18">
        <f t="shared" si="0"/>
        <v>0</v>
      </c>
      <c r="E18" s="24">
        <f t="shared" si="1"/>
        <v>3.1231100000000001E-3</v>
      </c>
      <c r="F18" s="24" t="str">
        <f t="shared" si="2"/>
        <v/>
      </c>
      <c r="G18" s="24">
        <f t="shared" si="3"/>
        <v>3.1740000000000002E-3</v>
      </c>
    </row>
    <row r="19" spans="1:7" x14ac:dyDescent="0.2">
      <c r="A19" t="s">
        <v>24</v>
      </c>
      <c r="B19" s="24">
        <v>2.8377099999999998E-3</v>
      </c>
      <c r="C19" s="24">
        <v>3.1026999999999999E-3</v>
      </c>
      <c r="D19">
        <f t="shared" si="0"/>
        <v>1</v>
      </c>
      <c r="E19" s="24">
        <f t="shared" si="1"/>
        <v>2.8377099999999998E-3</v>
      </c>
      <c r="F19" s="24">
        <f t="shared" si="2"/>
        <v>3.1026999999999999E-3</v>
      </c>
      <c r="G19" s="24" t="str">
        <f t="shared" si="3"/>
        <v/>
      </c>
    </row>
    <row r="20" spans="1:7" x14ac:dyDescent="0.2">
      <c r="A20" t="s">
        <v>26</v>
      </c>
      <c r="B20" s="24">
        <v>2.3E-3</v>
      </c>
      <c r="C20" s="24">
        <v>2.8281499999999998E-3</v>
      </c>
      <c r="D20">
        <f t="shared" si="0"/>
        <v>1</v>
      </c>
      <c r="E20" s="24">
        <f t="shared" si="1"/>
        <v>2.3E-3</v>
      </c>
      <c r="F20" s="24">
        <f t="shared" si="2"/>
        <v>2.8281499999999998E-3</v>
      </c>
      <c r="G20" s="24" t="str">
        <f t="shared" si="3"/>
        <v/>
      </c>
    </row>
    <row r="21" spans="1:7" x14ac:dyDescent="0.2">
      <c r="A21" t="s">
        <v>25</v>
      </c>
      <c r="B21" s="24">
        <v>2.6409199999999997E-3</v>
      </c>
      <c r="C21" s="24">
        <v>2.75742E-3</v>
      </c>
      <c r="D21">
        <f t="shared" si="0"/>
        <v>1</v>
      </c>
      <c r="E21" s="24">
        <f t="shared" si="1"/>
        <v>2.6409199999999997E-3</v>
      </c>
      <c r="F21" s="24">
        <f t="shared" si="2"/>
        <v>2.75742E-3</v>
      </c>
      <c r="G21" s="24" t="str">
        <f t="shared" si="3"/>
        <v/>
      </c>
    </row>
    <row r="22" spans="1:7" x14ac:dyDescent="0.2">
      <c r="A22" t="s">
        <v>27</v>
      </c>
      <c r="B22" s="24">
        <v>2.27706E-3</v>
      </c>
      <c r="C22" s="24">
        <v>2.75377E-3</v>
      </c>
      <c r="D22">
        <f t="shared" si="0"/>
        <v>1</v>
      </c>
      <c r="E22" s="24">
        <f t="shared" si="1"/>
        <v>2.27706E-3</v>
      </c>
      <c r="F22" s="24">
        <f t="shared" si="2"/>
        <v>2.75377E-3</v>
      </c>
      <c r="G22" s="24" t="str">
        <f t="shared" si="3"/>
        <v/>
      </c>
    </row>
    <row r="23" spans="1:7" x14ac:dyDescent="0.2">
      <c r="A23" t="s">
        <v>21</v>
      </c>
      <c r="B23" s="24">
        <v>3.0004300000000001E-3</v>
      </c>
      <c r="C23" s="24">
        <v>2.5746499999999999E-3</v>
      </c>
      <c r="D23">
        <f t="shared" si="0"/>
        <v>0</v>
      </c>
      <c r="E23" s="24">
        <f t="shared" si="1"/>
        <v>2.5746499999999999E-3</v>
      </c>
      <c r="F23" s="24" t="str">
        <f t="shared" si="2"/>
        <v/>
      </c>
      <c r="G23" s="24">
        <f t="shared" si="3"/>
        <v>3.0004300000000001E-3</v>
      </c>
    </row>
    <row r="24" spans="1:7" x14ac:dyDescent="0.2">
      <c r="A24" t="s">
        <v>23</v>
      </c>
      <c r="B24" s="24">
        <v>3.0102099999999997E-3</v>
      </c>
      <c r="C24" s="24">
        <v>2.3979100000000001E-3</v>
      </c>
      <c r="D24">
        <f t="shared" si="0"/>
        <v>0</v>
      </c>
      <c r="E24" s="24">
        <f t="shared" si="1"/>
        <v>2.3979100000000001E-3</v>
      </c>
      <c r="F24" s="24" t="str">
        <f t="shared" si="2"/>
        <v/>
      </c>
      <c r="G24" s="24">
        <f t="shared" si="3"/>
        <v>3.0102099999999997E-3</v>
      </c>
    </row>
    <row r="25" spans="1:7" x14ac:dyDescent="0.2">
      <c r="A25" t="s">
        <v>28</v>
      </c>
      <c r="B25" s="24">
        <v>2.3199700000000002E-3</v>
      </c>
      <c r="C25" s="24">
        <v>2.3327199999999999E-3</v>
      </c>
      <c r="D25">
        <f t="shared" si="0"/>
        <v>1</v>
      </c>
      <c r="E25" s="24">
        <f t="shared" si="1"/>
        <v>2.3199700000000002E-3</v>
      </c>
      <c r="F25" s="24">
        <f t="shared" si="2"/>
        <v>2.3327199999999999E-3</v>
      </c>
      <c r="G25" s="24" t="str">
        <f t="shared" si="3"/>
        <v/>
      </c>
    </row>
    <row r="26" spans="1:7" x14ac:dyDescent="0.2">
      <c r="A26" t="s">
        <v>29</v>
      </c>
      <c r="B26" s="24">
        <v>1.9494900000000001E-3</v>
      </c>
      <c r="C26" s="24">
        <v>2.01373E-3</v>
      </c>
      <c r="D26">
        <f t="shared" si="0"/>
        <v>1</v>
      </c>
      <c r="E26" s="24">
        <f t="shared" si="1"/>
        <v>1.9494900000000001E-3</v>
      </c>
      <c r="F26" s="24">
        <f t="shared" si="2"/>
        <v>2.01373E-3</v>
      </c>
      <c r="G26" s="24" t="str">
        <f t="shared" si="3"/>
        <v/>
      </c>
    </row>
    <row r="27" spans="1:7" x14ac:dyDescent="0.2">
      <c r="A27" t="s">
        <v>31</v>
      </c>
      <c r="B27" s="24">
        <v>1.79115E-3</v>
      </c>
      <c r="C27" s="24">
        <v>1.67548E-3</v>
      </c>
      <c r="D27">
        <f t="shared" si="0"/>
        <v>0</v>
      </c>
      <c r="E27" s="24">
        <f t="shared" si="1"/>
        <v>1.67548E-3</v>
      </c>
      <c r="F27" s="24" t="str">
        <f t="shared" si="2"/>
        <v/>
      </c>
      <c r="G27" s="24">
        <f t="shared" si="3"/>
        <v>1.79115E-3</v>
      </c>
    </row>
    <row r="28" spans="1:7" x14ac:dyDescent="0.2">
      <c r="A28" t="s">
        <v>30</v>
      </c>
      <c r="B28" s="24">
        <v>1.7680299999999999E-3</v>
      </c>
      <c r="C28" s="24">
        <v>1.6712299999999999E-3</v>
      </c>
      <c r="D28">
        <f t="shared" si="0"/>
        <v>0</v>
      </c>
      <c r="E28" s="24">
        <f t="shared" si="1"/>
        <v>1.6712299999999999E-3</v>
      </c>
      <c r="F28" s="24" t="str">
        <f t="shared" si="2"/>
        <v/>
      </c>
      <c r="G28" s="24">
        <f t="shared" si="3"/>
        <v>1.7680299999999999E-3</v>
      </c>
    </row>
    <row r="29" spans="1:7" x14ac:dyDescent="0.2">
      <c r="A29" t="s">
        <v>32</v>
      </c>
      <c r="B29" s="24">
        <v>1.5891900000000001E-3</v>
      </c>
      <c r="C29" s="24">
        <v>1.55657E-3</v>
      </c>
      <c r="D29">
        <f t="shared" si="0"/>
        <v>0</v>
      </c>
      <c r="E29" s="24">
        <f t="shared" si="1"/>
        <v>1.55657E-3</v>
      </c>
      <c r="F29" s="24" t="str">
        <f t="shared" si="2"/>
        <v/>
      </c>
      <c r="G29" s="24">
        <f t="shared" si="3"/>
        <v>1.5891900000000001E-3</v>
      </c>
    </row>
    <row r="30" spans="1:7" x14ac:dyDescent="0.2">
      <c r="A30" t="s">
        <v>34</v>
      </c>
      <c r="B30" s="24">
        <v>1.4383000000000002E-3</v>
      </c>
      <c r="C30" s="24">
        <v>1.4521100000000002E-3</v>
      </c>
      <c r="D30">
        <f t="shared" si="0"/>
        <v>1</v>
      </c>
      <c r="E30" s="24">
        <f t="shared" si="1"/>
        <v>1.4383000000000002E-3</v>
      </c>
      <c r="F30" s="24">
        <f t="shared" si="2"/>
        <v>1.4521100000000002E-3</v>
      </c>
      <c r="G30" s="24" t="str">
        <f t="shared" si="3"/>
        <v/>
      </c>
    </row>
    <row r="31" spans="1:7" x14ac:dyDescent="0.2">
      <c r="A31" t="s">
        <v>35</v>
      </c>
      <c r="B31" s="24">
        <v>1.5019199999999999E-3</v>
      </c>
      <c r="C31" s="24">
        <v>1.4000000000000002E-3</v>
      </c>
      <c r="D31">
        <f t="shared" si="0"/>
        <v>0</v>
      </c>
      <c r="E31" s="24">
        <f t="shared" si="1"/>
        <v>1.4000000000000002E-3</v>
      </c>
      <c r="F31" s="24" t="str">
        <f t="shared" si="2"/>
        <v/>
      </c>
      <c r="G31" s="24">
        <f t="shared" si="3"/>
        <v>1.5019199999999999E-3</v>
      </c>
    </row>
    <row r="32" spans="1:7" x14ac:dyDescent="0.2">
      <c r="A32" t="s">
        <v>38</v>
      </c>
      <c r="B32" s="24">
        <v>1.1080600000000001E-3</v>
      </c>
      <c r="C32" s="24">
        <v>1.3978599999999999E-3</v>
      </c>
      <c r="D32">
        <f t="shared" si="0"/>
        <v>1</v>
      </c>
      <c r="E32" s="24">
        <f t="shared" si="1"/>
        <v>1.1080600000000001E-3</v>
      </c>
      <c r="F32" s="24">
        <f t="shared" si="2"/>
        <v>1.3978599999999999E-3</v>
      </c>
      <c r="G32" s="24" t="str">
        <f t="shared" si="3"/>
        <v/>
      </c>
    </row>
    <row r="33" spans="1:7" x14ac:dyDescent="0.2">
      <c r="A33" t="s">
        <v>36</v>
      </c>
      <c r="B33" s="24">
        <v>1.34688E-3</v>
      </c>
      <c r="C33" s="24">
        <v>1.3562699999999999E-3</v>
      </c>
      <c r="D33">
        <f t="shared" si="0"/>
        <v>1</v>
      </c>
      <c r="E33" s="24">
        <f t="shared" si="1"/>
        <v>1.34688E-3</v>
      </c>
      <c r="F33" s="24">
        <f t="shared" si="2"/>
        <v>1.3562699999999999E-3</v>
      </c>
      <c r="G33" s="24" t="str">
        <f t="shared" si="3"/>
        <v/>
      </c>
    </row>
    <row r="34" spans="1:7" x14ac:dyDescent="0.2">
      <c r="A34" t="s">
        <v>33</v>
      </c>
      <c r="B34" s="24">
        <v>1.56248E-3</v>
      </c>
      <c r="C34" s="24">
        <v>1.2847100000000001E-3</v>
      </c>
      <c r="D34">
        <f t="shared" si="0"/>
        <v>0</v>
      </c>
      <c r="E34" s="24">
        <f t="shared" si="1"/>
        <v>1.2847100000000001E-3</v>
      </c>
      <c r="F34" s="24" t="str">
        <f t="shared" si="2"/>
        <v/>
      </c>
      <c r="G34" s="24">
        <f t="shared" si="3"/>
        <v>1.56248E-3</v>
      </c>
    </row>
    <row r="35" spans="1:7" x14ac:dyDescent="0.2">
      <c r="A35" t="s">
        <v>37</v>
      </c>
      <c r="B35" s="24">
        <v>1.31963E-3</v>
      </c>
      <c r="C35" s="24">
        <v>1.27181E-3</v>
      </c>
      <c r="D35">
        <f t="shared" si="0"/>
        <v>0</v>
      </c>
      <c r="E35" s="24">
        <f t="shared" si="1"/>
        <v>1.27181E-3</v>
      </c>
      <c r="F35" s="24" t="str">
        <f t="shared" si="2"/>
        <v/>
      </c>
      <c r="G35" s="24">
        <f t="shared" si="3"/>
        <v>1.31963E-3</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726F7-062F-4E04-878C-56441302779C}">
  <dimension ref="A1:BH11"/>
  <sheetViews>
    <sheetView zoomScale="90" zoomScaleNormal="90" workbookViewId="0">
      <selection activeCell="D32" sqref="D32"/>
    </sheetView>
  </sheetViews>
  <sheetFormatPr defaultRowHeight="14.25" x14ac:dyDescent="0.2"/>
  <cols>
    <col min="1" max="1" width="32.5" customWidth="1"/>
    <col min="4" max="4" width="21.75" customWidth="1"/>
    <col min="5" max="5" width="11.625" customWidth="1"/>
    <col min="6" max="6" width="16.25" customWidth="1"/>
    <col min="7" max="7" width="18.375" customWidth="1"/>
  </cols>
  <sheetData>
    <row r="1" spans="1:60" ht="41.25" customHeight="1" x14ac:dyDescent="0.2"/>
    <row r="2" spans="1:60" x14ac:dyDescent="0.2">
      <c r="A2" s="4" t="s">
        <v>44</v>
      </c>
      <c r="B2" s="5"/>
      <c r="C2" s="5"/>
      <c r="D2" s="5"/>
      <c r="E2" s="6"/>
      <c r="F2" s="1"/>
      <c r="G2" s="2"/>
      <c r="H2" s="1"/>
      <c r="I2" s="1"/>
      <c r="J2" s="1"/>
      <c r="K2" s="1"/>
      <c r="L2" s="1"/>
      <c r="M2" s="1"/>
      <c r="N2" s="1"/>
      <c r="O2" s="1"/>
      <c r="P2" s="1"/>
      <c r="Q2" s="1"/>
    </row>
    <row r="3" spans="1:60" x14ac:dyDescent="0.2">
      <c r="A3" s="4" t="s">
        <v>40</v>
      </c>
      <c r="B3" s="5"/>
      <c r="C3" s="5"/>
      <c r="D3" s="5"/>
      <c r="E3" s="6"/>
      <c r="F3" s="1"/>
      <c r="G3" s="2"/>
      <c r="H3" s="1"/>
      <c r="I3" s="1"/>
      <c r="J3" s="1"/>
      <c r="K3" s="1"/>
      <c r="L3" s="1"/>
      <c r="M3" s="1"/>
      <c r="N3" s="1"/>
      <c r="O3" s="1"/>
      <c r="P3" s="1"/>
      <c r="Q3" s="1"/>
    </row>
    <row r="4" spans="1:60" x14ac:dyDescent="0.2">
      <c r="A4" s="3" t="s">
        <v>51</v>
      </c>
      <c r="B4" s="3"/>
      <c r="C4" s="3"/>
      <c r="D4" s="3"/>
      <c r="E4" s="4"/>
      <c r="F4" s="3"/>
      <c r="G4" s="4"/>
      <c r="H4" s="5"/>
      <c r="I4" s="5"/>
      <c r="J4" s="5"/>
      <c r="K4" s="5"/>
      <c r="L4" s="5"/>
      <c r="M4" s="5"/>
      <c r="N4" s="5"/>
      <c r="O4" s="5"/>
      <c r="P4" s="5"/>
      <c r="Q4" s="5"/>
      <c r="R4" s="6"/>
      <c r="S4" s="6"/>
      <c r="T4" s="6"/>
      <c r="U4" s="6"/>
    </row>
    <row r="5" spans="1:60" ht="15" x14ac:dyDescent="0.25">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2">
      <c r="B6" s="15">
        <v>2000</v>
      </c>
      <c r="C6" s="15">
        <v>2001</v>
      </c>
      <c r="D6" s="15">
        <v>2002</v>
      </c>
      <c r="E6" s="15">
        <v>2003</v>
      </c>
      <c r="F6" s="15">
        <v>2004</v>
      </c>
      <c r="G6" s="15">
        <v>2005</v>
      </c>
      <c r="H6" s="15">
        <v>2006</v>
      </c>
      <c r="I6" s="15">
        <v>2007</v>
      </c>
      <c r="J6" s="15">
        <v>2008</v>
      </c>
      <c r="K6" s="15">
        <v>2009</v>
      </c>
      <c r="L6" s="15">
        <v>2010</v>
      </c>
      <c r="M6" s="15">
        <v>2011</v>
      </c>
      <c r="N6" s="15">
        <v>2012</v>
      </c>
      <c r="O6" s="15">
        <v>2013</v>
      </c>
      <c r="P6" s="15">
        <v>2014</v>
      </c>
      <c r="Q6" s="15">
        <v>2015</v>
      </c>
      <c r="R6" s="15">
        <v>2016</v>
      </c>
      <c r="S6" s="15">
        <v>2017</v>
      </c>
      <c r="T6" s="15">
        <v>2018</v>
      </c>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row>
    <row r="7" spans="1:60" x14ac:dyDescent="0.2">
      <c r="A7" t="s">
        <v>52</v>
      </c>
      <c r="B7" s="16">
        <v>11571.127636835714</v>
      </c>
      <c r="C7" s="16">
        <v>11660.894796316998</v>
      </c>
      <c r="D7" s="16">
        <v>15140.774206037648</v>
      </c>
      <c r="E7" s="16">
        <v>21065.760935229675</v>
      </c>
      <c r="F7" s="16">
        <v>18522.832969407471</v>
      </c>
      <c r="G7" s="16">
        <v>18187.588696750488</v>
      </c>
      <c r="H7" s="16">
        <v>19260.314446366225</v>
      </c>
      <c r="I7" s="16">
        <v>20128.954680307561</v>
      </c>
      <c r="J7" s="16">
        <v>23268.689397697286</v>
      </c>
      <c r="K7" s="16">
        <v>25016.030294885666</v>
      </c>
      <c r="L7" s="16">
        <v>28415.793200493121</v>
      </c>
      <c r="M7" s="16">
        <v>29428.049554568621</v>
      </c>
      <c r="N7" s="16">
        <v>26456.318348102752</v>
      </c>
      <c r="O7" s="16">
        <v>28798.244967248676</v>
      </c>
      <c r="P7" s="16">
        <v>25395.946436583894</v>
      </c>
      <c r="Q7" s="16">
        <v>26181.052545617</v>
      </c>
      <c r="R7" s="16">
        <v>25790.808221171468</v>
      </c>
      <c r="S7" s="16">
        <v>28374.7954899668</v>
      </c>
      <c r="T7" s="16">
        <v>27437.22</v>
      </c>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row>
    <row r="8" spans="1:60" ht="15" x14ac:dyDescent="0.25">
      <c r="A8" s="8"/>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row>
    <row r="9" spans="1:60" ht="15" x14ac:dyDescent="0.25">
      <c r="A9" s="8"/>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row>
    <row r="10" spans="1:60" ht="15" x14ac:dyDescent="0.25">
      <c r="A10" s="8"/>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7"/>
    </row>
    <row r="11" spans="1:60"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E8E13-3E08-429D-BFCD-A386024C4458}">
  <dimension ref="A1:BH11"/>
  <sheetViews>
    <sheetView zoomScale="90" zoomScaleNormal="90" workbookViewId="0">
      <selection activeCell="I20" sqref="I20"/>
    </sheetView>
  </sheetViews>
  <sheetFormatPr defaultRowHeight="14.25" x14ac:dyDescent="0.2"/>
  <cols>
    <col min="1" max="1" width="32.5" customWidth="1"/>
    <col min="4" max="4" width="21.75" customWidth="1"/>
    <col min="5" max="5" width="11.625" customWidth="1"/>
    <col min="6" max="6" width="16.25" customWidth="1"/>
    <col min="7" max="7" width="18.375" customWidth="1"/>
  </cols>
  <sheetData>
    <row r="1" spans="1:60" ht="41.25" customHeight="1" x14ac:dyDescent="0.2"/>
    <row r="2" spans="1:60" x14ac:dyDescent="0.2">
      <c r="A2" s="4" t="s">
        <v>43</v>
      </c>
      <c r="B2" s="5"/>
      <c r="C2" s="5"/>
      <c r="D2" s="5"/>
      <c r="E2" s="6"/>
      <c r="F2" s="1"/>
      <c r="G2" s="2"/>
      <c r="H2" s="1"/>
      <c r="I2" s="1"/>
      <c r="J2" s="1"/>
      <c r="K2" s="1"/>
      <c r="L2" s="1"/>
      <c r="M2" s="1"/>
      <c r="N2" s="1"/>
      <c r="O2" s="1"/>
      <c r="P2" s="1"/>
      <c r="Q2" s="1"/>
    </row>
    <row r="3" spans="1:60" x14ac:dyDescent="0.2">
      <c r="A3" s="4" t="s">
        <v>40</v>
      </c>
      <c r="B3" s="5"/>
      <c r="C3" s="5"/>
      <c r="D3" s="5"/>
      <c r="E3" s="6"/>
      <c r="F3" s="1"/>
      <c r="G3" s="2"/>
      <c r="H3" s="1"/>
      <c r="I3" s="1"/>
      <c r="J3" s="1"/>
      <c r="K3" s="1"/>
      <c r="L3" s="1"/>
      <c r="M3" s="1"/>
      <c r="N3" s="1"/>
      <c r="O3" s="1"/>
      <c r="P3" s="1"/>
      <c r="Q3" s="1"/>
    </row>
    <row r="4" spans="1:60" x14ac:dyDescent="0.2">
      <c r="A4" s="3"/>
      <c r="B4" s="3"/>
      <c r="C4" s="3"/>
      <c r="D4" s="3"/>
      <c r="E4" s="4"/>
      <c r="F4" s="3"/>
      <c r="G4" s="4"/>
      <c r="H4" s="5"/>
      <c r="I4" s="5"/>
      <c r="J4" s="5"/>
      <c r="K4" s="5"/>
      <c r="L4" s="5"/>
      <c r="M4" s="5"/>
      <c r="N4" s="5"/>
      <c r="O4" s="5"/>
      <c r="P4" s="5"/>
      <c r="Q4" s="5"/>
      <c r="R4" s="6"/>
      <c r="S4" s="6"/>
      <c r="T4" s="6"/>
      <c r="U4" s="6"/>
    </row>
    <row r="5" spans="1:60" ht="15" x14ac:dyDescent="0.25">
      <c r="B5" s="15" t="s">
        <v>0</v>
      </c>
      <c r="C5" s="15" t="s">
        <v>1</v>
      </c>
      <c r="D5" s="15" t="s">
        <v>2</v>
      </c>
      <c r="E5" s="15" t="s">
        <v>3</v>
      </c>
      <c r="F5" s="15" t="s">
        <v>4</v>
      </c>
      <c r="G5" s="15" t="s">
        <v>5</v>
      </c>
      <c r="H5" s="15" t="s">
        <v>6</v>
      </c>
      <c r="I5" s="15" t="s">
        <v>7</v>
      </c>
      <c r="J5" s="15" t="s">
        <v>66</v>
      </c>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2">
      <c r="A6" t="s">
        <v>67</v>
      </c>
      <c r="B6" s="22">
        <v>9.0777648797537816E-2</v>
      </c>
      <c r="C6" s="22">
        <v>8.8534652704843425E-2</v>
      </c>
      <c r="D6" s="22">
        <v>8.4369159678137115E-2</v>
      </c>
      <c r="E6" s="22">
        <v>9.7115017458960853E-2</v>
      </c>
      <c r="F6" s="22">
        <v>0.12154751036647515</v>
      </c>
      <c r="G6" s="22">
        <v>0.12724445046794888</v>
      </c>
      <c r="H6" s="22">
        <v>0.12436051870578847</v>
      </c>
      <c r="I6" s="22">
        <v>0.13472766637740141</v>
      </c>
      <c r="J6" s="22">
        <v>0.12806166793003007</v>
      </c>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row>
    <row r="7" spans="1:60" x14ac:dyDescent="0.2">
      <c r="A7" t="s">
        <v>8</v>
      </c>
      <c r="B7" s="22">
        <v>3.4358200554647778E-2</v>
      </c>
      <c r="C7" s="22">
        <v>4.1749653628631547E-2</v>
      </c>
      <c r="D7" s="22">
        <v>4.419081085967224E-2</v>
      </c>
      <c r="E7" s="22">
        <v>4.4447034290118634E-2</v>
      </c>
      <c r="F7" s="22">
        <v>6.1534157512852128E-2</v>
      </c>
      <c r="G7" s="22">
        <v>0.11640558372520166</v>
      </c>
      <c r="H7" s="22">
        <v>0.13998695815651602</v>
      </c>
      <c r="I7" s="22">
        <v>0.11806993700617992</v>
      </c>
      <c r="J7" s="22">
        <v>8.8658578359927909E-2</v>
      </c>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row>
    <row r="8" spans="1:60" x14ac:dyDescent="0.2">
      <c r="A8" t="s">
        <v>68</v>
      </c>
      <c r="B8" s="11">
        <v>0.12513584935218558</v>
      </c>
      <c r="C8" s="11">
        <v>0.13028430633347499</v>
      </c>
      <c r="D8" s="11">
        <v>0.12855997053780935</v>
      </c>
      <c r="E8" s="11">
        <v>0.14156205174907949</v>
      </c>
      <c r="F8" s="11">
        <v>0.18308166787932728</v>
      </c>
      <c r="G8" s="11">
        <v>0.24365003419315054</v>
      </c>
      <c r="H8" s="11">
        <v>0.26434747686230448</v>
      </c>
      <c r="I8" s="11">
        <v>0.25279760338358132</v>
      </c>
      <c r="J8" s="11">
        <v>0.21672024628995798</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row>
    <row r="9" spans="1:60" ht="15" x14ac:dyDescent="0.25">
      <c r="A9" s="8"/>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row>
    <row r="10" spans="1:60" ht="15" x14ac:dyDescent="0.25">
      <c r="A10" s="8"/>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7"/>
    </row>
    <row r="11" spans="1:60"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6B588-25A1-4A41-931E-FF4BA0440EE1}">
  <dimension ref="A1:BH11"/>
  <sheetViews>
    <sheetView zoomScale="90" zoomScaleNormal="90" workbookViewId="0">
      <selection activeCell="G17" sqref="G17"/>
    </sheetView>
  </sheetViews>
  <sheetFormatPr defaultRowHeight="14.25" x14ac:dyDescent="0.2"/>
  <cols>
    <col min="1" max="1" width="32.5" customWidth="1"/>
    <col min="4" max="4" width="21.75" customWidth="1"/>
    <col min="5" max="5" width="11.625" customWidth="1"/>
    <col min="6" max="6" width="16.25" customWidth="1"/>
    <col min="7" max="7" width="18.375" customWidth="1"/>
  </cols>
  <sheetData>
    <row r="1" spans="1:60" ht="41.25" customHeight="1" x14ac:dyDescent="0.2"/>
    <row r="2" spans="1:60" x14ac:dyDescent="0.2">
      <c r="A2" s="4" t="s">
        <v>42</v>
      </c>
      <c r="B2" s="5"/>
      <c r="C2" s="5"/>
      <c r="D2" s="5"/>
      <c r="E2" s="6"/>
      <c r="F2" s="1"/>
      <c r="G2" s="2"/>
      <c r="H2" s="1"/>
      <c r="I2" s="1"/>
      <c r="J2" s="1"/>
      <c r="K2" s="1"/>
      <c r="L2" s="1"/>
      <c r="M2" s="1"/>
      <c r="N2" s="1"/>
      <c r="O2" s="1"/>
      <c r="P2" s="1"/>
      <c r="Q2" s="1"/>
    </row>
    <row r="3" spans="1:60" x14ac:dyDescent="0.2">
      <c r="A3" s="4" t="s">
        <v>40</v>
      </c>
      <c r="B3" s="5"/>
      <c r="C3" s="5"/>
      <c r="D3" s="5"/>
      <c r="E3" s="6"/>
      <c r="F3" s="1"/>
      <c r="G3" s="2"/>
      <c r="H3" s="1"/>
      <c r="I3" s="1"/>
      <c r="J3" s="1"/>
      <c r="K3" s="1"/>
      <c r="L3" s="1"/>
      <c r="M3" s="1"/>
      <c r="N3" s="1"/>
      <c r="O3" s="1"/>
      <c r="P3" s="1"/>
      <c r="Q3" s="1"/>
    </row>
    <row r="4" spans="1:60" x14ac:dyDescent="0.2">
      <c r="A4" s="3"/>
      <c r="B4" s="3"/>
      <c r="C4" s="3"/>
      <c r="D4" s="3"/>
      <c r="E4" s="4"/>
      <c r="F4" s="3"/>
      <c r="G4" s="4"/>
      <c r="H4" s="5"/>
      <c r="I4" s="5"/>
      <c r="J4" s="5"/>
      <c r="K4" s="5"/>
      <c r="L4" s="5"/>
      <c r="M4" s="5"/>
      <c r="N4" s="5"/>
      <c r="O4" s="5"/>
      <c r="P4" s="5"/>
      <c r="Q4" s="5"/>
      <c r="R4" s="6"/>
      <c r="S4" s="6"/>
      <c r="T4" s="6"/>
      <c r="U4" s="6"/>
    </row>
    <row r="5" spans="1:60" ht="15" x14ac:dyDescent="0.25">
      <c r="B5" t="s">
        <v>7</v>
      </c>
      <c r="C5" t="s">
        <v>66</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2">
      <c r="A6" t="s">
        <v>34</v>
      </c>
      <c r="B6" s="11">
        <v>0.79915340791212686</v>
      </c>
      <c r="C6" s="11">
        <v>0.77309780864474886</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row>
    <row r="7" spans="1:60" x14ac:dyDescent="0.2">
      <c r="A7" t="s">
        <v>27</v>
      </c>
      <c r="B7" s="11">
        <v>0.66956934786808009</v>
      </c>
      <c r="C7" s="11">
        <v>0.6589071027710891</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row>
    <row r="8" spans="1:60" x14ac:dyDescent="0.2">
      <c r="A8" t="s">
        <v>19</v>
      </c>
      <c r="B8" s="11">
        <v>0.3972362939043057</v>
      </c>
      <c r="C8" s="11">
        <v>0.40071734311513529</v>
      </c>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row>
    <row r="9" spans="1:60" x14ac:dyDescent="0.2">
      <c r="A9" t="s">
        <v>15</v>
      </c>
      <c r="B9" s="11">
        <v>0.29678203929656249</v>
      </c>
      <c r="C9" s="11">
        <v>0.28055581758433418</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row>
    <row r="10" spans="1:60" x14ac:dyDescent="0.2">
      <c r="A10" t="s">
        <v>59</v>
      </c>
      <c r="B10" s="11">
        <v>0.2482169000442791</v>
      </c>
      <c r="C10" s="11">
        <v>0.25870643652551956</v>
      </c>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7"/>
    </row>
    <row r="11" spans="1:60"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9391-7DC1-4A91-9164-C9B744E33AA6}">
  <dimension ref="A1:BH18"/>
  <sheetViews>
    <sheetView zoomScale="90" zoomScaleNormal="90" workbookViewId="0">
      <selection activeCell="L34" sqref="L34"/>
    </sheetView>
  </sheetViews>
  <sheetFormatPr defaultRowHeight="14.25" x14ac:dyDescent="0.2"/>
  <cols>
    <col min="1" max="1" width="32.5" customWidth="1"/>
    <col min="4" max="4" width="21.75" customWidth="1"/>
    <col min="5" max="5" width="11.625" customWidth="1"/>
    <col min="6" max="6" width="16.25" customWidth="1"/>
    <col min="7" max="7" width="18.375" customWidth="1"/>
  </cols>
  <sheetData>
    <row r="1" spans="1:60" ht="41.25" customHeight="1" x14ac:dyDescent="0.2"/>
    <row r="2" spans="1:60" x14ac:dyDescent="0.2">
      <c r="A2" s="4" t="s">
        <v>41</v>
      </c>
      <c r="B2" s="5"/>
      <c r="C2" s="5"/>
      <c r="D2" s="5"/>
      <c r="E2" s="6"/>
      <c r="F2" s="1"/>
      <c r="G2" s="2"/>
      <c r="H2" s="1"/>
      <c r="I2" s="1"/>
      <c r="J2" s="1"/>
      <c r="K2" s="1"/>
      <c r="L2" s="1"/>
      <c r="M2" s="1"/>
      <c r="N2" s="1"/>
      <c r="O2" s="1"/>
      <c r="P2" s="1"/>
      <c r="Q2" s="1"/>
    </row>
    <row r="3" spans="1:60" x14ac:dyDescent="0.2">
      <c r="A3" s="4" t="s">
        <v>40</v>
      </c>
      <c r="B3" s="5"/>
      <c r="C3" s="5"/>
      <c r="D3" s="5"/>
      <c r="E3" s="6"/>
      <c r="F3" s="1"/>
      <c r="G3" s="2"/>
      <c r="H3" s="1"/>
      <c r="I3" s="1"/>
      <c r="J3" s="1"/>
      <c r="K3" s="1"/>
      <c r="L3" s="1"/>
      <c r="M3" s="1"/>
      <c r="N3" s="1"/>
      <c r="O3" s="1"/>
      <c r="P3" s="1"/>
      <c r="Q3" s="1"/>
    </row>
    <row r="4" spans="1:60" x14ac:dyDescent="0.2">
      <c r="A4" s="3"/>
      <c r="B4" s="3"/>
      <c r="C4" s="3"/>
      <c r="D4" s="3"/>
      <c r="E4" s="4"/>
      <c r="F4" s="3"/>
      <c r="G4" s="4"/>
      <c r="H4" s="5"/>
      <c r="I4" s="5"/>
      <c r="J4" s="5"/>
      <c r="K4" s="5"/>
      <c r="L4" s="5"/>
      <c r="M4" s="5"/>
      <c r="N4" s="5"/>
      <c r="O4" s="5"/>
      <c r="P4" s="5"/>
      <c r="Q4" s="5"/>
      <c r="R4" s="6"/>
      <c r="S4" s="6"/>
      <c r="T4" s="6"/>
      <c r="U4" s="6"/>
    </row>
    <row r="5" spans="1:60" ht="42.75" x14ac:dyDescent="0.25">
      <c r="B5" s="21" t="s">
        <v>69</v>
      </c>
      <c r="C5" s="21" t="s">
        <v>70</v>
      </c>
      <c r="D5" s="21" t="s">
        <v>71</v>
      </c>
      <c r="E5" s="21" t="s">
        <v>72</v>
      </c>
      <c r="F5" s="21" t="s">
        <v>73</v>
      </c>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2">
      <c r="A6" t="s">
        <v>21</v>
      </c>
      <c r="B6" s="16">
        <v>0</v>
      </c>
      <c r="C6" s="16">
        <v>12.92</v>
      </c>
      <c r="D6" s="16">
        <v>12.92</v>
      </c>
      <c r="E6" s="16">
        <v>1178</v>
      </c>
      <c r="F6" s="11">
        <v>1.0967741935483871E-2</v>
      </c>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row>
    <row r="7" spans="1:60" x14ac:dyDescent="0.2">
      <c r="A7" t="s">
        <v>13</v>
      </c>
      <c r="B7" s="16">
        <v>24.81</v>
      </c>
      <c r="C7" s="16">
        <v>0</v>
      </c>
      <c r="D7" s="16">
        <v>24.81</v>
      </c>
      <c r="E7" s="16">
        <v>2582</v>
      </c>
      <c r="F7" s="11">
        <v>9.6088303640588686E-3</v>
      </c>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row>
    <row r="8" spans="1:60" x14ac:dyDescent="0.2">
      <c r="A8" t="s">
        <v>17</v>
      </c>
      <c r="B8" s="16">
        <v>30.68</v>
      </c>
      <c r="C8" s="16">
        <v>0</v>
      </c>
      <c r="D8" s="16">
        <v>30.68</v>
      </c>
      <c r="E8" s="16">
        <v>3094</v>
      </c>
      <c r="F8" s="11">
        <v>9.9159663865546217E-3</v>
      </c>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row>
    <row r="9" spans="1:60" x14ac:dyDescent="0.2">
      <c r="A9" t="s">
        <v>20</v>
      </c>
      <c r="B9" s="16">
        <v>0</v>
      </c>
      <c r="C9" s="16">
        <v>51.5</v>
      </c>
      <c r="D9" s="16">
        <v>51.5</v>
      </c>
      <c r="E9" s="16">
        <v>983</v>
      </c>
      <c r="F9" s="11">
        <v>5.2390640895218721E-2</v>
      </c>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row>
    <row r="10" spans="1:60" x14ac:dyDescent="0.2">
      <c r="A10" t="s">
        <v>10</v>
      </c>
      <c r="B10" s="16">
        <v>69.040000000000006</v>
      </c>
      <c r="C10" s="16">
        <v>0</v>
      </c>
      <c r="D10" s="16">
        <v>69.040000000000006</v>
      </c>
      <c r="E10" s="16">
        <v>5844</v>
      </c>
      <c r="F10" s="11">
        <v>1.1813826146475017E-2</v>
      </c>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7"/>
    </row>
    <row r="11" spans="1:60" x14ac:dyDescent="0.2">
      <c r="A11" t="s">
        <v>18</v>
      </c>
      <c r="B11" s="16">
        <v>70.84</v>
      </c>
      <c r="C11" s="16">
        <v>0</v>
      </c>
      <c r="D11" s="16">
        <v>70.84</v>
      </c>
      <c r="E11" s="16">
        <v>2294</v>
      </c>
      <c r="F11" s="11">
        <v>3.0880557977332173E-2</v>
      </c>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row r="12" spans="1:60" x14ac:dyDescent="0.2">
      <c r="A12" t="s">
        <v>15</v>
      </c>
      <c r="B12" s="16">
        <v>0</v>
      </c>
      <c r="C12" s="16">
        <v>100.32</v>
      </c>
      <c r="D12" s="16">
        <v>100.32</v>
      </c>
      <c r="E12" s="16">
        <v>24985</v>
      </c>
      <c r="F12" s="11">
        <v>4.0152091254752852E-3</v>
      </c>
    </row>
    <row r="13" spans="1:60" x14ac:dyDescent="0.2">
      <c r="A13" t="s">
        <v>27</v>
      </c>
      <c r="B13" s="16">
        <v>0</v>
      </c>
      <c r="C13" s="16">
        <v>100.73</v>
      </c>
      <c r="D13" s="16">
        <v>100.73</v>
      </c>
      <c r="E13" s="16">
        <v>14167</v>
      </c>
      <c r="F13" s="11">
        <v>7.1101856426907606E-3</v>
      </c>
    </row>
    <row r="14" spans="1:60" x14ac:dyDescent="0.2">
      <c r="A14" t="s">
        <v>12</v>
      </c>
      <c r="B14" s="16">
        <v>207.44</v>
      </c>
      <c r="C14" s="16">
        <v>0</v>
      </c>
      <c r="D14" s="16">
        <v>207.44</v>
      </c>
      <c r="E14" s="16">
        <v>4257</v>
      </c>
      <c r="F14" s="11">
        <v>4.872915198496594E-2</v>
      </c>
    </row>
    <row r="15" spans="1:60" x14ac:dyDescent="0.2">
      <c r="A15" t="s">
        <v>25</v>
      </c>
      <c r="B15" s="16">
        <v>77.16</v>
      </c>
      <c r="C15" s="16">
        <v>257.05</v>
      </c>
      <c r="D15" s="16">
        <v>334.21000000000004</v>
      </c>
      <c r="E15" s="16">
        <v>4655</v>
      </c>
      <c r="F15" s="11">
        <v>7.1795918367346945E-2</v>
      </c>
    </row>
    <row r="16" spans="1:60" x14ac:dyDescent="0.2">
      <c r="A16" t="s">
        <v>19</v>
      </c>
      <c r="B16" s="16">
        <v>0</v>
      </c>
      <c r="C16" s="16">
        <v>419.25</v>
      </c>
      <c r="D16" s="16">
        <v>419.25</v>
      </c>
      <c r="E16" s="16">
        <v>12155</v>
      </c>
      <c r="F16" s="11">
        <v>3.4491978609625669E-2</v>
      </c>
    </row>
    <row r="17" spans="1:6" x14ac:dyDescent="0.2">
      <c r="A17" t="s">
        <v>14</v>
      </c>
      <c r="B17" s="16">
        <v>989.73</v>
      </c>
      <c r="C17" s="16">
        <v>96.89</v>
      </c>
      <c r="D17" s="16">
        <v>1086.6200000000001</v>
      </c>
      <c r="E17" s="16">
        <v>19403</v>
      </c>
      <c r="F17" s="11">
        <v>5.6002679997938468E-2</v>
      </c>
    </row>
    <row r="18" spans="1:6" x14ac:dyDescent="0.2">
      <c r="B18" s="16">
        <f>SUM(B6:B17)</f>
        <v>1469.7</v>
      </c>
      <c r="C18" s="16">
        <f>SUM(C6:C17)</f>
        <v>1038.6600000000001</v>
      </c>
      <c r="D18" s="16">
        <f>SUM(D6:D17)</f>
        <v>2508.36</v>
      </c>
      <c r="E18" s="16">
        <f>SUM(E6:E17)</f>
        <v>95597</v>
      </c>
      <c r="F18" s="11">
        <f>D18/E18</f>
        <v>2.6238898710210574E-2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Figure 1</vt:lpstr>
      <vt:lpstr>Table 1</vt:lpstr>
      <vt:lpstr>Table 2</vt:lpstr>
      <vt:lpstr>Figure 2</vt:lpstr>
      <vt:lpstr>Figure 3</vt:lpstr>
      <vt:lpstr>Figure 4</vt:lpstr>
      <vt:lpstr>Figure 5</vt:lpstr>
      <vt:lpstr>Figure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GeorginaC</dc:creator>
  <cp:lastModifiedBy>Simon Murphy</cp:lastModifiedBy>
  <dcterms:created xsi:type="dcterms:W3CDTF">2019-01-02T17:01:09Z</dcterms:created>
  <dcterms:modified xsi:type="dcterms:W3CDTF">2019-04-11T16:18:04Z</dcterms:modified>
</cp:coreProperties>
</file>