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ITEP 2020\Briefings\Human capital briefing\"/>
    </mc:Choice>
  </mc:AlternateContent>
  <xr:revisionPtr revIDLastSave="0" documentId="13_ncr:1_{0E6EA441-CA71-4548-8EEE-8F7810E0B0B1}" xr6:coauthVersionLast="45" xr6:coauthVersionMax="45" xr10:uidLastSave="{00000000-0000-0000-0000-000000000000}"/>
  <bookViews>
    <workbookView xWindow="-110" yWindow="-110" windowWidth="19420" windowHeight="10420" xr2:uid="{463CBEF6-6C5B-4A7D-A708-9C125EA226D1}"/>
  </bookViews>
  <sheets>
    <sheet name="Figure 1" sheetId="1" r:id="rId1"/>
    <sheet name="Figure 2" sheetId="2" r:id="rId2"/>
    <sheet name="Figure 3" sheetId="3" r:id="rId3"/>
    <sheet name="Figure 4" sheetId="4" r:id="rId4"/>
    <sheet name="Figure 5"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 localSheetId="1">#REF!</definedName>
    <definedName name="\A" localSheetId="2">#REF!</definedName>
    <definedName name="\A" localSheetId="3">#REF!</definedName>
    <definedName name="\A" localSheetId="4">#REF!</definedName>
    <definedName name="\A">#REF!</definedName>
    <definedName name="\B" localSheetId="1">#REF!</definedName>
    <definedName name="\B" localSheetId="2">#REF!</definedName>
    <definedName name="\B" localSheetId="3">#REF!</definedName>
    <definedName name="\B" localSheetId="4">#REF!</definedName>
    <definedName name="\B">#REF!</definedName>
    <definedName name="\C" localSheetId="1">#REF!</definedName>
    <definedName name="\C" localSheetId="2">#REF!</definedName>
    <definedName name="\C" localSheetId="3">#REF!</definedName>
    <definedName name="\C" localSheetId="4">#REF!</definedName>
    <definedName name="\C">#REF!</definedName>
    <definedName name="\D" localSheetId="1">#REF!</definedName>
    <definedName name="\D" localSheetId="2">#REF!</definedName>
    <definedName name="\D" localSheetId="3">#REF!</definedName>
    <definedName name="\D" localSheetId="4">#REF!</definedName>
    <definedName name="\D">#REF!</definedName>
    <definedName name="\E" localSheetId="1">#REF!</definedName>
    <definedName name="\E" localSheetId="2">#REF!</definedName>
    <definedName name="\E" localSheetId="3">#REF!</definedName>
    <definedName name="\E" localSheetId="4">#REF!</definedName>
    <definedName name="\E">#REF!</definedName>
    <definedName name="\F" localSheetId="1">#REF!</definedName>
    <definedName name="\F" localSheetId="2">#REF!</definedName>
    <definedName name="\F" localSheetId="3">#REF!</definedName>
    <definedName name="\F" localSheetId="4">#REF!</definedName>
    <definedName name="\F">#REF!</definedName>
    <definedName name="\G" localSheetId="1">#REF!</definedName>
    <definedName name="\G" localSheetId="2">#REF!</definedName>
    <definedName name="\G" localSheetId="3">#REF!</definedName>
    <definedName name="\G" localSheetId="4">#REF!</definedName>
    <definedName name="\G">#REF!</definedName>
    <definedName name="\M" localSheetId="1">#REF!</definedName>
    <definedName name="\M" localSheetId="2">#REF!</definedName>
    <definedName name="\M" localSheetId="3">#REF!</definedName>
    <definedName name="\M" localSheetId="4">#REF!</definedName>
    <definedName name="\M">#REF!</definedName>
    <definedName name="\Y" localSheetId="1">#REF!</definedName>
    <definedName name="\Y" localSheetId="2">#REF!</definedName>
    <definedName name="\Y" localSheetId="3">#REF!</definedName>
    <definedName name="\Y" localSheetId="4">#REF!</definedName>
    <definedName name="\Y">#REF!</definedName>
    <definedName name="\Z" localSheetId="1">#REF!</definedName>
    <definedName name="\Z" localSheetId="2">#REF!</definedName>
    <definedName name="\Z" localSheetId="3">#REF!</definedName>
    <definedName name="\Z" localSheetId="4">#REF!</definedName>
    <definedName name="\Z">#REF!</definedName>
    <definedName name="_EX9596" localSheetId="1">#REF!</definedName>
    <definedName name="_EX9596" localSheetId="2">#REF!</definedName>
    <definedName name="_EX9596" localSheetId="3">#REF!</definedName>
    <definedName name="_EX9596" localSheetId="4">#REF!</definedName>
    <definedName name="_EX9596">#REF!</definedName>
    <definedName name="_xlnm._FilterDatabase" localSheetId="3" hidden="1">'Figure 4'!$A$13:$O$67</definedName>
    <definedName name="_Key1" localSheetId="1" hidden="1">#REF!</definedName>
    <definedName name="_Key1" localSheetId="2" hidden="1">#REF!</definedName>
    <definedName name="_Key1" localSheetId="3" hidden="1">#REF!</definedName>
    <definedName name="_Key1" localSheetId="4"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localSheetId="4" hidden="1">#REF!</definedName>
    <definedName name="_Sort" hidden="1">#REF!</definedName>
    <definedName name="a" localSheetId="1">#REF!</definedName>
    <definedName name="a" localSheetId="2">#REF!</definedName>
    <definedName name="a" localSheetId="3">#REF!</definedName>
    <definedName name="a" localSheetId="4">#REF!</definedName>
    <definedName name="a">#REF!</definedName>
    <definedName name="adrra" localSheetId="1">#REF!</definedName>
    <definedName name="adrra" localSheetId="2">#REF!</definedName>
    <definedName name="adrra" localSheetId="3">#REF!</definedName>
    <definedName name="adrra" localSheetId="4">#REF!</definedName>
    <definedName name="adrra">#REF!</definedName>
    <definedName name="adsadrr" localSheetId="1" hidden="1">#REF!</definedName>
    <definedName name="adsadrr" localSheetId="2" hidden="1">#REF!</definedName>
    <definedName name="adsadrr" localSheetId="3" hidden="1">#REF!</definedName>
    <definedName name="adsadrr" localSheetId="4" hidden="1">#REF!</definedName>
    <definedName name="adsadrr" hidden="1">#REF!</definedName>
    <definedName name="ALLBIRR" localSheetId="1">#REF!</definedName>
    <definedName name="ALLBIRR" localSheetId="2">#REF!</definedName>
    <definedName name="ALLBIRR" localSheetId="3">#REF!</definedName>
    <definedName name="ALLBIRR" localSheetId="4">#REF!</definedName>
    <definedName name="ALLBIRR">#REF!</definedName>
    <definedName name="AllData" localSheetId="1">#REF!</definedName>
    <definedName name="AllData" localSheetId="2">#REF!</definedName>
    <definedName name="AllData" localSheetId="3">#REF!</definedName>
    <definedName name="AllData" localSheetId="4">#REF!</definedName>
    <definedName name="AllData">#REF!</definedName>
    <definedName name="ALLSDR" localSheetId="1">#REF!</definedName>
    <definedName name="ALLSDR" localSheetId="2">#REF!</definedName>
    <definedName name="ALLSDR" localSheetId="3">#REF!</definedName>
    <definedName name="ALLSDR" localSheetId="4">#REF!</definedName>
    <definedName name="ALLSDR">#REF!</definedName>
    <definedName name="asdrae" localSheetId="1" hidden="1">#REF!</definedName>
    <definedName name="asdrae" localSheetId="2" hidden="1">#REF!</definedName>
    <definedName name="asdrae" localSheetId="3" hidden="1">#REF!</definedName>
    <definedName name="asdrae" localSheetId="4" hidden="1">#REF!</definedName>
    <definedName name="asdrae" hidden="1">#REF!</definedName>
    <definedName name="asdrra" localSheetId="1">#REF!</definedName>
    <definedName name="asdrra" localSheetId="2">#REF!</definedName>
    <definedName name="asdrra" localSheetId="3">#REF!</definedName>
    <definedName name="asdrra" localSheetId="4">#REF!</definedName>
    <definedName name="asdrra">#REF!</definedName>
    <definedName name="ase" localSheetId="1">#REF!</definedName>
    <definedName name="ase" localSheetId="2">#REF!</definedName>
    <definedName name="ase" localSheetId="3">#REF!</definedName>
    <definedName name="ase" localSheetId="4">#REF!</definedName>
    <definedName name="ase">#REF!</definedName>
    <definedName name="aser" localSheetId="1">#REF!</definedName>
    <definedName name="aser" localSheetId="2">#REF!</definedName>
    <definedName name="aser" localSheetId="3">#REF!</definedName>
    <definedName name="aser" localSheetId="4">#REF!</definedName>
    <definedName name="aser">#REF!</definedName>
    <definedName name="asraa" localSheetId="1">#REF!</definedName>
    <definedName name="asraa" localSheetId="2">#REF!</definedName>
    <definedName name="asraa" localSheetId="3">#REF!</definedName>
    <definedName name="asraa" localSheetId="4">#REF!</definedName>
    <definedName name="asraa">#REF!</definedName>
    <definedName name="asrraa44" localSheetId="1">#REF!</definedName>
    <definedName name="asrraa44" localSheetId="2">#REF!</definedName>
    <definedName name="asrraa44" localSheetId="3">#REF!</definedName>
    <definedName name="asrraa44" localSheetId="4">#REF!</definedName>
    <definedName name="asrraa44">#REF!</definedName>
    <definedName name="ASSUM" localSheetId="1">#REF!</definedName>
    <definedName name="ASSUM" localSheetId="2">#REF!</definedName>
    <definedName name="ASSUM" localSheetId="3">#REF!</definedName>
    <definedName name="ASSUM" localSheetId="4">#REF!</definedName>
    <definedName name="ASSUM">#REF!</definedName>
    <definedName name="Average_Daily_Depreciation">'[6]Inter-Bank'!$G$5</definedName>
    <definedName name="Average_Weekly_Depreciation">'[6]Inter-Bank'!$K$5</definedName>
    <definedName name="Average_Weekly_Inter_Bank_Exchange_Rate">'[6]Inter-Bank'!$H$5</definedName>
    <definedName name="b" localSheetId="1">#REF!</definedName>
    <definedName name="b" localSheetId="2">#REF!</definedName>
    <definedName name="b" localSheetId="3">#REF!</definedName>
    <definedName name="b" localSheetId="4">#REF!</definedName>
    <definedName name="b">#REF!</definedName>
    <definedName name="cc" localSheetId="1">#REF!</definedName>
    <definedName name="cc" localSheetId="2">#REF!</definedName>
    <definedName name="cc" localSheetId="3">#REF!</definedName>
    <definedName name="cc" localSheetId="4">#REF!</definedName>
    <definedName name="cc">#REF!</definedName>
    <definedName name="countries">[7]lists!$A$2:$A$190</definedName>
    <definedName name="Crt" localSheetId="1">#REF!</definedName>
    <definedName name="Crt" localSheetId="2">#REF!</definedName>
    <definedName name="Crt" localSheetId="3">#REF!</definedName>
    <definedName name="Crt" localSheetId="4">#REF!</definedName>
    <definedName name="Crt">#REF!</definedName>
    <definedName name="DACcountries">'[8]2011 DAC deflators'!$A$5:$A$28</definedName>
    <definedName name="Daily_Depreciation">'[6]Inter-Bank'!$E$5</definedName>
    <definedName name="Data">[9]sheet0!$C$2</definedName>
    <definedName name="Dataset" localSheetId="1">#REF!</definedName>
    <definedName name="Dataset" localSheetId="2">#REF!</definedName>
    <definedName name="Dataset" localSheetId="3">#REF!</definedName>
    <definedName name="Dataset" localSheetId="4">#REF!</definedName>
    <definedName name="Dataset">#REF!</definedName>
    <definedName name="dd" localSheetId="1">#REF!</definedName>
    <definedName name="dd" localSheetId="2">#REF!</definedName>
    <definedName name="dd" localSheetId="3">#REF!</definedName>
    <definedName name="dd" localSheetId="4">#REF!</definedName>
    <definedName name="dd">#REF!</definedName>
    <definedName name="Deal_Date">'[6]Inter-Bank'!$B$5</definedName>
    <definedName name="DEBT" localSheetId="1">#REF!</definedName>
    <definedName name="DEBT" localSheetId="2">#REF!</definedName>
    <definedName name="DEBT" localSheetId="3">#REF!</definedName>
    <definedName name="DEBT" localSheetId="4">#REF!</definedName>
    <definedName name="DEBT">#REF!</definedName>
    <definedName name="developing_countries">'[10]country selector'!$AB$8:$AB$181</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#REF!</definedName>
    <definedName name="Donors" localSheetId="1">#REF!</definedName>
    <definedName name="Donors" localSheetId="2">#REF!</definedName>
    <definedName name="Donors" localSheetId="3">#REF!</definedName>
    <definedName name="Donors" localSheetId="4">#REF!</definedName>
    <definedName name="Donors">#REF!</definedName>
    <definedName name="ee" localSheetId="1">#REF!</definedName>
    <definedName name="ee" localSheetId="2">#REF!</definedName>
    <definedName name="ee" localSheetId="3">#REF!</definedName>
    <definedName name="ee" localSheetId="4">#REF!</definedName>
    <definedName name="ee">#REF!</definedName>
    <definedName name="govtexpgroups">[11]Groups!$G$4:$G$9</definedName>
    <definedName name="hello">'[12]List of recipients'!$A$1:$A$25</definedName>
    <definedName name="Highest_Inter_Bank_Rate">'[6]Inter-Bank'!$L$5</definedName>
    <definedName name="INTEREST" localSheetId="1">#REF!</definedName>
    <definedName name="INTEREST" localSheetId="2">#REF!</definedName>
    <definedName name="INTEREST" localSheetId="3">#REF!</definedName>
    <definedName name="INTEREST" localSheetId="4">#REF!</definedName>
    <definedName name="INTEREST">#REF!</definedName>
    <definedName name="Lowest_Inter_Bank_Rate">'[6]Inter-Bank'!$M$5</definedName>
    <definedName name="MEDTERM" localSheetId="1">#REF!</definedName>
    <definedName name="MEDTERM" localSheetId="2">#REF!</definedName>
    <definedName name="MEDTERM" localSheetId="3">#REF!</definedName>
    <definedName name="MEDTERM" localSheetId="4">#REF!</definedName>
    <definedName name="MEDTERM">#REF!</definedName>
    <definedName name="nmBlankCell" localSheetId="1">#REF!</definedName>
    <definedName name="nmBlankCell" localSheetId="2">#REF!</definedName>
    <definedName name="nmBlankCell" localSheetId="3">#REF!</definedName>
    <definedName name="nmBlankCell" localSheetId="4">#REF!</definedName>
    <definedName name="nmBlankCell">#REF!</definedName>
    <definedName name="nmBlankRow" localSheetId="1">#REF!</definedName>
    <definedName name="nmBlankRow" localSheetId="2">#REF!</definedName>
    <definedName name="nmBlankRow" localSheetId="3">#REF!</definedName>
    <definedName name="nmBlankRow" localSheetId="4">#REF!</definedName>
    <definedName name="nmBlankRow">#REF!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#REF!</definedName>
    <definedName name="nmData" localSheetId="1">#REF!</definedName>
    <definedName name="nmData" localSheetId="2">#REF!</definedName>
    <definedName name="nmData" localSheetId="3">#REF!</definedName>
    <definedName name="nmData" localSheetId="4">#REF!</definedName>
    <definedName name="nmData">#REF!</definedName>
    <definedName name="nmIndexTable" localSheetId="1">#REF!</definedName>
    <definedName name="nmIndexTable" localSheetId="2">#REF!</definedName>
    <definedName name="nmIndexTable" localSheetId="3">#REF!</definedName>
    <definedName name="nmIndexTable" localSheetId="4">#REF!</definedName>
    <definedName name="nmIndexTable">#REF!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#REF!:R0</definedName>
    <definedName name="nmReportNotes" localSheetId="1">#REF!</definedName>
    <definedName name="nmReportNotes" localSheetId="2">#REF!</definedName>
    <definedName name="nmReportNotes" localSheetId="3">#REF!</definedName>
    <definedName name="nmReportNotes" localSheetId="4">#REF!</definedName>
    <definedName name="nmReportNotes">#REF!</definedName>
    <definedName name="nmRowHeader" localSheetId="1">#REF!</definedName>
    <definedName name="nmRowHeader" localSheetId="2">#REF!</definedName>
    <definedName name="nmRowHeader" localSheetId="3">#REF!</definedName>
    <definedName name="nmRowHeader" localSheetId="4">#REF!</definedName>
    <definedName name="nmRowHeader">#REF!</definedName>
    <definedName name="_xlnm.Print_Area">[13]MONTHLY!$A$2:$U$25,[13]MONTHLY!$A$29:$U$66,[13]MONTHLY!$A$71:$U$124,[13]MONTHLY!$A$127:$U$180,[13]MONTHLY!$A$183:$U$238,[13]MONTHLY!$A$244:$U$287,[13]MONTHLY!$A$291:$U$330</definedName>
    <definedName name="Print_Area_MI" localSheetId="1">#REF!</definedName>
    <definedName name="Print_Area_MI" localSheetId="2">#REF!</definedName>
    <definedName name="Print_Area_MI" localSheetId="3">#REF!</definedName>
    <definedName name="Print_Area_MI" localSheetId="4">#REF!</definedName>
    <definedName name="Print_Area_MI">#REF!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#REF!</definedName>
    <definedName name="qrtdata2" localSheetId="1">'[14]Authnot Prelim'!#REF!</definedName>
    <definedName name="qrtdata2">'[14]Authnot Prelim'!#REF!</definedName>
    <definedName name="QtrData">'[14]Authnot Prelim'!#REF!</definedName>
    <definedName name="raaesrr" localSheetId="1">#REF!</definedName>
    <definedName name="raaesrr" localSheetId="2">#REF!</definedName>
    <definedName name="raaesrr" localSheetId="3">#REF!</definedName>
    <definedName name="raaesrr" localSheetId="4">#REF!</definedName>
    <definedName name="raaesrr">#REF!</definedName>
    <definedName name="raas" localSheetId="1">#REF!</definedName>
    <definedName name="raas" localSheetId="2">#REF!</definedName>
    <definedName name="raas" localSheetId="3">#REF!</definedName>
    <definedName name="raas" localSheetId="4">#REF!</definedName>
    <definedName name="raas">#REF!</definedName>
    <definedName name="Raw_JME" localSheetId="1">#REF!</definedName>
    <definedName name="Raw_JME" localSheetId="2">#REF!</definedName>
    <definedName name="Raw_JME" localSheetId="3">#REF!</definedName>
    <definedName name="Raw_JME" localSheetId="4">#REF!</definedName>
    <definedName name="Raw_JME">#REF!</definedName>
    <definedName name="recipients1">'[15]lists of DCs'!$A$3:$A$148</definedName>
    <definedName name="Regions">'[16]OECD ODA Recipients'!$A$5:$C$187</definedName>
    <definedName name="rrasrra" localSheetId="1">#REF!</definedName>
    <definedName name="rrasrra" localSheetId="2">#REF!</definedName>
    <definedName name="rrasrra" localSheetId="3">#REF!</definedName>
    <definedName name="rrasrra" localSheetId="4">#REF!</definedName>
    <definedName name="rrasrra">#REF!</definedName>
    <definedName name="RURAL_SANITATION" localSheetId="1">#REF!</definedName>
    <definedName name="RURAL_SANITATION" localSheetId="2">#REF!</definedName>
    <definedName name="RURAL_SANITATION" localSheetId="3">#REF!</definedName>
    <definedName name="RURAL_SANITATION" localSheetId="4">#REF!</definedName>
    <definedName name="RURAL_SANITATION">#REF!</definedName>
    <definedName name="RURAL_WATER" localSheetId="1">#REF!</definedName>
    <definedName name="RURAL_WATER" localSheetId="2">#REF!</definedName>
    <definedName name="RURAL_WATER" localSheetId="3">#REF!</definedName>
    <definedName name="RURAL_WATER" localSheetId="4">#REF!</definedName>
    <definedName name="RURAL_WATER">#REF!</definedName>
    <definedName name="Spread_Between_Highest_and_Lowest_Rates">'[6]Inter-Bank'!$N$5</definedName>
    <definedName name="ss" localSheetId="1">#REF!</definedName>
    <definedName name="ss" localSheetId="2">#REF!</definedName>
    <definedName name="ss" localSheetId="3">#REF!</definedName>
    <definedName name="ss" localSheetId="4">#REF!</definedName>
    <definedName name="ss">#REF!</definedName>
    <definedName name="Table_3.5b" localSheetId="1">#REF!</definedName>
    <definedName name="Table_3.5b" localSheetId="2">#REF!</definedName>
    <definedName name="Table_3.5b" localSheetId="3">#REF!</definedName>
    <definedName name="Table_3.5b" localSheetId="4">#REF!</definedName>
    <definedName name="Table_3.5b">#REF!</definedName>
    <definedName name="table1" localSheetId="1">#REF!</definedName>
    <definedName name="table1" localSheetId="2">#REF!</definedName>
    <definedName name="table1" localSheetId="3">#REF!</definedName>
    <definedName name="table1" localSheetId="4">#REF!</definedName>
    <definedName name="table1">#REF!</definedName>
    <definedName name="test" localSheetId="1">#REF!</definedName>
    <definedName name="test" localSheetId="2">#REF!</definedName>
    <definedName name="test" localSheetId="3">#REF!</definedName>
    <definedName name="test" localSheetId="4">#REF!</definedName>
    <definedName name="test">#REF!</definedName>
    <definedName name="TOC" localSheetId="1">#REF!</definedName>
    <definedName name="TOC" localSheetId="2">#REF!</definedName>
    <definedName name="TOC" localSheetId="3">#REF!</definedName>
    <definedName name="TOC" localSheetId="4">#REF!</definedName>
    <definedName name="TOC">#REF!</definedName>
    <definedName name="tt" localSheetId="1">#REF!</definedName>
    <definedName name="tt" localSheetId="2">#REF!</definedName>
    <definedName name="tt" localSheetId="3">#REF!</definedName>
    <definedName name="tt" localSheetId="4">#REF!</definedName>
    <definedName name="tt">#REF!</definedName>
    <definedName name="tta" localSheetId="1">#REF!</definedName>
    <definedName name="tta" localSheetId="2">#REF!</definedName>
    <definedName name="tta" localSheetId="3">#REF!</definedName>
    <definedName name="tta" localSheetId="4">#REF!</definedName>
    <definedName name="tta">#REF!</definedName>
    <definedName name="ttaa" localSheetId="1">#REF!</definedName>
    <definedName name="ttaa" localSheetId="2">#REF!</definedName>
    <definedName name="ttaa" localSheetId="3">#REF!</definedName>
    <definedName name="ttaa" localSheetId="4">#REF!</definedName>
    <definedName name="ttaa">#REF!</definedName>
    <definedName name="URBAN_SANITATION" localSheetId="1">#REF!</definedName>
    <definedName name="URBAN_SANITATION" localSheetId="2">#REF!</definedName>
    <definedName name="URBAN_SANITATION" localSheetId="3">#REF!</definedName>
    <definedName name="URBAN_SANITATION" localSheetId="4">#REF!</definedName>
    <definedName name="URBAN_SANITATION">#REF!</definedName>
    <definedName name="URBAN_WATER" localSheetId="1">#REF!</definedName>
    <definedName name="URBAN_WATER" localSheetId="2">#REF!</definedName>
    <definedName name="URBAN_WATER" localSheetId="3">#REF!</definedName>
    <definedName name="URBAN_WATER" localSheetId="4">#REF!</definedName>
    <definedName name="URBAN_WATER">#REF!</definedName>
    <definedName name="USSR" localSheetId="1">#REF!</definedName>
    <definedName name="USSR" localSheetId="2">#REF!</definedName>
    <definedName name="USSR" localSheetId="3">#REF!</definedName>
    <definedName name="USSR" localSheetId="4">#REF!</definedName>
    <definedName name="USSR">#REF!</definedName>
    <definedName name="Weekly_Depreciation">'[6]Inter-Bank'!$I$5</definedName>
    <definedName name="Weighted_Average_Inter_Bank_Exchange_Rate">'[6]Inter-Bank'!$C$5</definedName>
    <definedName name="years">[7]lists!$B$2:$B$15</definedName>
    <definedName name="zrrae" localSheetId="1">#REF!</definedName>
    <definedName name="zrrae" localSheetId="2">#REF!</definedName>
    <definedName name="zrrae" localSheetId="3">#REF!</definedName>
    <definedName name="zrrae" localSheetId="4">#REF!</definedName>
    <definedName name="zrrae">#REF!</definedName>
    <definedName name="zzrr" localSheetId="1">#REF!</definedName>
    <definedName name="zzrr" localSheetId="2">#REF!</definedName>
    <definedName name="zzrr" localSheetId="3">#REF!</definedName>
    <definedName name="zzrr" localSheetId="4">#REF!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3" i="2" l="1"/>
  <c r="L50" i="2" s="1"/>
  <c r="I53" i="2"/>
  <c r="K50" i="2" s="1"/>
  <c r="F53" i="2"/>
  <c r="E53" i="2"/>
  <c r="D53" i="2"/>
  <c r="C53" i="2"/>
  <c r="B53" i="2"/>
  <c r="J52" i="2"/>
  <c r="K52" i="2" s="1"/>
  <c r="I52" i="2"/>
  <c r="L52" i="2" s="1"/>
  <c r="L49" i="2"/>
  <c r="K49" i="2"/>
  <c r="J44" i="2"/>
  <c r="I44" i="2"/>
  <c r="K40" i="2" s="1"/>
  <c r="F44" i="2"/>
  <c r="E44" i="2"/>
  <c r="D44" i="2"/>
  <c r="C44" i="2"/>
  <c r="B44" i="2"/>
  <c r="L43" i="2"/>
  <c r="K43" i="2"/>
  <c r="L41" i="2"/>
  <c r="K41" i="2"/>
  <c r="L40" i="2"/>
  <c r="M39" i="2"/>
  <c r="L39" i="2"/>
  <c r="K39" i="2"/>
  <c r="J33" i="2"/>
  <c r="I33" i="2"/>
  <c r="L32" i="2"/>
  <c r="K32" i="2"/>
  <c r="J32" i="2"/>
  <c r="I32" i="2"/>
  <c r="L30" i="2"/>
  <c r="K30" i="2"/>
  <c r="J24" i="2"/>
  <c r="L22" i="2" s="1"/>
  <c r="I24" i="2"/>
  <c r="K19" i="2" s="1"/>
  <c r="K20" i="2" l="1"/>
  <c r="K29" i="2"/>
  <c r="L20" i="2"/>
  <c r="L29" i="2"/>
  <c r="L19" i="2"/>
  <c r="K21" i="2"/>
  <c r="L21" i="2"/>
  <c r="K18" i="2"/>
  <c r="K22" i="2"/>
  <c r="L18" i="2"/>
</calcChain>
</file>

<file path=xl/sharedStrings.xml><?xml version="1.0" encoding="utf-8"?>
<sst xmlns="http://schemas.openxmlformats.org/spreadsheetml/2006/main" count="296" uniqueCount="175">
  <si>
    <t>Figure 1</t>
  </si>
  <si>
    <t xml:space="preserve">Descriptive title: </t>
  </si>
  <si>
    <t xml:space="preserve">Title: </t>
  </si>
  <si>
    <t>Sub-title:</t>
  </si>
  <si>
    <t xml:space="preserve">Source: </t>
  </si>
  <si>
    <t xml:space="preserve">Notes: </t>
  </si>
  <si>
    <t>Geographical information:</t>
  </si>
  <si>
    <t>Global</t>
  </si>
  <si>
    <t xml:space="preserve">Author: </t>
  </si>
  <si>
    <t>Duncan Knox</t>
  </si>
  <si>
    <t>Flow</t>
  </si>
  <si>
    <t>LDCs</t>
  </si>
  <si>
    <t>Non-LDCs</t>
  </si>
  <si>
    <t>LDCs percent</t>
  </si>
  <si>
    <t>Non-LDCs percent</t>
  </si>
  <si>
    <t>LDC label</t>
  </si>
  <si>
    <t>Non-LDC label</t>
  </si>
  <si>
    <t>ODA</t>
  </si>
  <si>
    <t>ODA, 20%</t>
  </si>
  <si>
    <t>ODA, 0.5%</t>
  </si>
  <si>
    <t>Other international resource flows</t>
  </si>
  <si>
    <t>Other international resource flows, 3%</t>
  </si>
  <si>
    <t>Other international resource flows, 0.3%</t>
  </si>
  <si>
    <t>domestic general government health expenditure</t>
  </si>
  <si>
    <t>Domestic general government health expenditure, 22%</t>
  </si>
  <si>
    <t>Domestic general government health expenditure, 52%</t>
  </si>
  <si>
    <t>domestic out-of-pocket health expenditure</t>
  </si>
  <si>
    <t>Domestic out-of-pocket health expenditure, 50%</t>
  </si>
  <si>
    <t>Domestic out-of-pocket health expenditure, 36%</t>
  </si>
  <si>
    <t>other domestic private health expenditure</t>
  </si>
  <si>
    <t>Other domestic private health expenditure, 5%</t>
  </si>
  <si>
    <t>Other domestic private health expenditure, 12%</t>
  </si>
  <si>
    <t>Total</t>
  </si>
  <si>
    <t>Figure 2</t>
  </si>
  <si>
    <t>Development Initiatives, based on Organisation for Economic Cooperation and Development (OECD) Creditor Reporting System (CRS), OECD States of Fragility 2018 report, World Bank, UN.</t>
  </si>
  <si>
    <t>Income groups</t>
  </si>
  <si>
    <t>ODA to health by income group</t>
  </si>
  <si>
    <t>Income group</t>
  </si>
  <si>
    <t>Health ODA</t>
  </si>
  <si>
    <t>Total ODA (less health)</t>
  </si>
  <si>
    <t>Low income</t>
  </si>
  <si>
    <t>Lower-middle income</t>
  </si>
  <si>
    <t>Upper-middle income</t>
  </si>
  <si>
    <t>High income</t>
  </si>
  <si>
    <t>Not Applicable</t>
  </si>
  <si>
    <t>Total (country allocable)</t>
  </si>
  <si>
    <t>2018, US$ millions</t>
  </si>
  <si>
    <t>ODA to health by LDC status</t>
  </si>
  <si>
    <t>LDC status</t>
  </si>
  <si>
    <t>Least Developed countries</t>
  </si>
  <si>
    <t>LDC</t>
  </si>
  <si>
    <t>Non-LDC</t>
  </si>
  <si>
    <t>Non-country allocable</t>
  </si>
  <si>
    <t>ODA to health by fragility status</t>
  </si>
  <si>
    <t>Fragility state</t>
  </si>
  <si>
    <t>Fragility status</t>
  </si>
  <si>
    <t>Extremely fragile states</t>
  </si>
  <si>
    <t>Extremely fragile</t>
  </si>
  <si>
    <t>Fragile states</t>
  </si>
  <si>
    <t>Fragile</t>
  </si>
  <si>
    <t>Not fragile</t>
  </si>
  <si>
    <t>Fragile and extremely fragile</t>
  </si>
  <si>
    <t>ODA to health by CBLB status</t>
  </si>
  <si>
    <t>CBLB status</t>
  </si>
  <si>
    <t>Country Being Left Behind</t>
  </si>
  <si>
    <t>CBLB</t>
  </si>
  <si>
    <t>Non-CBLB</t>
  </si>
  <si>
    <t>Countries being left behind</t>
  </si>
  <si>
    <t>Figure 3</t>
  </si>
  <si>
    <t>Domestic general government health expenditure excludes funding from external sources. 17 countries and ODA-eligible territories did not have data available on domestic general government health expenditure. Bands were identified in such a way as to contain similar numbers of countries within them. 15 ODA eligible countries do not have general government health expenditure data and have been excluded.</t>
  </si>
  <si>
    <t>Domestic General Government Health Expenditure (GGHE-D) per Capita in PPP Int$ 2017</t>
  </si>
  <si>
    <t>Chart label</t>
  </si>
  <si>
    <t>Population</t>
  </si>
  <si>
    <t>ODA per capita</t>
  </si>
  <si>
    <t>Countries in band</t>
  </si>
  <si>
    <t>Less than 20</t>
  </si>
  <si>
    <t>20-50</t>
  </si>
  <si>
    <t>&gt;20-50</t>
  </si>
  <si>
    <t>50-100</t>
  </si>
  <si>
    <t>&gt;50-100</t>
  </si>
  <si>
    <t>100-200</t>
  </si>
  <si>
    <t>&gt;100-200</t>
  </si>
  <si>
    <t>200-300</t>
  </si>
  <si>
    <t>&gt;200-300</t>
  </si>
  <si>
    <t>300-500</t>
  </si>
  <si>
    <t>&gt;300-500</t>
  </si>
  <si>
    <t>500-750</t>
  </si>
  <si>
    <t>&gt;500-750</t>
  </si>
  <si>
    <t>More than 750</t>
  </si>
  <si>
    <t>No data</t>
  </si>
  <si>
    <t>More limited data</t>
  </si>
  <si>
    <t>Figure 3a: ODA to health (weighted average) by domestic resource availability</t>
  </si>
  <si>
    <t>Figure 3b: ODA to health per capita (weighted average) by domestic resource availability</t>
  </si>
  <si>
    <t>Figure 4</t>
  </si>
  <si>
    <t>Recipient</t>
  </si>
  <si>
    <t>Health ODA, 2018</t>
  </si>
  <si>
    <t>Health ODA per-capita, 2018</t>
  </si>
  <si>
    <t>Data labels</t>
  </si>
  <si>
    <t>Haiti</t>
  </si>
  <si>
    <t>Venezuela</t>
  </si>
  <si>
    <t>Cambodia</t>
  </si>
  <si>
    <t>Lao People's Democratic Republic</t>
  </si>
  <si>
    <t>Papua New Guinea</t>
  </si>
  <si>
    <t>Solomon Islands</t>
  </si>
  <si>
    <t>Vanuatu</t>
  </si>
  <si>
    <t>Pakistan</t>
  </si>
  <si>
    <t>Bangladesh</t>
  </si>
  <si>
    <t>India</t>
  </si>
  <si>
    <t>Myanmar</t>
  </si>
  <si>
    <t>Nepal</t>
  </si>
  <si>
    <t>Kyrgyzstan</t>
  </si>
  <si>
    <t>Tajikistan</t>
  </si>
  <si>
    <t>Nigeria</t>
  </si>
  <si>
    <t>Ethiopia</t>
  </si>
  <si>
    <t>Tanzania</t>
  </si>
  <si>
    <t>Kenya</t>
  </si>
  <si>
    <t>Uganda</t>
  </si>
  <si>
    <t>Mozambique</t>
  </si>
  <si>
    <t>Democratic Republic of the Congo</t>
  </si>
  <si>
    <t>DRC</t>
  </si>
  <si>
    <t>Zambia</t>
  </si>
  <si>
    <t>Malawi</t>
  </si>
  <si>
    <t>Côte d'Ivoire</t>
  </si>
  <si>
    <t>Ghana</t>
  </si>
  <si>
    <t>Mali</t>
  </si>
  <si>
    <t>Rwanda</t>
  </si>
  <si>
    <t>Cameroon</t>
  </si>
  <si>
    <t>Burkina Faso</t>
  </si>
  <si>
    <t>South Sudan</t>
  </si>
  <si>
    <t>Sierra Leone</t>
  </si>
  <si>
    <t>Senegal</t>
  </si>
  <si>
    <t>Niger</t>
  </si>
  <si>
    <t>Madagascar</t>
  </si>
  <si>
    <t>Burundi</t>
  </si>
  <si>
    <t>Sudan</t>
  </si>
  <si>
    <t>Guinea</t>
  </si>
  <si>
    <t>Liberia</t>
  </si>
  <si>
    <t>Benin</t>
  </si>
  <si>
    <t>Chad</t>
  </si>
  <si>
    <t>Angola</t>
  </si>
  <si>
    <t>Gambia</t>
  </si>
  <si>
    <t>Togo</t>
  </si>
  <si>
    <t>Central African Republic</t>
  </si>
  <si>
    <t>CAR</t>
  </si>
  <si>
    <t>Mauritania</t>
  </si>
  <si>
    <t>Guinea-Bissau</t>
  </si>
  <si>
    <t>Congo</t>
  </si>
  <si>
    <t>Comoros</t>
  </si>
  <si>
    <t>Djibouti</t>
  </si>
  <si>
    <t>Sao Tome and Principe</t>
  </si>
  <si>
    <t>Eritrea</t>
  </si>
  <si>
    <t>Bubble scaling</t>
  </si>
  <si>
    <t>Figure 5</t>
  </si>
  <si>
    <t>ODA to combat disease by type, 2013-2017 (US$ billions, constant 2017 prices)</t>
  </si>
  <si>
    <t>Disease mortality by type, 2013-2017 (millions)</t>
  </si>
  <si>
    <t>Disease</t>
  </si>
  <si>
    <t>2013-2017</t>
  </si>
  <si>
    <t>HIV/Aids (and other STDs)</t>
  </si>
  <si>
    <t>Malaria</t>
  </si>
  <si>
    <t>Tuberculosis</t>
  </si>
  <si>
    <t>Pneumonia</t>
  </si>
  <si>
    <t>Ebola response and recovery</t>
  </si>
  <si>
    <t>Neglected tropical diseases</t>
  </si>
  <si>
    <t xml:space="preserve">Targeting health ODA to need: Spending by country and disease </t>
  </si>
  <si>
    <t>Domestic and international health resource flows in LDCs and non-LDCs, 2017/2018</t>
  </si>
  <si>
    <t xml:space="preserve">Development Initiatives, based on Organisation for Economic Cooperation and Development (OECD) Creditor Reporting System (CRS), OECD Development Assistance Committee (DAC), World Health Organization Global Health Expenditure Database and UN Office for the Coordination of Humanitarian Affairs (OCHA) Financial Tracking Service (FTS). </t>
  </si>
  <si>
    <t>Data shown is for the latest year available for each flow: 2018 for ODA, private development assistance, humanitarian aid and other official flows. 2017 for blended finance and domestic public and private healthcare. Blended finance refers to blended finance mobilised by the private sector. OOFs = other official flows. 
ODA</t>
  </si>
  <si>
    <t xml:space="preserve">Health ODA by country groupings </t>
  </si>
  <si>
    <t xml:space="preserve">Health ODA compared to government health expenditure per capita </t>
  </si>
  <si>
    <t xml:space="preserve">Development Initiatives, based on Organisation for Economic Cooperation and Development (OECD) Creditor Reporting System (CRS), World Health Organization Global Health Expenditure Database, World Bank World Development Indicators. </t>
  </si>
  <si>
    <t xml:space="preserve">Health ODA against government expenditure on health per capita </t>
  </si>
  <si>
    <t>Development Initiatives, based on Organisation for Economic Cooperation and Development (OECD) Creditor Reporting System (CRS), World Health Organization Global Health Expenditure Database, World Bank World Development Indicators</t>
  </si>
  <si>
    <t xml:space="preserve">Domestic general government health expenditure excludes funding from external sources. The size of bubble represents the volume of ODA in 2018. ODA eligible countries which do not have general government health expenditure available are not included in the chart. </t>
  </si>
  <si>
    <t xml:space="preserve">ODA funding towards specific diseases compared with the respective mortality rates in ODA-eligible countries from the diseases </t>
  </si>
  <si>
    <t xml:space="preserve"> Development Initiatives, based on Organisation for Economic Cooperation and Development (OECD) Creditor Reporting System (CRS) and Global Burden of Disease (GBD) Collaborative Network. Notes: Within the disease mortality by type chart, ‘pneumonia’ refers to the GBD category ‘lower respiratory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</si>
</sst>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453F43"/>
      <name val="Calibri"/>
      <family val="2"/>
      <scheme val="minor"/>
    </font>
    <font>
      <b/>
      <sz val="10"/>
      <name val="Arial"/>
      <family val="2"/>
    </font>
    <font>
      <sz val="11"/>
      <name val="Calibri"/>
      <family val="2"/>
      <scheme val="minor"/>
    </font>
    <font>
      <sz val="10"/>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5">
    <xf numFmtId="0" fontId="0" fillId="0" borderId="0"/>
    <xf numFmtId="9" fontId="1" fillId="0" borderId="0" applyFont="0" applyFill="0" applyBorder="0" applyAlignment="0" applyProtection="0"/>
    <xf numFmtId="0" fontId="3" fillId="0" borderId="0"/>
    <xf numFmtId="0" fontId="1" fillId="0" borderId="0"/>
    <xf numFmtId="0" fontId="3" fillId="0" borderId="0"/>
  </cellStyleXfs>
  <cellXfs count="8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1" fontId="0" fillId="0" borderId="0" xfId="0" applyNumberFormat="1"/>
    <xf numFmtId="9" fontId="0" fillId="0" borderId="0" xfId="1" applyFont="1" applyBorder="1"/>
    <xf numFmtId="164" fontId="0" fillId="0" borderId="5" xfId="1" applyNumberFormat="1" applyFont="1" applyBorder="1"/>
    <xf numFmtId="9" fontId="0" fillId="0" borderId="5" xfId="1" applyFont="1" applyBorder="1"/>
    <xf numFmtId="0" fontId="0" fillId="0" borderId="6" xfId="0" applyBorder="1"/>
    <xf numFmtId="1" fontId="0" fillId="0" borderId="7" xfId="0" applyNumberFormat="1" applyBorder="1"/>
    <xf numFmtId="9" fontId="0" fillId="0" borderId="7" xfId="1" applyFont="1" applyBorder="1"/>
    <xf numFmtId="9" fontId="0" fillId="0" borderId="8" xfId="1" applyFont="1" applyBorder="1"/>
    <xf numFmtId="0" fontId="2" fillId="0" borderId="0" xfId="0" applyFont="1"/>
    <xf numFmtId="0" fontId="4" fillId="0" borderId="0" xfId="3" applyFont="1"/>
    <xf numFmtId="165" fontId="0" fillId="0" borderId="0" xfId="0" applyNumberFormat="1"/>
    <xf numFmtId="0" fontId="0" fillId="0" borderId="9" xfId="0" applyBorder="1"/>
    <xf numFmtId="165" fontId="0" fillId="0" borderId="5" xfId="0" applyNumberFormat="1" applyBorder="1"/>
    <xf numFmtId="0" fontId="0" fillId="0" borderId="10" xfId="0" applyBorder="1"/>
    <xf numFmtId="1" fontId="0" fillId="0" borderId="10" xfId="0" applyNumberFormat="1" applyBorder="1"/>
    <xf numFmtId="1" fontId="0" fillId="0" borderId="5" xfId="0" applyNumberFormat="1" applyBorder="1"/>
    <xf numFmtId="9" fontId="0" fillId="0" borderId="0" xfId="1" applyFont="1"/>
    <xf numFmtId="165" fontId="0" fillId="0" borderId="2" xfId="0" applyNumberFormat="1" applyBorder="1"/>
    <xf numFmtId="165" fontId="0" fillId="0" borderId="3" xfId="0" applyNumberFormat="1" applyBorder="1"/>
    <xf numFmtId="0" fontId="0" fillId="0" borderId="11" xfId="0" applyBorder="1"/>
    <xf numFmtId="1" fontId="0" fillId="0" borderId="11" xfId="0" applyNumberFormat="1" applyBorder="1"/>
    <xf numFmtId="1" fontId="0" fillId="0" borderId="12" xfId="0" applyNumberFormat="1" applyBorder="1"/>
    <xf numFmtId="9" fontId="0" fillId="0" borderId="13" xfId="1" applyFont="1" applyBorder="1"/>
    <xf numFmtId="9" fontId="0" fillId="0" borderId="12" xfId="1" applyFont="1" applyBorder="1"/>
    <xf numFmtId="1" fontId="0" fillId="0" borderId="3" xfId="0" applyNumberFormat="1" applyBorder="1"/>
    <xf numFmtId="0" fontId="0" fillId="0" borderId="14" xfId="0" applyBorder="1"/>
    <xf numFmtId="0" fontId="0" fillId="0" borderId="13" xfId="0" applyBorder="1"/>
    <xf numFmtId="0" fontId="0" fillId="0" borderId="12" xfId="0" applyBorder="1"/>
    <xf numFmtId="165" fontId="0" fillId="0" borderId="13" xfId="0" applyNumberFormat="1" applyBorder="1"/>
    <xf numFmtId="165" fontId="0" fillId="0" borderId="12" xfId="0" applyNumberFormat="1" applyBorder="1"/>
    <xf numFmtId="165" fontId="0" fillId="0" borderId="7" xfId="0" applyNumberFormat="1" applyBorder="1"/>
    <xf numFmtId="165" fontId="0" fillId="0" borderId="8" xfId="0" applyNumberFormat="1" applyBorder="1"/>
    <xf numFmtId="1" fontId="0" fillId="0" borderId="9" xfId="0" applyNumberFormat="1" applyBorder="1"/>
    <xf numFmtId="0" fontId="3" fillId="0" borderId="0" xfId="4" applyProtection="1">
      <protection locked="0"/>
    </xf>
    <xf numFmtId="0" fontId="3" fillId="0" borderId="1" xfId="4" applyBorder="1" applyProtection="1">
      <protection locked="0"/>
    </xf>
    <xf numFmtId="0" fontId="3" fillId="0" borderId="2" xfId="4" applyBorder="1" applyProtection="1">
      <protection locked="0"/>
    </xf>
    <xf numFmtId="0" fontId="3" fillId="0" borderId="3" xfId="4" applyBorder="1" applyProtection="1">
      <protection locked="0"/>
    </xf>
    <xf numFmtId="0" fontId="3" fillId="0" borderId="4" xfId="4" applyBorder="1" applyProtection="1">
      <protection locked="0"/>
    </xf>
    <xf numFmtId="1" fontId="3" fillId="0" borderId="0" xfId="4" applyNumberFormat="1" applyProtection="1">
      <protection locked="0"/>
    </xf>
    <xf numFmtId="165" fontId="3" fillId="0" borderId="0" xfId="4" applyNumberFormat="1" applyProtection="1">
      <protection locked="0"/>
    </xf>
    <xf numFmtId="0" fontId="3" fillId="0" borderId="5" xfId="4" applyBorder="1" applyProtection="1">
      <protection locked="0"/>
    </xf>
    <xf numFmtId="0" fontId="3" fillId="0" borderId="6" xfId="4" applyBorder="1" applyProtection="1">
      <protection locked="0"/>
    </xf>
    <xf numFmtId="1" fontId="3" fillId="0" borderId="7" xfId="4" applyNumberFormat="1" applyBorder="1" applyProtection="1">
      <protection locked="0"/>
    </xf>
    <xf numFmtId="0" fontId="3" fillId="0" borderId="7" xfId="4" applyBorder="1" applyProtection="1">
      <protection locked="0"/>
    </xf>
    <xf numFmtId="165" fontId="3" fillId="0" borderId="7" xfId="4" applyNumberFormat="1" applyBorder="1" applyProtection="1">
      <protection locked="0"/>
    </xf>
    <xf numFmtId="0" fontId="3" fillId="0" borderId="8" xfId="4" applyBorder="1" applyProtection="1">
      <protection locked="0"/>
    </xf>
    <xf numFmtId="0" fontId="3" fillId="0" borderId="9" xfId="4" applyBorder="1" applyProtection="1">
      <protection locked="0"/>
    </xf>
    <xf numFmtId="1" fontId="3" fillId="0" borderId="2" xfId="4" applyNumberFormat="1" applyBorder="1" applyProtection="1">
      <protection locked="0"/>
    </xf>
    <xf numFmtId="0" fontId="1" fillId="0" borderId="0" xfId="3"/>
    <xf numFmtId="0" fontId="1" fillId="0" borderId="1" xfId="3" applyBorder="1" applyAlignment="1">
      <alignment wrapText="1"/>
    </xf>
    <xf numFmtId="0" fontId="1" fillId="0" borderId="3" xfId="3" applyBorder="1" applyAlignment="1">
      <alignment wrapText="1"/>
    </xf>
    <xf numFmtId="0" fontId="1" fillId="0" borderId="2" xfId="3" applyBorder="1" applyAlignment="1">
      <alignment wrapText="1"/>
    </xf>
    <xf numFmtId="0" fontId="3" fillId="0" borderId="1" xfId="4" applyBorder="1" applyAlignment="1" applyProtection="1">
      <alignment wrapText="1"/>
      <protection locked="0"/>
    </xf>
    <xf numFmtId="0" fontId="3" fillId="0" borderId="0" xfId="4" applyAlignment="1" applyProtection="1">
      <alignment wrapText="1"/>
      <protection locked="0"/>
    </xf>
    <xf numFmtId="0" fontId="1" fillId="0" borderId="4" xfId="3" applyBorder="1"/>
    <xf numFmtId="165" fontId="1" fillId="0" borderId="5" xfId="3" applyNumberFormat="1" applyBorder="1"/>
    <xf numFmtId="165" fontId="1" fillId="0" borderId="0" xfId="3" applyNumberFormat="1"/>
    <xf numFmtId="165" fontId="1" fillId="0" borderId="4" xfId="3" applyNumberFormat="1" applyBorder="1"/>
    <xf numFmtId="0" fontId="1" fillId="0" borderId="6" xfId="3" applyBorder="1"/>
    <xf numFmtId="165" fontId="1" fillId="0" borderId="7" xfId="3" applyNumberFormat="1" applyBorder="1"/>
    <xf numFmtId="165" fontId="1" fillId="0" borderId="15" xfId="3" applyNumberFormat="1" applyBorder="1"/>
    <xf numFmtId="0" fontId="3" fillId="0" borderId="11" xfId="4" applyBorder="1" applyProtection="1">
      <protection locked="0"/>
    </xf>
    <xf numFmtId="0" fontId="3" fillId="0" borderId="14" xfId="4" applyBorder="1" applyProtection="1">
      <protection locked="0"/>
    </xf>
    <xf numFmtId="0" fontId="3" fillId="0" borderId="13" xfId="4" applyBorder="1" applyProtection="1">
      <protection locked="0"/>
    </xf>
    <xf numFmtId="0" fontId="3" fillId="0" borderId="12" xfId="4" applyBorder="1" applyProtection="1">
      <protection locked="0"/>
    </xf>
    <xf numFmtId="0" fontId="3" fillId="0" borderId="10" xfId="4" applyBorder="1" applyProtection="1">
      <protection locked="0"/>
    </xf>
    <xf numFmtId="0" fontId="3" fillId="0" borderId="15" xfId="4" applyBorder="1" applyProtection="1">
      <protection locked="0"/>
    </xf>
    <xf numFmtId="0" fontId="0" fillId="0" borderId="1" xfId="0" applyBorder="1" applyAlignment="1">
      <alignment wrapText="1"/>
    </xf>
    <xf numFmtId="0" fontId="0" fillId="0" borderId="3" xfId="0" applyBorder="1" applyAlignment="1">
      <alignment wrapText="1"/>
    </xf>
    <xf numFmtId="165" fontId="0" fillId="0" borderId="4" xfId="0" applyNumberFormat="1" applyBorder="1"/>
    <xf numFmtId="165" fontId="0" fillId="0" borderId="14" xfId="0" applyNumberFormat="1" applyBorder="1"/>
    <xf numFmtId="165" fontId="0" fillId="0" borderId="6" xfId="0" applyNumberFormat="1" applyBorder="1"/>
    <xf numFmtId="165" fontId="0" fillId="0" borderId="1" xfId="0" applyNumberFormat="1" applyBorder="1"/>
    <xf numFmtId="0" fontId="5" fillId="0" borderId="0" xfId="0" applyFont="1"/>
    <xf numFmtId="0" fontId="3" fillId="0" borderId="0" xfId="0" applyFont="1"/>
    <xf numFmtId="0" fontId="3" fillId="0" borderId="0" xfId="2" applyFont="1"/>
    <xf numFmtId="0" fontId="3" fillId="0" borderId="0" xfId="0" applyFont="1" applyAlignment="1">
      <alignment horizontal="left"/>
    </xf>
    <xf numFmtId="0" fontId="6" fillId="0" borderId="0" xfId="0" applyFont="1"/>
    <xf numFmtId="0" fontId="7" fillId="0" borderId="0" xfId="0" applyFont="1"/>
    <xf numFmtId="0" fontId="3" fillId="0" borderId="0" xfId="4" applyFont="1" applyProtection="1">
      <protection locked="0"/>
    </xf>
    <xf numFmtId="0" fontId="5" fillId="0" borderId="0" xfId="0" applyFont="1" applyFill="1"/>
    <xf numFmtId="0" fontId="7" fillId="0" borderId="0" xfId="0" applyFont="1" applyAlignment="1"/>
  </cellXfs>
  <cellStyles count="5">
    <cellStyle name="Normal" xfId="0" builtinId="0"/>
    <cellStyle name="Normal 2 2" xfId="4" xr:uid="{9ADC3D0A-4941-4778-8B4B-95DEDD8106E1}"/>
    <cellStyle name="Normal 2 2 2" xfId="3" xr:uid="{C74C47B5-B589-4AD2-B389-A0EC426BE947}"/>
    <cellStyle name="Normal 3" xfId="2" xr:uid="{EF6B69EC-017C-43F1-ADC1-95F56D3A789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LDCs</a:t>
            </a:r>
          </a:p>
        </c:rich>
      </c:tx>
      <c:layout>
        <c:manualLayout>
          <c:xMode val="edge"/>
          <c:yMode val="edge"/>
          <c:x val="0.42147639623041544"/>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3758047653514063"/>
          <c:y val="0.21288422280548264"/>
          <c:w val="0.50281022671608944"/>
          <c:h val="0.6267669145523476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C2-401A-979D-B261154B28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C2-401A-979D-B261154B28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C2-401A-979D-B261154B28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C2-401A-979D-B261154B28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C2-401A-979D-B261154B2812}"/>
              </c:ext>
            </c:extLst>
          </c:dPt>
          <c:dLbls>
            <c:dLbl>
              <c:idx val="0"/>
              <c:layout>
                <c:manualLayout>
                  <c:x val="0.18570102135561745"/>
                  <c:y val="-4.7961630695443642E-3"/>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C2-401A-979D-B261154B2812}"/>
                </c:ext>
              </c:extLst>
            </c:dLbl>
            <c:dLbl>
              <c:idx val="1"/>
              <c:layout>
                <c:manualLayout>
                  <c:x val="0.1931290622098423"/>
                  <c:y val="9.5923261390887207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C2-401A-979D-B261154B2812}"/>
                </c:ext>
              </c:extLst>
            </c:dLbl>
            <c:dLbl>
              <c:idx val="2"/>
              <c:layout>
                <c:manualLayout>
                  <c:x val="-1.8570102135561744E-2"/>
                  <c:y val="0.10071942446043157"/>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C2-401A-979D-B261154B2812}"/>
                </c:ext>
              </c:extLst>
            </c:dLbl>
            <c:dLbl>
              <c:idx val="3"/>
              <c:layout>
                <c:manualLayout>
                  <c:x val="-0.11884865366759517"/>
                  <c:y val="-0.21103117505995203"/>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C2-401A-979D-B261154B2812}"/>
                </c:ext>
              </c:extLst>
            </c:dLbl>
            <c:dLbl>
              <c:idx val="4"/>
              <c:layout>
                <c:manualLayout>
                  <c:x val="0.23398328690807793"/>
                  <c:y val="-0.10680262089540965"/>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26555246053853299"/>
                      <c:h val="0.19328703703703703"/>
                    </c:manualLayout>
                  </c15:layout>
                </c:ext>
                <c:ext xmlns:c16="http://schemas.microsoft.com/office/drawing/2014/chart" uri="{C3380CC4-5D6E-409C-BE32-E72D297353CC}">
                  <c16:uniqueId val="{00000009-51C2-401A-979D-B261154B281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1'!$F$14:$F$18</c:f>
              <c:strCache>
                <c:ptCount val="5"/>
                <c:pt idx="0">
                  <c:v>ODA, 20%</c:v>
                </c:pt>
                <c:pt idx="1">
                  <c:v>Other international resource flows, 3%</c:v>
                </c:pt>
                <c:pt idx="2">
                  <c:v>Domestic general government health expenditure, 22%</c:v>
                </c:pt>
                <c:pt idx="3">
                  <c:v>Domestic out-of-pocket health expenditure, 50%</c:v>
                </c:pt>
                <c:pt idx="4">
                  <c:v>Other domestic private health expenditure, 5%</c:v>
                </c:pt>
              </c:strCache>
            </c:strRef>
          </c:cat>
          <c:val>
            <c:numRef>
              <c:f>'Figure 1'!$B$14:$B$18</c:f>
              <c:numCache>
                <c:formatCode>0</c:formatCode>
                <c:ptCount val="5"/>
                <c:pt idx="0">
                  <c:v>9.4288604220478334</c:v>
                </c:pt>
                <c:pt idx="1">
                  <c:v>1.3489533401755522</c:v>
                </c:pt>
                <c:pt idx="2">
                  <c:v>10.699892739038026</c:v>
                </c:pt>
                <c:pt idx="3">
                  <c:v>23.582858709717396</c:v>
                </c:pt>
                <c:pt idx="4">
                  <c:v>2.5432534875632093</c:v>
                </c:pt>
              </c:numCache>
            </c:numRef>
          </c:val>
          <c:extLst>
            <c:ext xmlns:c16="http://schemas.microsoft.com/office/drawing/2014/chart" uri="{C3380CC4-5D6E-409C-BE32-E72D297353CC}">
              <c16:uniqueId val="{0000000A-51C2-401A-979D-B261154B2812}"/>
            </c:ext>
          </c:extLst>
        </c:ser>
        <c:dLbls>
          <c:showLegendKey val="0"/>
          <c:showVal val="0"/>
          <c:showCatName val="0"/>
          <c:showSerName val="0"/>
          <c:showPercent val="0"/>
          <c:showBubbleSize val="0"/>
          <c:showLeaderLines val="1"/>
        </c:dLbls>
        <c:firstSliceAng val="5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'Figure 2'!$B$17:$F$17</c:f>
              <c:numCache>
                <c:formatCode>General</c:formatCode>
                <c:ptCount val="5"/>
                <c:pt idx="0">
                  <c:v>2014</c:v>
                </c:pt>
                <c:pt idx="1">
                  <c:v>2015</c:v>
                </c:pt>
                <c:pt idx="2">
                  <c:v>2016</c:v>
                </c:pt>
                <c:pt idx="3">
                  <c:v>2017</c:v>
                </c:pt>
                <c:pt idx="4">
                  <c:v>2018</c:v>
                </c:pt>
              </c:numCache>
            </c:numRef>
          </c:cat>
          <c:val>
            <c:numRef>
              <c:f>'Figure 2'!$B$50:$F$50</c:f>
              <c:numCache>
                <c:formatCode>0.0</c:formatCode>
                <c:ptCount val="5"/>
                <c:pt idx="0">
                  <c:v>6201.2845031830075</c:v>
                </c:pt>
                <c:pt idx="1">
                  <c:v>6537.81358714609</c:v>
                </c:pt>
                <c:pt idx="2">
                  <c:v>6747.5222926963597</c:v>
                </c:pt>
                <c:pt idx="3">
                  <c:v>7583.464142705101</c:v>
                </c:pt>
                <c:pt idx="4">
                  <c:v>6904.8228735619941</c:v>
                </c:pt>
              </c:numCache>
            </c:numRef>
          </c:val>
          <c:smooth val="0"/>
          <c:extLst>
            <c:ext xmlns:c16="http://schemas.microsoft.com/office/drawing/2014/chart" uri="{C3380CC4-5D6E-409C-BE32-E72D297353CC}">
              <c16:uniqueId val="{00000000-A184-409C-AB93-1790E591F207}"/>
            </c:ext>
          </c:extLst>
        </c:ser>
        <c:dLbls>
          <c:showLegendKey val="0"/>
          <c:showVal val="0"/>
          <c:showCatName val="0"/>
          <c:showSerName val="0"/>
          <c:showPercent val="0"/>
          <c:showBubbleSize val="0"/>
        </c:dLbls>
        <c:smooth val="0"/>
        <c:axId val="876663840"/>
        <c:axId val="895698416"/>
      </c:lineChart>
      <c:catAx>
        <c:axId val="8766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95698416"/>
        <c:crosses val="autoZero"/>
        <c:auto val="1"/>
        <c:lblAlgn val="ctr"/>
        <c:lblOffset val="100"/>
        <c:noMultiLvlLbl val="0"/>
      </c:catAx>
      <c:valAx>
        <c:axId val="8956984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to CBLBs, US$ billions</a:t>
                </a:r>
                <a:r>
                  <a:rPr lang="en-GB" baseline="0"/>
                  <a:t> </a:t>
                </a:r>
                <a:r>
                  <a:rPr lang="en-GB"/>
                  <a:t>(constant 2017</a:t>
                </a:r>
                <a:r>
                  <a:rPr lang="en-GB" baseline="0"/>
                  <a:t> prices)</a:t>
                </a:r>
                <a:endParaRPr lang="en-GB"/>
              </a:p>
            </c:rich>
          </c:tx>
          <c:layout>
            <c:manualLayout>
              <c:xMode val="edge"/>
              <c:yMode val="edge"/>
              <c:x val="5.3609383930405636E-3"/>
              <c:y val="8.555410497899665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6638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21399825021872"/>
          <c:y val="5.0925925925925923E-2"/>
          <c:w val="0.58949890638670166"/>
          <c:h val="0.69916666666666671"/>
        </c:manualLayout>
      </c:layout>
      <c:barChart>
        <c:barDir val="bar"/>
        <c:grouping val="clustered"/>
        <c:varyColors val="0"/>
        <c:ser>
          <c:idx val="0"/>
          <c:order val="0"/>
          <c:tx>
            <c:strRef>
              <c:f>'Figure 3'!$C$13</c:f>
              <c:strCache>
                <c:ptCount val="1"/>
                <c:pt idx="0">
                  <c:v>ODA</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3'!$B$14:$B$21</c:f>
              <c:strCache>
                <c:ptCount val="8"/>
                <c:pt idx="0">
                  <c:v>Less than 20</c:v>
                </c:pt>
                <c:pt idx="1">
                  <c:v>&gt;20-50</c:v>
                </c:pt>
                <c:pt idx="2">
                  <c:v>&gt;50-100</c:v>
                </c:pt>
                <c:pt idx="3">
                  <c:v>&gt;100-200</c:v>
                </c:pt>
                <c:pt idx="4">
                  <c:v>&gt;200-300</c:v>
                </c:pt>
                <c:pt idx="5">
                  <c:v>&gt;300-500</c:v>
                </c:pt>
                <c:pt idx="6">
                  <c:v>&gt;500-750</c:v>
                </c:pt>
                <c:pt idx="7">
                  <c:v>More than 750</c:v>
                </c:pt>
              </c:strCache>
            </c:strRef>
          </c:cat>
          <c:val>
            <c:numRef>
              <c:f>'Figure 3'!$C$14:$C$21</c:f>
              <c:numCache>
                <c:formatCode>0</c:formatCode>
                <c:ptCount val="8"/>
                <c:pt idx="0">
                  <c:v>4629.9910568557207</c:v>
                </c:pt>
                <c:pt idx="1">
                  <c:v>4422.4982025362042</c:v>
                </c:pt>
                <c:pt idx="2">
                  <c:v>3091.0468256884396</c:v>
                </c:pt>
                <c:pt idx="3">
                  <c:v>1151.6637498062696</c:v>
                </c:pt>
                <c:pt idx="4">
                  <c:v>315.46396384099205</c:v>
                </c:pt>
                <c:pt idx="5">
                  <c:v>605.7771487458499</c:v>
                </c:pt>
                <c:pt idx="6">
                  <c:v>804.95725773169977</c:v>
                </c:pt>
                <c:pt idx="7">
                  <c:v>247.89676332729698</c:v>
                </c:pt>
              </c:numCache>
            </c:numRef>
          </c:val>
          <c:extLst>
            <c:ext xmlns:c16="http://schemas.microsoft.com/office/drawing/2014/chart" uri="{C3380CC4-5D6E-409C-BE32-E72D297353CC}">
              <c16:uniqueId val="{00000000-8BF8-4CC8-AC03-D8A15E98C0B2}"/>
            </c:ext>
          </c:extLst>
        </c:ser>
        <c:dLbls>
          <c:showLegendKey val="0"/>
          <c:showVal val="0"/>
          <c:showCatName val="0"/>
          <c:showSerName val="0"/>
          <c:showPercent val="0"/>
          <c:showBubbleSize val="0"/>
        </c:dLbls>
        <c:gapWidth val="182"/>
        <c:axId val="903995008"/>
        <c:axId val="983113504"/>
      </c:barChart>
      <c:catAx>
        <c:axId val="903995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Domestic General Government Health Expenditure per capita PPP$ in</a:t>
                </a:r>
                <a:r>
                  <a:rPr lang="en-GB" baseline="0"/>
                  <a:t> </a:t>
                </a:r>
                <a:r>
                  <a:rPr lang="en-GB"/>
                  <a:t>2017</a:t>
                </a:r>
              </a:p>
            </c:rich>
          </c:tx>
          <c:layout>
            <c:manualLayout>
              <c:xMode val="edge"/>
              <c:yMode val="edge"/>
              <c:x val="1.6666666666666666E-2"/>
              <c:y val="6.018518518518518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13504"/>
        <c:crosses val="autoZero"/>
        <c:auto val="1"/>
        <c:lblAlgn val="ctr"/>
        <c:lblOffset val="100"/>
        <c:noMultiLvlLbl val="0"/>
      </c:catAx>
      <c:valAx>
        <c:axId val="983113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ODA to health in 2018,</a:t>
                </a:r>
              </a:p>
              <a:p>
                <a:pPr>
                  <a:defRPr/>
                </a:pPr>
                <a:r>
                  <a:rPr lang="en-GB"/>
                  <a:t>US$</a:t>
                </a:r>
                <a:r>
                  <a:rPr lang="en-GB" baseline="0"/>
                  <a:t> billions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95008"/>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880664916885387"/>
          <c:y val="5.0925925925925923E-2"/>
          <c:w val="0.62283223972003487"/>
          <c:h val="0.69916666666666671"/>
        </c:manualLayout>
      </c:layout>
      <c:barChart>
        <c:barDir val="bar"/>
        <c:grouping val="clustered"/>
        <c:varyColors val="0"/>
        <c:ser>
          <c:idx val="0"/>
          <c:order val="0"/>
          <c:tx>
            <c:strRef>
              <c:f>'Figure 3'!$E$13</c:f>
              <c:strCache>
                <c:ptCount val="1"/>
                <c:pt idx="0">
                  <c:v>ODA per capita</c:v>
                </c:pt>
              </c:strCache>
            </c:strRef>
          </c:tx>
          <c:spPr>
            <a:solidFill>
              <a:schemeClr val="accent1"/>
            </a:solidFill>
            <a:ln>
              <a:noFill/>
            </a:ln>
            <a:effectLst/>
          </c:spPr>
          <c:invertIfNegative val="0"/>
          <c:dLbls>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6B0D-42A9-B605-2D0EA6EC33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3'!$B$14:$B$21</c:f>
              <c:strCache>
                <c:ptCount val="8"/>
                <c:pt idx="0">
                  <c:v>Less than 20</c:v>
                </c:pt>
                <c:pt idx="1">
                  <c:v>&gt;20-50</c:v>
                </c:pt>
                <c:pt idx="2">
                  <c:v>&gt;50-100</c:v>
                </c:pt>
                <c:pt idx="3">
                  <c:v>&gt;100-200</c:v>
                </c:pt>
                <c:pt idx="4">
                  <c:v>&gt;200-300</c:v>
                </c:pt>
                <c:pt idx="5">
                  <c:v>&gt;300-500</c:v>
                </c:pt>
                <c:pt idx="6">
                  <c:v>&gt;500-750</c:v>
                </c:pt>
                <c:pt idx="7">
                  <c:v>More than 750</c:v>
                </c:pt>
              </c:strCache>
            </c:strRef>
          </c:cat>
          <c:val>
            <c:numRef>
              <c:f>'Figure 3'!$E$14:$E$21</c:f>
              <c:numCache>
                <c:formatCode>0.0</c:formatCode>
                <c:ptCount val="8"/>
                <c:pt idx="0">
                  <c:v>9.0713788226119103</c:v>
                </c:pt>
                <c:pt idx="1">
                  <c:v>7.6762165218407521</c:v>
                </c:pt>
                <c:pt idx="2">
                  <c:v>1.7316357766973156</c:v>
                </c:pt>
                <c:pt idx="3">
                  <c:v>1.9257851252391593</c:v>
                </c:pt>
                <c:pt idx="4">
                  <c:v>1.6898619101956229</c:v>
                </c:pt>
                <c:pt idx="5">
                  <c:v>0.40540151871724089</c:v>
                </c:pt>
                <c:pt idx="6">
                  <c:v>1.2668948736692369</c:v>
                </c:pt>
                <c:pt idx="7">
                  <c:v>0.98481385030129098</c:v>
                </c:pt>
              </c:numCache>
            </c:numRef>
          </c:val>
          <c:extLst>
            <c:ext xmlns:c16="http://schemas.microsoft.com/office/drawing/2014/chart" uri="{C3380CC4-5D6E-409C-BE32-E72D297353CC}">
              <c16:uniqueId val="{00000001-6B0D-42A9-B605-2D0EA6EC3306}"/>
            </c:ext>
          </c:extLst>
        </c:ser>
        <c:dLbls>
          <c:showLegendKey val="0"/>
          <c:showVal val="0"/>
          <c:showCatName val="0"/>
          <c:showSerName val="0"/>
          <c:showPercent val="0"/>
          <c:showBubbleSize val="0"/>
        </c:dLbls>
        <c:gapWidth val="182"/>
        <c:axId val="903995008"/>
        <c:axId val="983113504"/>
      </c:barChart>
      <c:catAx>
        <c:axId val="903995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Domestic General Government Health Expenditure per capita PPP$ in</a:t>
                </a:r>
                <a:r>
                  <a:rPr lang="en-GB" baseline="0"/>
                  <a:t> </a:t>
                </a:r>
                <a:r>
                  <a:rPr lang="en-GB"/>
                  <a:t>2017</a:t>
                </a:r>
              </a:p>
            </c:rich>
          </c:tx>
          <c:layout>
            <c:manualLayout>
              <c:xMode val="edge"/>
              <c:yMode val="edge"/>
              <c:x val="1.6666666666666666E-2"/>
              <c:y val="6.018518518518518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13504"/>
        <c:crosses val="autoZero"/>
        <c:auto val="1"/>
        <c:lblAlgn val="ctr"/>
        <c:lblOffset val="100"/>
        <c:noMultiLvlLbl val="0"/>
      </c:catAx>
      <c:valAx>
        <c:axId val="983113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ODA to health per</a:t>
                </a:r>
                <a:r>
                  <a:rPr lang="en-GB" baseline="0"/>
                  <a:t> capita</a:t>
                </a:r>
                <a:r>
                  <a:rPr lang="en-GB"/>
                  <a:t> in 2018,</a:t>
                </a:r>
              </a:p>
              <a:p>
                <a:pPr>
                  <a:defRPr/>
                </a:pPr>
                <a:r>
                  <a:rPr lang="en-GB"/>
                  <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9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22104660185341"/>
          <c:y val="0.13984693085760397"/>
          <c:w val="0.82150678040244962"/>
          <c:h val="0.62509259259259264"/>
        </c:manualLayout>
      </c:layout>
      <c:bubbleChart>
        <c:varyColors val="0"/>
        <c:ser>
          <c:idx val="0"/>
          <c:order val="0"/>
          <c:spPr>
            <a:solidFill>
              <a:schemeClr val="accent1">
                <a:alpha val="75000"/>
              </a:schemeClr>
            </a:solidFill>
            <a:ln>
              <a:solidFill>
                <a:schemeClr val="bg1"/>
              </a:solidFill>
            </a:ln>
            <a:effectLst/>
          </c:spPr>
          <c:invertIfNegative val="0"/>
          <c:dPt>
            <c:idx val="51"/>
            <c:invertIfNegative val="0"/>
            <c:bubble3D val="0"/>
            <c:spPr>
              <a:solidFill>
                <a:schemeClr val="tx1">
                  <a:lumMod val="65000"/>
                  <a:lumOff val="35000"/>
                </a:schemeClr>
              </a:solidFill>
              <a:ln>
                <a:solidFill>
                  <a:schemeClr val="bg1"/>
                </a:solidFill>
              </a:ln>
              <a:effectLst/>
            </c:spPr>
            <c:extLst>
              <c:ext xmlns:c16="http://schemas.microsoft.com/office/drawing/2014/chart" uri="{C3380CC4-5D6E-409C-BE32-E72D297353CC}">
                <c16:uniqueId val="{00000001-37E1-420E-84B2-E5A29EE84A48}"/>
              </c:ext>
            </c:extLst>
          </c:dPt>
          <c:dPt>
            <c:idx val="52"/>
            <c:invertIfNegative val="0"/>
            <c:bubble3D val="0"/>
            <c:spPr>
              <a:solidFill>
                <a:schemeClr val="tx1">
                  <a:lumMod val="65000"/>
                  <a:lumOff val="35000"/>
                </a:schemeClr>
              </a:solidFill>
              <a:ln>
                <a:solidFill>
                  <a:schemeClr val="bg1"/>
                </a:solidFill>
              </a:ln>
              <a:effectLst/>
            </c:spPr>
            <c:extLst>
              <c:ext xmlns:c16="http://schemas.microsoft.com/office/drawing/2014/chart" uri="{C3380CC4-5D6E-409C-BE32-E72D297353CC}">
                <c16:uniqueId val="{00000003-37E1-420E-84B2-E5A29EE84A48}"/>
              </c:ext>
            </c:extLst>
          </c:dPt>
          <c:dPt>
            <c:idx val="53"/>
            <c:invertIfNegative val="0"/>
            <c:bubble3D val="0"/>
            <c:spPr>
              <a:solidFill>
                <a:schemeClr val="tx1">
                  <a:lumMod val="65000"/>
                  <a:lumOff val="35000"/>
                </a:schemeClr>
              </a:solidFill>
              <a:ln>
                <a:solidFill>
                  <a:schemeClr val="bg1"/>
                </a:solidFill>
              </a:ln>
              <a:effectLst/>
            </c:spPr>
            <c:extLst>
              <c:ext xmlns:c16="http://schemas.microsoft.com/office/drawing/2014/chart" uri="{C3380CC4-5D6E-409C-BE32-E72D297353CC}">
                <c16:uniqueId val="{00000005-37E1-420E-84B2-E5A29EE84A48}"/>
              </c:ext>
            </c:extLst>
          </c:dPt>
          <c:dLbls>
            <c:dLbl>
              <c:idx val="0"/>
              <c:tx>
                <c:rich>
                  <a:bodyPr/>
                  <a:lstStyle/>
                  <a:p>
                    <a:fld id="{810732BB-5619-4D0F-B6CA-B362CC660AA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37E1-420E-84B2-E5A29EE84A48}"/>
                </c:ext>
              </c:extLst>
            </c:dLbl>
            <c:dLbl>
              <c:idx val="1"/>
              <c:tx>
                <c:rich>
                  <a:bodyPr/>
                  <a:lstStyle/>
                  <a:p>
                    <a:fld id="{51F5301B-6BD5-468F-A244-68EC3D7FB3C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7E1-420E-84B2-E5A29EE84A48}"/>
                </c:ext>
              </c:extLst>
            </c:dLbl>
            <c:dLbl>
              <c:idx val="2"/>
              <c:tx>
                <c:rich>
                  <a:bodyPr/>
                  <a:lstStyle/>
                  <a:p>
                    <a:fld id="{DEADC0B8-6961-4C5B-81BE-DB7D90FED40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7E1-420E-84B2-E5A29EE84A48}"/>
                </c:ext>
              </c:extLst>
            </c:dLbl>
            <c:dLbl>
              <c:idx val="3"/>
              <c:tx>
                <c:rich>
                  <a:bodyPr/>
                  <a:lstStyle/>
                  <a:p>
                    <a:fld id="{AA2B1CF1-30DA-4B0F-91CA-B8DA5994D17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7E1-420E-84B2-E5A29EE84A48}"/>
                </c:ext>
              </c:extLst>
            </c:dLbl>
            <c:dLbl>
              <c:idx val="4"/>
              <c:layout>
                <c:manualLayout>
                  <c:x val="-8.3487928434410694E-3"/>
                  <c:y val="-8.5369642368126344E-2"/>
                </c:manualLayout>
              </c:layout>
              <c:tx>
                <c:rich>
                  <a:bodyPr/>
                  <a:lstStyle/>
                  <a:p>
                    <a:fld id="{DE150421-3C5F-468D-B68E-6D1B758AC8E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7E1-420E-84B2-E5A29EE84A48}"/>
                </c:ext>
              </c:extLst>
            </c:dLbl>
            <c:dLbl>
              <c:idx val="5"/>
              <c:tx>
                <c:rich>
                  <a:bodyPr/>
                  <a:lstStyle/>
                  <a:p>
                    <a:fld id="{2EFB09D5-D10A-482C-9599-8004505A02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7E1-420E-84B2-E5A29EE84A48}"/>
                </c:ext>
              </c:extLst>
            </c:dLbl>
            <c:dLbl>
              <c:idx val="6"/>
              <c:tx>
                <c:rich>
                  <a:bodyPr/>
                  <a:lstStyle/>
                  <a:p>
                    <a:fld id="{0688A9BB-0720-4216-BC97-B00E2E87BB5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7E1-420E-84B2-E5A29EE84A48}"/>
                </c:ext>
              </c:extLst>
            </c:dLbl>
            <c:dLbl>
              <c:idx val="7"/>
              <c:layout>
                <c:manualLayout>
                  <c:x val="-5.5658618956273796E-3"/>
                  <c:y val="1.1135170743668661E-2"/>
                </c:manualLayout>
              </c:layout>
              <c:tx>
                <c:rich>
                  <a:bodyPr/>
                  <a:lstStyle/>
                  <a:p>
                    <a:fld id="{C6B2B531-AC5D-4142-A45D-D16C80E321B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37E1-420E-84B2-E5A29EE84A48}"/>
                </c:ext>
              </c:extLst>
            </c:dLbl>
            <c:dLbl>
              <c:idx val="8"/>
              <c:layout>
                <c:manualLayout>
                  <c:x val="-1.3914654739068451E-2"/>
                  <c:y val="1.8558617906114436E-2"/>
                </c:manualLayout>
              </c:layout>
              <c:tx>
                <c:rich>
                  <a:bodyPr/>
                  <a:lstStyle/>
                  <a:p>
                    <a:fld id="{A4783CF7-E8C6-4466-A90B-1336EEA7754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7E1-420E-84B2-E5A29EE84A48}"/>
                </c:ext>
              </c:extLst>
            </c:dLbl>
            <c:dLbl>
              <c:idx val="9"/>
              <c:layout>
                <c:manualLayout>
                  <c:x val="-5.5658618956273796E-3"/>
                  <c:y val="-1.8558617906114436E-2"/>
                </c:manualLayout>
              </c:layout>
              <c:tx>
                <c:rich>
                  <a:bodyPr/>
                  <a:lstStyle/>
                  <a:p>
                    <a:fld id="{8191E2D5-E6EA-4D66-B8ED-71BC7E49DE1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7E1-420E-84B2-E5A29EE84A48}"/>
                </c:ext>
              </c:extLst>
            </c:dLbl>
            <c:dLbl>
              <c:idx val="10"/>
              <c:tx>
                <c:rich>
                  <a:bodyPr/>
                  <a:lstStyle/>
                  <a:p>
                    <a:fld id="{E96BB7D0-02EB-403C-9105-607049D0DC0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7E1-420E-84B2-E5A29EE84A48}"/>
                </c:ext>
              </c:extLst>
            </c:dLbl>
            <c:dLbl>
              <c:idx val="11"/>
              <c:tx>
                <c:rich>
                  <a:bodyPr/>
                  <a:lstStyle/>
                  <a:p>
                    <a:fld id="{49324AF1-807B-4D72-B5C8-606929450D1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7E1-420E-84B2-E5A29EE84A48}"/>
                </c:ext>
              </c:extLst>
            </c:dLbl>
            <c:dLbl>
              <c:idx val="12"/>
              <c:layout>
                <c:manualLayout>
                  <c:x val="-3.6126607142622467E-2"/>
                  <c:y val="-4.8172326850286898E-2"/>
                </c:manualLayout>
              </c:layout>
              <c:tx>
                <c:rich>
                  <a:bodyPr/>
                  <a:lstStyle/>
                  <a:p>
                    <a:fld id="{CB0E0D97-E897-45B1-9335-CCEDECC5B96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37E1-420E-84B2-E5A29EE84A48}"/>
                </c:ext>
              </c:extLst>
            </c:dLbl>
            <c:dLbl>
              <c:idx val="13"/>
              <c:tx>
                <c:rich>
                  <a:bodyPr/>
                  <a:lstStyle/>
                  <a:p>
                    <a:fld id="{B3A6F4AD-E06F-4E64-8FE8-28D6C6CEA54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7E1-420E-84B2-E5A29EE84A48}"/>
                </c:ext>
              </c:extLst>
            </c:dLbl>
            <c:dLbl>
              <c:idx val="14"/>
              <c:layout>
                <c:manualLayout>
                  <c:x val="-5.4249544058212395E-3"/>
                  <c:y val="4.4540682974674645E-2"/>
                </c:manualLayout>
              </c:layout>
              <c:tx>
                <c:rich>
                  <a:bodyPr/>
                  <a:lstStyle/>
                  <a:p>
                    <a:fld id="{EE72FCAF-3150-4AD8-9C92-DC3FEBCC54E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37E1-420E-84B2-E5A29EE84A48}"/>
                </c:ext>
              </c:extLst>
            </c:dLbl>
            <c:dLbl>
              <c:idx val="15"/>
              <c:tx>
                <c:rich>
                  <a:bodyPr/>
                  <a:lstStyle/>
                  <a:p>
                    <a:fld id="{E9168D9B-07B6-4C30-AC92-2CEA821B794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7E1-420E-84B2-E5A29EE84A48}"/>
                </c:ext>
              </c:extLst>
            </c:dLbl>
            <c:dLbl>
              <c:idx val="16"/>
              <c:layout>
                <c:manualLayout>
                  <c:x val="-0.16975878781663509"/>
                  <c:y val="-3.7117235812228803E-2"/>
                </c:manualLayout>
              </c:layout>
              <c:tx>
                <c:rich>
                  <a:bodyPr/>
                  <a:lstStyle/>
                  <a:p>
                    <a:fld id="{F7E1CA2F-D38B-4B8A-B37A-6764399B39E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37E1-420E-84B2-E5A29EE84A48}"/>
                </c:ext>
              </c:extLst>
            </c:dLbl>
            <c:dLbl>
              <c:idx val="17"/>
              <c:layout>
                <c:manualLayout>
                  <c:x val="-6.9408269994263222E-2"/>
                  <c:y val="-6.9444302372785052E-2"/>
                </c:manualLayout>
              </c:layout>
              <c:tx>
                <c:rich>
                  <a:bodyPr/>
                  <a:lstStyle/>
                  <a:p>
                    <a:fld id="{CA0EFBB4-EBBA-4B63-B204-10D4E422367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37E1-420E-84B2-E5A29EE84A48}"/>
                </c:ext>
              </c:extLst>
            </c:dLbl>
            <c:dLbl>
              <c:idx val="18"/>
              <c:tx>
                <c:rich>
                  <a:bodyPr/>
                  <a:lstStyle/>
                  <a:p>
                    <a:fld id="{DC60EF41-E096-45DB-AC04-887F0F480A8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7E1-420E-84B2-E5A29EE84A48}"/>
                </c:ext>
              </c:extLst>
            </c:dLbl>
            <c:dLbl>
              <c:idx val="19"/>
              <c:layout>
                <c:manualLayout>
                  <c:x val="-0.10833333333333336"/>
                  <c:y val="-6.9444444444444448E-2"/>
                </c:manualLayout>
              </c:layout>
              <c:tx>
                <c:rich>
                  <a:bodyPr/>
                  <a:lstStyle/>
                  <a:p>
                    <a:fld id="{D0385B18-7900-4A4F-B027-9B213CC9C90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37E1-420E-84B2-E5A29EE84A48}"/>
                </c:ext>
              </c:extLst>
            </c:dLbl>
            <c:dLbl>
              <c:idx val="20"/>
              <c:layout>
                <c:manualLayout>
                  <c:x val="-4.4526895165019065E-2"/>
                  <c:y val="7.0522748043234856E-2"/>
                </c:manualLayout>
              </c:layout>
              <c:tx>
                <c:rich>
                  <a:bodyPr/>
                  <a:lstStyle/>
                  <a:p>
                    <a:fld id="{72845F6B-EBA8-4915-99B8-FE4263FA5FD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37E1-420E-84B2-E5A29EE84A48}"/>
                </c:ext>
              </c:extLst>
            </c:dLbl>
            <c:dLbl>
              <c:idx val="21"/>
              <c:layout>
                <c:manualLayout>
                  <c:x val="-6.6666666666666763E-2"/>
                  <c:y val="-5.0925925925925972E-2"/>
                </c:manualLayout>
              </c:layout>
              <c:tx>
                <c:rich>
                  <a:bodyPr/>
                  <a:lstStyle/>
                  <a:p>
                    <a:fld id="{250C0965-C8E1-4DB3-B283-5EE0844FEB2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37E1-420E-84B2-E5A29EE84A48}"/>
                </c:ext>
              </c:extLst>
            </c:dLbl>
            <c:dLbl>
              <c:idx val="22"/>
              <c:layout>
                <c:manualLayout>
                  <c:x val="-5.5555555555555608E-2"/>
                  <c:y val="-5.0925925925925972E-2"/>
                </c:manualLayout>
              </c:layout>
              <c:tx>
                <c:rich>
                  <a:bodyPr/>
                  <a:lstStyle/>
                  <a:p>
                    <a:fld id="{3B1BEE14-E335-48FB-AF1C-CBADB7A7570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37E1-420E-84B2-E5A29EE84A48}"/>
                </c:ext>
              </c:extLst>
            </c:dLbl>
            <c:dLbl>
              <c:idx val="23"/>
              <c:tx>
                <c:rich>
                  <a:bodyPr/>
                  <a:lstStyle/>
                  <a:p>
                    <a:fld id="{586D0C2E-6E98-44C2-8B4A-8ECBC0513BC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7E1-420E-84B2-E5A29EE84A48}"/>
                </c:ext>
              </c:extLst>
            </c:dLbl>
            <c:dLbl>
              <c:idx val="24"/>
              <c:tx>
                <c:rich>
                  <a:bodyPr/>
                  <a:lstStyle/>
                  <a:p>
                    <a:fld id="{C6DAA256-E5A4-4669-B3D9-ED8638C100F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7E1-420E-84B2-E5A29EE84A48}"/>
                </c:ext>
              </c:extLst>
            </c:dLbl>
            <c:dLbl>
              <c:idx val="25"/>
              <c:layout>
                <c:manualLayout>
                  <c:x val="-5.1019811324703536E-17"/>
                  <c:y val="-2.9693788649783098E-2"/>
                </c:manualLayout>
              </c:layout>
              <c:tx>
                <c:rich>
                  <a:bodyPr/>
                  <a:lstStyle/>
                  <a:p>
                    <a:fld id="{36758324-33CC-42D2-ACBF-890C7C264F3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37E1-420E-84B2-E5A29EE84A48}"/>
                </c:ext>
              </c:extLst>
            </c:dLbl>
            <c:dLbl>
              <c:idx val="26"/>
              <c:layout>
                <c:manualLayout>
                  <c:x val="-5.5658618956273796E-3"/>
                  <c:y val="-4.4540682974674645E-2"/>
                </c:manualLayout>
              </c:layout>
              <c:tx>
                <c:rich>
                  <a:bodyPr/>
                  <a:lstStyle/>
                  <a:p>
                    <a:fld id="{FA48F048-3DAD-4031-8E5D-579B3D57A24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37E1-420E-84B2-E5A29EE84A48}"/>
                </c:ext>
              </c:extLst>
            </c:dLbl>
            <c:dLbl>
              <c:idx val="27"/>
              <c:delete val="1"/>
              <c:extLst>
                <c:ext xmlns:c15="http://schemas.microsoft.com/office/drawing/2012/chart" uri="{CE6537A1-D6FC-4f65-9D91-7224C49458BB}"/>
                <c:ext xmlns:c16="http://schemas.microsoft.com/office/drawing/2014/chart" uri="{C3380CC4-5D6E-409C-BE32-E72D297353CC}">
                  <c16:uniqueId val="{00000021-37E1-420E-84B2-E5A29EE84A48}"/>
                </c:ext>
              </c:extLst>
            </c:dLbl>
            <c:dLbl>
              <c:idx val="28"/>
              <c:tx>
                <c:rich>
                  <a:bodyPr/>
                  <a:lstStyle/>
                  <a:p>
                    <a:fld id="{6F4875BF-2A20-48D0-AB04-DBCA2F87DE7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37E1-420E-84B2-E5A29EE84A48}"/>
                </c:ext>
              </c:extLst>
            </c:dLbl>
            <c:dLbl>
              <c:idx val="29"/>
              <c:tx>
                <c:rich>
                  <a:bodyPr/>
                  <a:lstStyle/>
                  <a:p>
                    <a:fld id="{6E351407-3928-4319-8BE2-CCF00AB616C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7E1-420E-84B2-E5A29EE84A48}"/>
                </c:ext>
              </c:extLst>
            </c:dLbl>
            <c:dLbl>
              <c:idx val="30"/>
              <c:tx>
                <c:rich>
                  <a:bodyPr/>
                  <a:lstStyle/>
                  <a:p>
                    <a:fld id="{3CBC7D49-FBF6-4C6B-8230-BA2E99A55B1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37E1-420E-84B2-E5A29EE84A48}"/>
                </c:ext>
              </c:extLst>
            </c:dLbl>
            <c:dLbl>
              <c:idx val="31"/>
              <c:tx>
                <c:rich>
                  <a:bodyPr/>
                  <a:lstStyle/>
                  <a:p>
                    <a:fld id="{71753FDF-186E-4F92-BB24-A18F4A3CD7F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37E1-420E-84B2-E5A29EE84A48}"/>
                </c:ext>
              </c:extLst>
            </c:dLbl>
            <c:dLbl>
              <c:idx val="32"/>
              <c:layout>
                <c:manualLayout>
                  <c:x val="3.6178102321577969E-2"/>
                  <c:y val="-3.3405512231005983E-2"/>
                </c:manualLayout>
              </c:layout>
              <c:tx>
                <c:rich>
                  <a:bodyPr/>
                  <a:lstStyle/>
                  <a:p>
                    <a:fld id="{BDA2F8B3-0CD2-44DA-865F-C64C15871F4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37E1-420E-84B2-E5A29EE84A48}"/>
                </c:ext>
              </c:extLst>
            </c:dLbl>
            <c:dLbl>
              <c:idx val="33"/>
              <c:tx>
                <c:rich>
                  <a:bodyPr/>
                  <a:lstStyle/>
                  <a:p>
                    <a:fld id="{804CC673-5E73-46E3-912D-B377CEB20E7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37E1-420E-84B2-E5A29EE84A48}"/>
                </c:ext>
              </c:extLst>
            </c:dLbl>
            <c:dLbl>
              <c:idx val="34"/>
              <c:tx>
                <c:rich>
                  <a:bodyPr/>
                  <a:lstStyle/>
                  <a:p>
                    <a:fld id="{4BF88238-52CD-4EAE-B2FF-C2D29176DAB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37E1-420E-84B2-E5A29EE84A48}"/>
                </c:ext>
              </c:extLst>
            </c:dLbl>
            <c:dLbl>
              <c:idx val="35"/>
              <c:tx>
                <c:rich>
                  <a:bodyPr/>
                  <a:lstStyle/>
                  <a:p>
                    <a:fld id="{A840944E-2674-4C04-9742-97458061140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37E1-420E-84B2-E5A29EE84A48}"/>
                </c:ext>
              </c:extLst>
            </c:dLbl>
            <c:dLbl>
              <c:idx val="36"/>
              <c:tx>
                <c:rich>
                  <a:bodyPr/>
                  <a:lstStyle/>
                  <a:p>
                    <a:fld id="{A9818520-3D1A-439D-909A-8B3D8C7E6E0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37E1-420E-84B2-E5A29EE84A48}"/>
                </c:ext>
              </c:extLst>
            </c:dLbl>
            <c:dLbl>
              <c:idx val="37"/>
              <c:tx>
                <c:rich>
                  <a:bodyPr/>
                  <a:lstStyle/>
                  <a:p>
                    <a:fld id="{BF692EED-6B32-4A84-90DD-CA8997FB759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37E1-420E-84B2-E5A29EE84A48}"/>
                </c:ext>
              </c:extLst>
            </c:dLbl>
            <c:dLbl>
              <c:idx val="38"/>
              <c:layout>
                <c:manualLayout>
                  <c:x val="-7.7922066538783322E-2"/>
                  <c:y val="-4.4540682974674714E-2"/>
                </c:manualLayout>
              </c:layout>
              <c:tx>
                <c:rich>
                  <a:bodyPr/>
                  <a:lstStyle/>
                  <a:p>
                    <a:fld id="{FE61BEF8-A09B-42B5-987D-75C71421861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37E1-420E-84B2-E5A29EE84A48}"/>
                </c:ext>
              </c:extLst>
            </c:dLbl>
            <c:dLbl>
              <c:idx val="39"/>
              <c:layout>
                <c:manualLayout>
                  <c:x val="-8.9053790330038074E-2"/>
                  <c:y val="-4.4540682974674645E-2"/>
                </c:manualLayout>
              </c:layout>
              <c:tx>
                <c:rich>
                  <a:bodyPr/>
                  <a:lstStyle/>
                  <a:p>
                    <a:fld id="{62D22656-8486-48A4-B6EF-DCA20BA9F51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37E1-420E-84B2-E5A29EE84A48}"/>
                </c:ext>
              </c:extLst>
            </c:dLbl>
            <c:dLbl>
              <c:idx val="40"/>
              <c:layout>
                <c:manualLayout>
                  <c:x val="-5.5555555555555558E-3"/>
                  <c:y val="-4.6296296296296294E-3"/>
                </c:manualLayout>
              </c:layout>
              <c:tx>
                <c:rich>
                  <a:bodyPr/>
                  <a:lstStyle/>
                  <a:p>
                    <a:fld id="{FDE49037-BBAA-49B5-8D96-85704BE3B86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37E1-420E-84B2-E5A29EE84A48}"/>
                </c:ext>
              </c:extLst>
            </c:dLbl>
            <c:dLbl>
              <c:idx val="41"/>
              <c:tx>
                <c:rich>
                  <a:bodyPr/>
                  <a:lstStyle/>
                  <a:p>
                    <a:fld id="{57592A2E-0E3A-4C40-B0FC-0A5FC60B8F2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7E1-420E-84B2-E5A29EE84A48}"/>
                </c:ext>
              </c:extLst>
            </c:dLbl>
            <c:dLbl>
              <c:idx val="42"/>
              <c:layout>
                <c:manualLayout>
                  <c:x val="-5.5658618956273796E-3"/>
                  <c:y val="2.2270341487337322E-2"/>
                </c:manualLayout>
              </c:layout>
              <c:tx>
                <c:rich>
                  <a:bodyPr/>
                  <a:lstStyle/>
                  <a:p>
                    <a:fld id="{BE16B504-E307-460E-8C6C-BB4FF9F8FD5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37E1-420E-84B2-E5A29EE84A48}"/>
                </c:ext>
              </c:extLst>
            </c:dLbl>
            <c:dLbl>
              <c:idx val="43"/>
              <c:layout>
                <c:manualLayout>
                  <c:x val="-4.7309826112832756E-2"/>
                  <c:y val="-5.1964130137120493E-2"/>
                </c:manualLayout>
              </c:layout>
              <c:tx>
                <c:rich>
                  <a:bodyPr/>
                  <a:lstStyle/>
                  <a:p>
                    <a:fld id="{5E8D7FC3-B581-4E33-B11E-5244ED79033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37E1-420E-84B2-E5A29EE84A48}"/>
                </c:ext>
              </c:extLst>
            </c:dLbl>
            <c:dLbl>
              <c:idx val="44"/>
              <c:tx>
                <c:rich>
                  <a:bodyPr/>
                  <a:lstStyle/>
                  <a:p>
                    <a:fld id="{CC607886-B846-4B0F-8F57-D3A83649F34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37E1-420E-84B2-E5A29EE84A48}"/>
                </c:ext>
              </c:extLst>
            </c:dLbl>
            <c:dLbl>
              <c:idx val="45"/>
              <c:layout>
                <c:manualLayout>
                  <c:x val="-0.10018551412129284"/>
                  <c:y val="-5.5675853718343375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r>
                      <a:rPr lang="en-US" sz="700"/>
                      <a:t>Guinea-</a:t>
                    </a:r>
                  </a:p>
                  <a:p>
                    <a:pPr>
                      <a:defRPr sz="700"/>
                    </a:pPr>
                    <a:r>
                      <a:rPr lang="en-US" sz="700"/>
                      <a:t>Bissau</a:t>
                    </a:r>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3-37E1-420E-84B2-E5A29EE84A48}"/>
                </c:ext>
              </c:extLst>
            </c:dLbl>
            <c:dLbl>
              <c:idx val="46"/>
              <c:tx>
                <c:rich>
                  <a:bodyPr/>
                  <a:lstStyle/>
                  <a:p>
                    <a:fld id="{1831A393-2B84-45C4-959D-F6BF2C8E837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37E1-420E-84B2-E5A29EE84A48}"/>
                </c:ext>
              </c:extLst>
            </c:dLbl>
            <c:dLbl>
              <c:idx val="47"/>
              <c:tx>
                <c:rich>
                  <a:bodyPr/>
                  <a:lstStyle/>
                  <a:p>
                    <a:fld id="{00D437AA-EC41-454E-B1E7-5D76221F498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7E1-420E-84B2-E5A29EE84A48}"/>
                </c:ext>
              </c:extLst>
            </c:dLbl>
            <c:dLbl>
              <c:idx val="48"/>
              <c:tx>
                <c:rich>
                  <a:bodyPr/>
                  <a:lstStyle/>
                  <a:p>
                    <a:fld id="{CCBDEB6B-3A80-4858-92C8-A67A83998C2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37E1-420E-84B2-E5A29EE84A48}"/>
                </c:ext>
              </c:extLst>
            </c:dLbl>
            <c:dLbl>
              <c:idx val="49"/>
              <c:tx>
                <c:rich>
                  <a:bodyPr/>
                  <a:lstStyle/>
                  <a:p>
                    <a:fld id="{6B483DF8-129A-4DD3-8382-42513C13ABA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37E1-420E-84B2-E5A29EE84A48}"/>
                </c:ext>
              </c:extLst>
            </c:dLbl>
            <c:dLbl>
              <c:idx val="50"/>
              <c:layout>
                <c:manualLayout>
                  <c:x val="-5.56586189562739E-2"/>
                  <c:y val="-3.7117235812228873E-2"/>
                </c:manualLayout>
              </c:layout>
              <c:tx>
                <c:rich>
                  <a:bodyPr/>
                  <a:lstStyle/>
                  <a:p>
                    <a:fld id="{8F623D65-2CC1-40F3-A493-823689C80D1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8-37E1-420E-84B2-E5A29EE84A48}"/>
                </c:ext>
              </c:extLst>
            </c:dLbl>
            <c:dLbl>
              <c:idx val="51"/>
              <c:layout>
                <c:manualLayout>
                  <c:x val="-4.6003652212099386E-2"/>
                  <c:y val="-5.1964130137120423E-2"/>
                </c:manualLayout>
              </c:layout>
              <c:tx>
                <c:rich>
                  <a:bodyPr/>
                  <a:lstStyle/>
                  <a:p>
                    <a:fld id="{58BC8AC1-9378-4AF3-B7DD-7FF3E2DDAAD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7E1-420E-84B2-E5A29EE84A48}"/>
                </c:ext>
              </c:extLst>
            </c:dLbl>
            <c:dLbl>
              <c:idx val="52"/>
              <c:layout>
                <c:manualLayout>
                  <c:x val="-5.2285041776362631E-2"/>
                  <c:y val="-5.1964130137120423E-2"/>
                </c:manualLayout>
              </c:layout>
              <c:tx>
                <c:rich>
                  <a:bodyPr/>
                  <a:lstStyle/>
                  <a:p>
                    <a:fld id="{29E65471-9CCD-4406-AF38-748B7861BF4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7E1-420E-84B2-E5A29EE84A48}"/>
                </c:ext>
              </c:extLst>
            </c:dLbl>
            <c:dLbl>
              <c:idx val="53"/>
              <c:layout>
                <c:manualLayout>
                  <c:x val="-5.721394155481304E-2"/>
                  <c:y val="-5.1964130137120423E-2"/>
                </c:manualLayout>
              </c:layout>
              <c:tx>
                <c:rich>
                  <a:bodyPr/>
                  <a:lstStyle/>
                  <a:p>
                    <a:fld id="{1382E1FA-B887-41A7-ACF3-EE5CD8D8BEE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7E1-420E-84B2-E5A29EE84A4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'Figure 4'!$D$14:$D$67</c:f>
              <c:numCache>
                <c:formatCode>0.0</c:formatCode>
                <c:ptCount val="54"/>
                <c:pt idx="0">
                  <c:v>17.327739719999997</c:v>
                </c:pt>
                <c:pt idx="1">
                  <c:v>22.477098460000001</c:v>
                </c:pt>
                <c:pt idx="2">
                  <c:v>56.691871640000009</c:v>
                </c:pt>
                <c:pt idx="3">
                  <c:v>62.538902279999988</c:v>
                </c:pt>
                <c:pt idx="4">
                  <c:v>78.353317260000011</c:v>
                </c:pt>
                <c:pt idx="5">
                  <c:v>82.008010860000013</c:v>
                </c:pt>
                <c:pt idx="6">
                  <c:v>67.912979129999997</c:v>
                </c:pt>
                <c:pt idx="7">
                  <c:v>50.712490079999995</c:v>
                </c:pt>
                <c:pt idx="8">
                  <c:v>15.742156979999999</c:v>
                </c:pt>
                <c:pt idx="9">
                  <c:v>68.731468199999995</c:v>
                </c:pt>
                <c:pt idx="10">
                  <c:v>42.429916380000002</c:v>
                </c:pt>
                <c:pt idx="11">
                  <c:v>33.526870729999999</c:v>
                </c:pt>
                <c:pt idx="12">
                  <c:v>91.559295650000024</c:v>
                </c:pt>
                <c:pt idx="13">
                  <c:v>67.121910100000008</c:v>
                </c:pt>
                <c:pt idx="14">
                  <c:v>31.358472820000003</c:v>
                </c:pt>
                <c:pt idx="15">
                  <c:v>16.6289959</c:v>
                </c:pt>
                <c:pt idx="16">
                  <c:v>45.115268709999995</c:v>
                </c:pt>
                <c:pt idx="17">
                  <c:v>67.594566350000008</c:v>
                </c:pt>
                <c:pt idx="18">
                  <c:v>19.019401550000005</c:v>
                </c:pt>
                <c:pt idx="19">
                  <c:v>18.448867799999999</c:v>
                </c:pt>
                <c:pt idx="20">
                  <c:v>3.7141859500000001</c:v>
                </c:pt>
                <c:pt idx="21">
                  <c:v>69.643981929999981</c:v>
                </c:pt>
                <c:pt idx="22">
                  <c:v>35.187477109999996</c:v>
                </c:pt>
                <c:pt idx="23">
                  <c:v>49.9935112</c:v>
                </c:pt>
                <c:pt idx="24">
                  <c:v>49.156944269999997</c:v>
                </c:pt>
                <c:pt idx="25">
                  <c:v>29.401119229999999</c:v>
                </c:pt>
                <c:pt idx="26">
                  <c:v>46.131641390000006</c:v>
                </c:pt>
                <c:pt idx="27">
                  <c:v>23.154249190000002</c:v>
                </c:pt>
                <c:pt idx="28">
                  <c:v>55.887329100000002</c:v>
                </c:pt>
                <c:pt idx="29">
                  <c:v>14.838268279999999</c:v>
                </c:pt>
                <c:pt idx="30">
                  <c:v>28.210786820000003</c:v>
                </c:pt>
                <c:pt idx="31">
                  <c:v>30.01873398</c:v>
                </c:pt>
                <c:pt idx="32">
                  <c:v>26.357051849999998</c:v>
                </c:pt>
                <c:pt idx="33">
                  <c:v>40.07699203</c:v>
                </c:pt>
                <c:pt idx="34">
                  <c:v>14.62784576</c:v>
                </c:pt>
                <c:pt idx="35">
                  <c:v>56.487434389999997</c:v>
                </c:pt>
                <c:pt idx="36">
                  <c:v>15.318424219999997</c:v>
                </c:pt>
                <c:pt idx="37">
                  <c:v>18.00818443</c:v>
                </c:pt>
                <c:pt idx="38">
                  <c:v>25.382152560000002</c:v>
                </c:pt>
                <c:pt idx="39">
                  <c:v>13.798034669999998</c:v>
                </c:pt>
                <c:pt idx="40">
                  <c:v>86.010749820000001</c:v>
                </c:pt>
                <c:pt idx="41">
                  <c:v>12.766436580000001</c:v>
                </c:pt>
                <c:pt idx="42">
                  <c:v>18.31587219</c:v>
                </c:pt>
                <c:pt idx="43">
                  <c:v>5.3841433500000004</c:v>
                </c:pt>
                <c:pt idx="44">
                  <c:v>66.019676210000014</c:v>
                </c:pt>
                <c:pt idx="45">
                  <c:v>10.106739999999999</c:v>
                </c:pt>
                <c:pt idx="46">
                  <c:v>67.143234250000006</c:v>
                </c:pt>
                <c:pt idx="47">
                  <c:v>15.702950479999998</c:v>
                </c:pt>
                <c:pt idx="48">
                  <c:v>55.136039729999993</c:v>
                </c:pt>
                <c:pt idx="49">
                  <c:v>95.418457030000013</c:v>
                </c:pt>
                <c:pt idx="50">
                  <c:v>16.151508330000002</c:v>
                </c:pt>
                <c:pt idx="51" formatCode="General">
                  <c:v>83</c:v>
                </c:pt>
                <c:pt idx="52" formatCode="General">
                  <c:v>88</c:v>
                </c:pt>
                <c:pt idx="53" formatCode="General">
                  <c:v>95</c:v>
                </c:pt>
              </c:numCache>
            </c:numRef>
          </c:xVal>
          <c:yVal>
            <c:numRef>
              <c:f>'Figure 4'!$C$14:$C$67</c:f>
              <c:numCache>
                <c:formatCode>0.0</c:formatCode>
                <c:ptCount val="54"/>
                <c:pt idx="0">
                  <c:v>21.439760732977703</c:v>
                </c:pt>
                <c:pt idx="1">
                  <c:v>0.13482671554521888</c:v>
                </c:pt>
                <c:pt idx="2">
                  <c:v>6.9900495709162609</c:v>
                </c:pt>
                <c:pt idx="3">
                  <c:v>12.398176131892404</c:v>
                </c:pt>
                <c:pt idx="4">
                  <c:v>11.817218294480472</c:v>
                </c:pt>
                <c:pt idx="5">
                  <c:v>38.982550399933835</c:v>
                </c:pt>
                <c:pt idx="6">
                  <c:v>34.709819661746614</c:v>
                </c:pt>
                <c:pt idx="7">
                  <c:v>2.2397325523974421</c:v>
                </c:pt>
                <c:pt idx="8">
                  <c:v>2.7723937005387298</c:v>
                </c:pt>
                <c:pt idx="9">
                  <c:v>0.29957672865624579</c:v>
                </c:pt>
                <c:pt idx="10">
                  <c:v>3.8891754098306235</c:v>
                </c:pt>
                <c:pt idx="11">
                  <c:v>5.6755717222035091</c:v>
                </c:pt>
                <c:pt idx="12">
                  <c:v>8.0640682232745</c:v>
                </c:pt>
                <c:pt idx="13">
                  <c:v>4.6767811803903321</c:v>
                </c:pt>
                <c:pt idx="14">
                  <c:v>4.8549480662822599</c:v>
                </c:pt>
                <c:pt idx="15">
                  <c:v>8.3830056140944524</c:v>
                </c:pt>
                <c:pt idx="16">
                  <c:v>14.311095740890694</c:v>
                </c:pt>
                <c:pt idx="17">
                  <c:v>15.024632311843565</c:v>
                </c:pt>
                <c:pt idx="18">
                  <c:v>17.358413518905696</c:v>
                </c:pt>
                <c:pt idx="19">
                  <c:v>24.865240608837297</c:v>
                </c:pt>
                <c:pt idx="20">
                  <c:v>8.2325524701066364</c:v>
                </c:pt>
                <c:pt idx="21">
                  <c:v>30.80506231470104</c:v>
                </c:pt>
                <c:pt idx="22">
                  <c:v>24.546398338412779</c:v>
                </c:pt>
                <c:pt idx="23">
                  <c:v>11.156952251438595</c:v>
                </c:pt>
                <c:pt idx="24">
                  <c:v>8.0062826314733044</c:v>
                </c:pt>
                <c:pt idx="25">
                  <c:v>11.255674445884278</c:v>
                </c:pt>
                <c:pt idx="26">
                  <c:v>16.4104234552862</c:v>
                </c:pt>
                <c:pt idx="27">
                  <c:v>7.4486470366764079</c:v>
                </c:pt>
                <c:pt idx="28">
                  <c:v>9.40594039101771</c:v>
                </c:pt>
                <c:pt idx="29">
                  <c:v>16.153505800333825</c:v>
                </c:pt>
                <c:pt idx="30">
                  <c:v>20.958264903994085</c:v>
                </c:pt>
                <c:pt idx="31">
                  <c:v>10.093222167997951</c:v>
                </c:pt>
                <c:pt idx="32">
                  <c:v>7.1076791032033793</c:v>
                </c:pt>
                <c:pt idx="33">
                  <c:v>5.3573997989058721</c:v>
                </c:pt>
                <c:pt idx="34">
                  <c:v>12.35438669661286</c:v>
                </c:pt>
                <c:pt idx="35">
                  <c:v>3.2844718300666149</c:v>
                </c:pt>
                <c:pt idx="36">
                  <c:v>10.216250740177593</c:v>
                </c:pt>
                <c:pt idx="37">
                  <c:v>23.520732568966391</c:v>
                </c:pt>
                <c:pt idx="38">
                  <c:v>9.141242647762553</c:v>
                </c:pt>
                <c:pt idx="39">
                  <c:v>5.5449155587022947</c:v>
                </c:pt>
                <c:pt idx="40">
                  <c:v>2.5924181582025838</c:v>
                </c:pt>
                <c:pt idx="41">
                  <c:v>21.282370404481906</c:v>
                </c:pt>
                <c:pt idx="42">
                  <c:v>5.7221061168063159</c:v>
                </c:pt>
                <c:pt idx="43">
                  <c:v>9.4145831112616936</c:v>
                </c:pt>
                <c:pt idx="44">
                  <c:v>7.2680594923056896</c:v>
                </c:pt>
                <c:pt idx="45">
                  <c:v>15.376026966204609</c:v>
                </c:pt>
                <c:pt idx="46">
                  <c:v>3.5062870098961487</c:v>
                </c:pt>
                <c:pt idx="47">
                  <c:v>15.718573662909307</c:v>
                </c:pt>
                <c:pt idx="48">
                  <c:v>11.34196896300004</c:v>
                </c:pt>
                <c:pt idx="49">
                  <c:v>36.148578781014848</c:v>
                </c:pt>
                <c:pt idx="50">
                  <c:v>8.0001962878620336</c:v>
                </c:pt>
                <c:pt idx="51" formatCode="General">
                  <c:v>42.5</c:v>
                </c:pt>
                <c:pt idx="52" formatCode="General">
                  <c:v>42.5</c:v>
                </c:pt>
                <c:pt idx="53" formatCode="General">
                  <c:v>42.5</c:v>
                </c:pt>
              </c:numCache>
            </c:numRef>
          </c:yVal>
          <c:bubbleSize>
            <c:numRef>
              <c:f>'Figure 4'!$B$14:$B$67</c:f>
              <c:numCache>
                <c:formatCode>0.0</c:formatCode>
                <c:ptCount val="54"/>
                <c:pt idx="0">
                  <c:v>238.4782320308</c:v>
                </c:pt>
                <c:pt idx="1">
                  <c:v>3.8924735690000003</c:v>
                </c:pt>
                <c:pt idx="2">
                  <c:v>113.58689353737591</c:v>
                </c:pt>
                <c:pt idx="3">
                  <c:v>87.54980754259114</c:v>
                </c:pt>
                <c:pt idx="4">
                  <c:v>101.70271488328</c:v>
                </c:pt>
                <c:pt idx="5">
                  <c:v>25.450069889000005</c:v>
                </c:pt>
                <c:pt idx="6">
                  <c:v>10.1588700186</c:v>
                </c:pt>
                <c:pt idx="7">
                  <c:v>475.3049107989998</c:v>
                </c:pt>
                <c:pt idx="8">
                  <c:v>447.34246606748161</c:v>
                </c:pt>
                <c:pt idx="9">
                  <c:v>405.21267424599216</c:v>
                </c:pt>
                <c:pt idx="10">
                  <c:v>208.88136913547001</c:v>
                </c:pt>
                <c:pt idx="11">
                  <c:v>159.4147263845</c:v>
                </c:pt>
                <c:pt idx="12">
                  <c:v>50.987490562120009</c:v>
                </c:pt>
                <c:pt idx="13">
                  <c:v>42.562623207400009</c:v>
                </c:pt>
                <c:pt idx="14">
                  <c:v>950.96169019654053</c:v>
                </c:pt>
                <c:pt idx="15">
                  <c:v>915.63009129399074</c:v>
                </c:pt>
                <c:pt idx="16">
                  <c:v>805.97727019679996</c:v>
                </c:pt>
                <c:pt idx="17">
                  <c:v>772.16107864889943</c:v>
                </c:pt>
                <c:pt idx="18">
                  <c:v>741.60591358768716</c:v>
                </c:pt>
                <c:pt idx="19">
                  <c:v>733.42419211912181</c:v>
                </c:pt>
                <c:pt idx="20">
                  <c:v>692.09497021919958</c:v>
                </c:pt>
                <c:pt idx="21">
                  <c:v>534.52395798360044</c:v>
                </c:pt>
                <c:pt idx="22">
                  <c:v>445.35303716929968</c:v>
                </c:pt>
                <c:pt idx="23">
                  <c:v>279.69619093337974</c:v>
                </c:pt>
                <c:pt idx="24">
                  <c:v>238.32387976959004</c:v>
                </c:pt>
                <c:pt idx="25">
                  <c:v>214.73226781950203</c:v>
                </c:pt>
                <c:pt idx="26">
                  <c:v>201.88002831110006</c:v>
                </c:pt>
                <c:pt idx="27">
                  <c:v>187.82684900618</c:v>
                </c:pt>
                <c:pt idx="28">
                  <c:v>185.78176084109998</c:v>
                </c:pt>
                <c:pt idx="29">
                  <c:v>177.29958738400003</c:v>
                </c:pt>
                <c:pt idx="30">
                  <c:v>160.33395408834997</c:v>
                </c:pt>
                <c:pt idx="31">
                  <c:v>160.02157781142</c:v>
                </c:pt>
                <c:pt idx="32">
                  <c:v>159.51727251388007</c:v>
                </c:pt>
                <c:pt idx="33">
                  <c:v>140.69800504199202</c:v>
                </c:pt>
                <c:pt idx="34">
                  <c:v>138.06494129282004</c:v>
                </c:pt>
                <c:pt idx="35">
                  <c:v>137.2959575921</c:v>
                </c:pt>
                <c:pt idx="36">
                  <c:v>126.82778545630001</c:v>
                </c:pt>
                <c:pt idx="37">
                  <c:v>113.34586927299996</c:v>
                </c:pt>
                <c:pt idx="38">
                  <c:v>104.9876105892</c:v>
                </c:pt>
                <c:pt idx="39">
                  <c:v>85.822822333619996</c:v>
                </c:pt>
                <c:pt idx="40">
                  <c:v>79.871786458699958</c:v>
                </c:pt>
                <c:pt idx="41">
                  <c:v>48.525975324000001</c:v>
                </c:pt>
                <c:pt idx="42">
                  <c:v>45.142233033460009</c:v>
                </c:pt>
                <c:pt idx="43">
                  <c:v>43.931994094980006</c:v>
                </c:pt>
                <c:pt idx="44">
                  <c:v>32.003584455599999</c:v>
                </c:pt>
                <c:pt idx="45">
                  <c:v>28.819425726999995</c:v>
                </c:pt>
                <c:pt idx="46">
                  <c:v>18.388241862079997</c:v>
                </c:pt>
                <c:pt idx="47">
                  <c:v>13.082914668260001</c:v>
                </c:pt>
                <c:pt idx="48">
                  <c:v>10.876040878</c:v>
                </c:pt>
                <c:pt idx="49">
                  <c:v>7.6283622830000004</c:v>
                </c:pt>
                <c:pt idx="50">
                  <c:v>40.551642950000002</c:v>
                </c:pt>
                <c:pt idx="51" formatCode="General">
                  <c:v>100</c:v>
                </c:pt>
                <c:pt idx="52" formatCode="General">
                  <c:v>500</c:v>
                </c:pt>
                <c:pt idx="53" formatCode="General">
                  <c:v>1000</c:v>
                </c:pt>
              </c:numCache>
            </c:numRef>
          </c:bubbleSize>
          <c:bubble3D val="0"/>
          <c:extLst>
            <c:ext xmlns:c15="http://schemas.microsoft.com/office/drawing/2012/chart" uri="{02D57815-91ED-43cb-92C2-25804820EDAC}">
              <c15:datalabelsRange>
                <c15:f>'Figure 4'!$E$14:$E$67</c15:f>
                <c15:dlblRangeCache>
                  <c:ptCount val="54"/>
                  <c:pt idx="4">
                    <c:v>Papua New Guinea</c:v>
                  </c:pt>
                  <c:pt idx="7">
                    <c:v>Pakistan</c:v>
                  </c:pt>
                  <c:pt idx="8">
                    <c:v>Bangladesh</c:v>
                  </c:pt>
                  <c:pt idx="9">
                    <c:v>India</c:v>
                  </c:pt>
                  <c:pt idx="12">
                    <c:v>Kyrgyzstan</c:v>
                  </c:pt>
                  <c:pt idx="14">
                    <c:v>Nigeria</c:v>
                  </c:pt>
                  <c:pt idx="16">
                    <c:v>Tanzania</c:v>
                  </c:pt>
                  <c:pt idx="17">
                    <c:v>Kenya</c:v>
                  </c:pt>
                  <c:pt idx="19">
                    <c:v>Mozambique</c:v>
                  </c:pt>
                  <c:pt idx="20">
                    <c:v>DRC</c:v>
                  </c:pt>
                  <c:pt idx="21">
                    <c:v>Zambia</c:v>
                  </c:pt>
                  <c:pt idx="22">
                    <c:v>Malawi</c:v>
                  </c:pt>
                  <c:pt idx="25">
                    <c:v>Mali</c:v>
                  </c:pt>
                  <c:pt idx="26">
                    <c:v>Rwanda</c:v>
                  </c:pt>
                  <c:pt idx="27">
                    <c:v>Cameroon</c:v>
                  </c:pt>
                  <c:pt idx="32">
                    <c:v>Niger</c:v>
                  </c:pt>
                  <c:pt idx="38">
                    <c:v>Benin</c:v>
                  </c:pt>
                  <c:pt idx="39">
                    <c:v>Chad</c:v>
                  </c:pt>
                  <c:pt idx="40">
                    <c:v>Angola</c:v>
                  </c:pt>
                  <c:pt idx="42">
                    <c:v>Togo</c:v>
                  </c:pt>
                  <c:pt idx="43">
                    <c:v>CAR</c:v>
                  </c:pt>
                  <c:pt idx="45">
                    <c:v>Guinea-Bissau</c:v>
                  </c:pt>
                  <c:pt idx="51">
                    <c:v>100</c:v>
                  </c:pt>
                  <c:pt idx="52">
                    <c:v>500</c:v>
                  </c:pt>
                  <c:pt idx="53">
                    <c:v>1000</c:v>
                  </c:pt>
                </c15:dlblRangeCache>
              </c15:datalabelsRange>
            </c:ext>
            <c:ext xmlns:c16="http://schemas.microsoft.com/office/drawing/2014/chart" uri="{C3380CC4-5D6E-409C-BE32-E72D297353CC}">
              <c16:uniqueId val="{00000039-37E1-420E-84B2-E5A29EE84A48}"/>
            </c:ext>
          </c:extLst>
        </c:ser>
        <c:dLbls>
          <c:showLegendKey val="0"/>
          <c:showVal val="0"/>
          <c:showCatName val="0"/>
          <c:showSerName val="0"/>
          <c:showPercent val="0"/>
          <c:showBubbleSize val="0"/>
        </c:dLbls>
        <c:bubbleScale val="25"/>
        <c:showNegBubbles val="0"/>
        <c:axId val="346946304"/>
        <c:axId val="1161176976"/>
      </c:bubbleChart>
      <c:valAx>
        <c:axId val="34694630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Domestic general government health expenditure per capita in 2017 (PPP$ 2017)</a:t>
                </a:r>
                <a:endParaRPr lang="en-GB"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76976"/>
        <c:crosses val="autoZero"/>
        <c:crossBetween val="midCat"/>
      </c:valAx>
      <c:valAx>
        <c:axId val="1161176976"/>
        <c:scaling>
          <c:orientation val="minMax"/>
          <c:max val="4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Health ODA per capita in 2018 (US$)</a:t>
                </a:r>
                <a:endParaRPr lang="en-GB" sz="1000">
                  <a:effectLst/>
                </a:endParaRPr>
              </a:p>
            </c:rich>
          </c:tx>
          <c:layout>
            <c:manualLayout>
              <c:xMode val="edge"/>
              <c:yMode val="edge"/>
              <c:x val="2.9104483312665665E-2"/>
              <c:y val="0.168224665075399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463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22703412073491E-2"/>
          <c:y val="0.10185185185185185"/>
          <c:w val="0.87232174103237092"/>
          <c:h val="0.53553878681831435"/>
        </c:manualLayout>
      </c:layout>
      <c:barChart>
        <c:barDir val="col"/>
        <c:grouping val="percentStacked"/>
        <c:varyColors val="0"/>
        <c:ser>
          <c:idx val="0"/>
          <c:order val="0"/>
          <c:tx>
            <c:strRef>
              <c:f>'Figure 5'!$B$16</c:f>
              <c:strCache>
                <c:ptCount val="1"/>
                <c:pt idx="0">
                  <c:v>HIV/Aids (and other STDs)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5'!$C$14:$D$14</c:f>
              <c:strCache>
                <c:ptCount val="2"/>
                <c:pt idx="0">
                  <c:v>ODA to combat disease by type, 2013-2017 (US$ billions, constant 2017 prices)</c:v>
                </c:pt>
                <c:pt idx="1">
                  <c:v>Disease mortality by type, 2013-2017 (millions)</c:v>
                </c:pt>
              </c:strCache>
            </c:strRef>
          </c:cat>
          <c:val>
            <c:numRef>
              <c:f>'Figure 5'!$C$16:$D$16</c:f>
              <c:numCache>
                <c:formatCode>0.0</c:formatCode>
                <c:ptCount val="2"/>
                <c:pt idx="0">
                  <c:v>35.760907612980553</c:v>
                </c:pt>
                <c:pt idx="1">
                  <c:v>6.0493865565124914</c:v>
                </c:pt>
              </c:numCache>
            </c:numRef>
          </c:val>
          <c:extLst>
            <c:ext xmlns:c16="http://schemas.microsoft.com/office/drawing/2014/chart" uri="{C3380CC4-5D6E-409C-BE32-E72D297353CC}">
              <c16:uniqueId val="{00000000-7B95-4587-9E55-440918E3A808}"/>
            </c:ext>
          </c:extLst>
        </c:ser>
        <c:ser>
          <c:idx val="1"/>
          <c:order val="1"/>
          <c:tx>
            <c:strRef>
              <c:f>'Figure 5'!$B$17</c:f>
              <c:strCache>
                <c:ptCount val="1"/>
                <c:pt idx="0">
                  <c:v>Malaria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5'!$C$14:$D$14</c:f>
              <c:strCache>
                <c:ptCount val="2"/>
                <c:pt idx="0">
                  <c:v>ODA to combat disease by type, 2013-2017 (US$ billions, constant 2017 prices)</c:v>
                </c:pt>
                <c:pt idx="1">
                  <c:v>Disease mortality by type, 2013-2017 (millions)</c:v>
                </c:pt>
              </c:strCache>
            </c:strRef>
          </c:cat>
          <c:val>
            <c:numRef>
              <c:f>'Figure 5'!$C$17:$D$17</c:f>
              <c:numCache>
                <c:formatCode>0.0</c:formatCode>
                <c:ptCount val="2"/>
                <c:pt idx="0">
                  <c:v>9.4212667604819131</c:v>
                </c:pt>
                <c:pt idx="1">
                  <c:v>3.3121922416613474</c:v>
                </c:pt>
              </c:numCache>
            </c:numRef>
          </c:val>
          <c:extLst>
            <c:ext xmlns:c16="http://schemas.microsoft.com/office/drawing/2014/chart" uri="{C3380CC4-5D6E-409C-BE32-E72D297353CC}">
              <c16:uniqueId val="{00000001-7B95-4587-9E55-440918E3A808}"/>
            </c:ext>
          </c:extLst>
        </c:ser>
        <c:ser>
          <c:idx val="2"/>
          <c:order val="2"/>
          <c:tx>
            <c:strRef>
              <c:f>'Figure 5'!$B$18</c:f>
              <c:strCache>
                <c:ptCount val="1"/>
                <c:pt idx="0">
                  <c:v>Tuberculosis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5'!$C$14:$D$14</c:f>
              <c:strCache>
                <c:ptCount val="2"/>
                <c:pt idx="0">
                  <c:v>ODA to combat disease by type, 2013-2017 (US$ billions, constant 2017 prices)</c:v>
                </c:pt>
                <c:pt idx="1">
                  <c:v>Disease mortality by type, 2013-2017 (millions)</c:v>
                </c:pt>
              </c:strCache>
            </c:strRef>
          </c:cat>
          <c:val>
            <c:numRef>
              <c:f>'Figure 5'!$C$18:$D$18</c:f>
              <c:numCache>
                <c:formatCode>0.0</c:formatCode>
                <c:ptCount val="2"/>
                <c:pt idx="0">
                  <c:v>4.4740702467512152</c:v>
                </c:pt>
                <c:pt idx="1">
                  <c:v>5.9217846708593225</c:v>
                </c:pt>
              </c:numCache>
            </c:numRef>
          </c:val>
          <c:extLst>
            <c:ext xmlns:c16="http://schemas.microsoft.com/office/drawing/2014/chart" uri="{C3380CC4-5D6E-409C-BE32-E72D297353CC}">
              <c16:uniqueId val="{00000002-7B95-4587-9E55-440918E3A808}"/>
            </c:ext>
          </c:extLst>
        </c:ser>
        <c:ser>
          <c:idx val="3"/>
          <c:order val="3"/>
          <c:tx>
            <c:strRef>
              <c:f>'Figure 5'!$B$19</c:f>
              <c:strCache>
                <c:ptCount val="1"/>
                <c:pt idx="0">
                  <c:v>Pneumonia</c:v>
                </c:pt>
              </c:strCache>
            </c:strRef>
          </c:tx>
          <c:spPr>
            <a:solidFill>
              <a:srgbClr val="1785D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5'!$C$14:$D$14</c:f>
              <c:strCache>
                <c:ptCount val="2"/>
                <c:pt idx="0">
                  <c:v>ODA to combat disease by type, 2013-2017 (US$ billions, constant 2017 prices)</c:v>
                </c:pt>
                <c:pt idx="1">
                  <c:v>Disease mortality by type, 2013-2017 (millions)</c:v>
                </c:pt>
              </c:strCache>
            </c:strRef>
          </c:cat>
          <c:val>
            <c:numRef>
              <c:f>'Figure 5'!$C$19:$D$19</c:f>
              <c:numCache>
                <c:formatCode>0.0</c:formatCode>
                <c:ptCount val="2"/>
                <c:pt idx="0">
                  <c:v>3.6890276522935235</c:v>
                </c:pt>
                <c:pt idx="1">
                  <c:v>10.641001239733615</c:v>
                </c:pt>
              </c:numCache>
            </c:numRef>
          </c:val>
          <c:extLst>
            <c:ext xmlns:c16="http://schemas.microsoft.com/office/drawing/2014/chart" uri="{C3380CC4-5D6E-409C-BE32-E72D297353CC}">
              <c16:uniqueId val="{00000003-7B95-4587-9E55-440918E3A808}"/>
            </c:ext>
          </c:extLst>
        </c:ser>
        <c:ser>
          <c:idx val="4"/>
          <c:order val="4"/>
          <c:tx>
            <c:strRef>
              <c:f>'Figure 5'!$B$20</c:f>
              <c:strCache>
                <c:ptCount val="1"/>
                <c:pt idx="0">
                  <c:v>Ebola response and recovery</c:v>
                </c:pt>
              </c:strCache>
            </c:strRef>
          </c:tx>
          <c:spPr>
            <a:solidFill>
              <a:srgbClr val="65BCF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95-4587-9E55-440918E3A8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5'!$C$14:$D$14</c:f>
              <c:strCache>
                <c:ptCount val="2"/>
                <c:pt idx="0">
                  <c:v>ODA to combat disease by type, 2013-2017 (US$ billions, constant 2017 prices)</c:v>
                </c:pt>
                <c:pt idx="1">
                  <c:v>Disease mortality by type, 2013-2017 (millions)</c:v>
                </c:pt>
              </c:strCache>
            </c:strRef>
          </c:cat>
          <c:val>
            <c:numRef>
              <c:f>'Figure 5'!$C$20:$D$20</c:f>
              <c:numCache>
                <c:formatCode>0.0</c:formatCode>
                <c:ptCount val="2"/>
                <c:pt idx="0">
                  <c:v>3.1278129613270003</c:v>
                </c:pt>
                <c:pt idx="1">
                  <c:v>2.2449007344249417E-2</c:v>
                </c:pt>
              </c:numCache>
            </c:numRef>
          </c:val>
          <c:extLst>
            <c:ext xmlns:c16="http://schemas.microsoft.com/office/drawing/2014/chart" uri="{C3380CC4-5D6E-409C-BE32-E72D297353CC}">
              <c16:uniqueId val="{00000005-7B95-4587-9E55-440918E3A808}"/>
            </c:ext>
          </c:extLst>
        </c:ser>
        <c:ser>
          <c:idx val="5"/>
          <c:order val="5"/>
          <c:tx>
            <c:strRef>
              <c:f>'Figure 5'!$B$21</c:f>
              <c:strCache>
                <c:ptCount val="1"/>
                <c:pt idx="0">
                  <c:v>Neglected tropical diseases</c:v>
                </c:pt>
              </c:strCache>
            </c:strRef>
          </c:tx>
          <c:spPr>
            <a:solidFill>
              <a:schemeClr val="accent6"/>
            </a:solidFill>
            <a:ln>
              <a:noFill/>
            </a:ln>
            <a:effectLst/>
          </c:spPr>
          <c:invertIfNegative val="0"/>
          <c:cat>
            <c:strRef>
              <c:f>'Figure 5'!$C$14:$D$14</c:f>
              <c:strCache>
                <c:ptCount val="2"/>
                <c:pt idx="0">
                  <c:v>ODA to combat disease by type, 2013-2017 (US$ billions, constant 2017 prices)</c:v>
                </c:pt>
                <c:pt idx="1">
                  <c:v>Disease mortality by type, 2013-2017 (millions)</c:v>
                </c:pt>
              </c:strCache>
            </c:strRef>
          </c:cat>
          <c:val>
            <c:numRef>
              <c:f>'Figure 5'!$C$21:$D$21</c:f>
              <c:numCache>
                <c:formatCode>0.0</c:formatCode>
                <c:ptCount val="2"/>
                <c:pt idx="0">
                  <c:v>0.83464087496527584</c:v>
                </c:pt>
                <c:pt idx="1">
                  <c:v>0.49896240720295709</c:v>
                </c:pt>
              </c:numCache>
            </c:numRef>
          </c:val>
          <c:extLst>
            <c:ext xmlns:c16="http://schemas.microsoft.com/office/drawing/2014/chart" uri="{C3380CC4-5D6E-409C-BE32-E72D297353CC}">
              <c16:uniqueId val="{00000006-7B95-4587-9E55-440918E3A808}"/>
            </c:ext>
          </c:extLst>
        </c:ser>
        <c:dLbls>
          <c:showLegendKey val="0"/>
          <c:showVal val="0"/>
          <c:showCatName val="0"/>
          <c:showSerName val="0"/>
          <c:showPercent val="0"/>
          <c:showBubbleSize val="0"/>
        </c:dLbls>
        <c:gapWidth val="50"/>
        <c:overlap val="100"/>
        <c:axId val="1899042831"/>
        <c:axId val="2033130143"/>
      </c:barChart>
      <c:catAx>
        <c:axId val="18990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33130143"/>
        <c:crosses val="autoZero"/>
        <c:auto val="1"/>
        <c:lblAlgn val="ctr"/>
        <c:lblOffset val="100"/>
        <c:noMultiLvlLbl val="0"/>
      </c:catAx>
      <c:valAx>
        <c:axId val="2033130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99042831"/>
        <c:crosses val="autoZero"/>
        <c:crossBetween val="between"/>
      </c:valAx>
      <c:spPr>
        <a:noFill/>
        <a:ln>
          <a:noFill/>
        </a:ln>
        <a:effectLst/>
      </c:spPr>
    </c:plotArea>
    <c:legend>
      <c:legendPos val="b"/>
      <c:layout>
        <c:manualLayout>
          <c:xMode val="edge"/>
          <c:yMode val="edge"/>
          <c:x val="0.21184211196901359"/>
          <c:y val="0.80455245796978081"/>
          <c:w val="0.70058748906386703"/>
          <c:h val="0.15902121609798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Non-LDCs</a:t>
            </a:r>
          </a:p>
        </c:rich>
      </c:tx>
      <c:layout>
        <c:manualLayout>
          <c:xMode val="edge"/>
          <c:yMode val="edge"/>
          <c:x val="0.42147639623041544"/>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9700480336893819"/>
          <c:y val="0.27306940799066781"/>
          <c:w val="0.50281022671608944"/>
          <c:h val="0.6267669145523476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7C-40EA-9F71-F72C7864F1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7C-40EA-9F71-F72C7864F1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7C-40EA-9F71-F72C7864F1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7C-40EA-9F71-F72C7864F1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7C-40EA-9F71-F72C7864F1B5}"/>
              </c:ext>
            </c:extLst>
          </c:dPt>
          <c:dLbls>
            <c:dLbl>
              <c:idx val="0"/>
              <c:layout>
                <c:manualLayout>
                  <c:x val="0.24633813411360378"/>
                  <c:y val="-5.3320870862365227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7C-40EA-9F71-F72C7864F1B5}"/>
                </c:ext>
              </c:extLst>
            </c:dLbl>
            <c:dLbl>
              <c:idx val="1"/>
              <c:layout>
                <c:manualLayout>
                  <c:x val="0.24813528677013519"/>
                  <c:y val="0.21693309918993939"/>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0"/>
              <c:showBubbleSize val="0"/>
              <c:extLst>
                <c:ext xmlns:c15="http://schemas.microsoft.com/office/drawing/2012/chart" uri="{CE6537A1-D6FC-4f65-9D91-7224C49458BB}">
                  <c15:layout>
                    <c:manualLayout>
                      <c:w val="0.20890446976336544"/>
                      <c:h val="0.31549160671462828"/>
                    </c:manualLayout>
                  </c15:layout>
                </c:ext>
                <c:ext xmlns:c16="http://schemas.microsoft.com/office/drawing/2014/chart" uri="{C3380CC4-5D6E-409C-BE32-E72D297353CC}">
                  <c16:uniqueId val="{00000003-6B7C-40EA-9F71-F72C7864F1B5}"/>
                </c:ext>
              </c:extLst>
            </c:dLbl>
            <c:dLbl>
              <c:idx val="2"/>
              <c:layout>
                <c:manualLayout>
                  <c:x val="-0.31707812597044999"/>
                  <c:y val="4.2199626125870866E-2"/>
                </c:manualLayout>
              </c:layout>
              <c:showLegendKey val="0"/>
              <c:showVal val="0"/>
              <c:showCatName val="1"/>
              <c:showSerName val="0"/>
              <c:showPercent val="0"/>
              <c:showBubbleSize val="0"/>
              <c:extLst>
                <c:ext xmlns:c15="http://schemas.microsoft.com/office/drawing/2012/chart" uri="{CE6537A1-D6FC-4f65-9D91-7224C49458BB}">
                  <c15:layout>
                    <c:manualLayout>
                      <c:w val="0.28319405756731658"/>
                      <c:h val="0.2673611111111111"/>
                    </c:manualLayout>
                  </c15:layout>
                </c:ext>
                <c:ext xmlns:c16="http://schemas.microsoft.com/office/drawing/2014/chart" uri="{C3380CC4-5D6E-409C-BE32-E72D297353CC}">
                  <c16:uniqueId val="{00000005-6B7C-40EA-9F71-F72C7864F1B5}"/>
                </c:ext>
              </c:extLst>
            </c:dLbl>
            <c:dLbl>
              <c:idx val="3"/>
              <c:layout>
                <c:manualLayout>
                  <c:x val="-0.20548627740550837"/>
                  <c:y val="-0.1276629090428445"/>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7C-40EA-9F71-F72C7864F1B5}"/>
                </c:ext>
              </c:extLst>
            </c:dLbl>
            <c:dLbl>
              <c:idx val="4"/>
              <c:layout>
                <c:manualLayout>
                  <c:x val="0.17010634406895458"/>
                  <c:y val="-0.19117128344568443"/>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7C-40EA-9F71-F72C7864F1B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1'!$G$14:$G$18</c:f>
              <c:strCache>
                <c:ptCount val="5"/>
                <c:pt idx="0">
                  <c:v>ODA, 0.5%</c:v>
                </c:pt>
                <c:pt idx="1">
                  <c:v>Other international resource flows, 0.3%</c:v>
                </c:pt>
                <c:pt idx="2">
                  <c:v>Domestic general government health expenditure, 52%</c:v>
                </c:pt>
                <c:pt idx="3">
                  <c:v>Domestic out-of-pocket health expenditure, 36%</c:v>
                </c:pt>
                <c:pt idx="4">
                  <c:v>Other domestic private health expenditure, 12%</c:v>
                </c:pt>
              </c:strCache>
            </c:strRef>
          </c:cat>
          <c:val>
            <c:numRef>
              <c:f>'Figure 1'!$C$14:$C$18</c:f>
              <c:numCache>
                <c:formatCode>0</c:formatCode>
                <c:ptCount val="5"/>
                <c:pt idx="0">
                  <c:v>6.8125929304710553</c:v>
                </c:pt>
                <c:pt idx="1">
                  <c:v>4.1492719150585184</c:v>
                </c:pt>
                <c:pt idx="2">
                  <c:v>746.49819400171828</c:v>
                </c:pt>
                <c:pt idx="3">
                  <c:v>509.993521507016</c:v>
                </c:pt>
                <c:pt idx="4">
                  <c:v>165.30408718583308</c:v>
                </c:pt>
              </c:numCache>
            </c:numRef>
          </c:val>
          <c:extLst>
            <c:ext xmlns:c16="http://schemas.microsoft.com/office/drawing/2014/chart" uri="{C3380CC4-5D6E-409C-BE32-E72D297353CC}">
              <c16:uniqueId val="{0000000A-6B7C-40EA-9F71-F72C7864F1B5}"/>
            </c:ext>
          </c:extLst>
        </c:ser>
        <c:dLbls>
          <c:showLegendKey val="0"/>
          <c:showVal val="0"/>
          <c:showCatName val="0"/>
          <c:showSerName val="0"/>
          <c:showPercent val="0"/>
          <c:showBubbleSize val="0"/>
          <c:showLeaderLines val="1"/>
        </c:dLbls>
        <c:firstSliceAng val="8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2'!$H$18</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2'!$K$18:$L$18</c:f>
              <c:numCache>
                <c:formatCode>0%</c:formatCode>
                <c:ptCount val="2"/>
                <c:pt idx="0">
                  <c:v>0.46438247786623676</c:v>
                </c:pt>
                <c:pt idx="1">
                  <c:v>0.39769343701630316</c:v>
                </c:pt>
              </c:numCache>
            </c:numRef>
          </c:val>
          <c:extLst>
            <c:ext xmlns:c16="http://schemas.microsoft.com/office/drawing/2014/chart" uri="{C3380CC4-5D6E-409C-BE32-E72D297353CC}">
              <c16:uniqueId val="{00000000-2DC2-48F9-89B4-224B47A69E56}"/>
            </c:ext>
          </c:extLst>
        </c:ser>
        <c:ser>
          <c:idx val="1"/>
          <c:order val="1"/>
          <c:tx>
            <c:strRef>
              <c:f>'Figure 2'!$H$19</c:f>
              <c:strCache>
                <c:ptCount val="1"/>
                <c:pt idx="0">
                  <c:v>Lower-middle income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2'!$K$19:$L$19</c:f>
              <c:numCache>
                <c:formatCode>0%</c:formatCode>
                <c:ptCount val="2"/>
                <c:pt idx="0">
                  <c:v>0.43251607298842287</c:v>
                </c:pt>
                <c:pt idx="1">
                  <c:v>0.39273397485780986</c:v>
                </c:pt>
              </c:numCache>
            </c:numRef>
          </c:val>
          <c:extLst>
            <c:ext xmlns:c16="http://schemas.microsoft.com/office/drawing/2014/chart" uri="{C3380CC4-5D6E-409C-BE32-E72D297353CC}">
              <c16:uniqueId val="{00000001-2DC2-48F9-89B4-224B47A69E56}"/>
            </c:ext>
          </c:extLst>
        </c:ser>
        <c:ser>
          <c:idx val="2"/>
          <c:order val="2"/>
          <c:tx>
            <c:strRef>
              <c:f>'Figure 2'!$H$20</c:f>
              <c:strCache>
                <c:ptCount val="1"/>
                <c:pt idx="0">
                  <c:v>Upper-middle income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2'!$K$20:$L$20</c:f>
              <c:numCache>
                <c:formatCode>0%</c:formatCode>
                <c:ptCount val="2"/>
                <c:pt idx="0">
                  <c:v>0.10277908782452787</c:v>
                </c:pt>
                <c:pt idx="1">
                  <c:v>0.20831124611061813</c:v>
                </c:pt>
              </c:numCache>
            </c:numRef>
          </c:val>
          <c:extLst>
            <c:ext xmlns:c16="http://schemas.microsoft.com/office/drawing/2014/chart" uri="{C3380CC4-5D6E-409C-BE32-E72D297353CC}">
              <c16:uniqueId val="{00000002-2DC2-48F9-89B4-224B47A69E56}"/>
            </c:ext>
          </c:extLst>
        </c:ser>
        <c:ser>
          <c:idx val="3"/>
          <c:order val="3"/>
          <c:tx>
            <c:strRef>
              <c:f>'Figure 2'!$H$21</c:f>
              <c:strCache>
                <c:ptCount val="1"/>
                <c:pt idx="0">
                  <c:v>High income</c:v>
                </c:pt>
              </c:strCache>
            </c:strRef>
          </c:tx>
          <c:spPr>
            <a:solidFill>
              <a:schemeClr val="accent4"/>
            </a:solidFill>
            <a:ln>
              <a:noFill/>
            </a:ln>
            <a:effectLst/>
          </c:spPr>
          <c:invertIfNegative val="0"/>
          <c:cat>
            <c:strRef>
              <c:f>'Figure 2'!$K$17:$L$17</c:f>
              <c:strCache>
                <c:ptCount val="2"/>
                <c:pt idx="0">
                  <c:v>Health ODA</c:v>
                </c:pt>
                <c:pt idx="1">
                  <c:v>Total ODA (less health)</c:v>
                </c:pt>
              </c:strCache>
            </c:strRef>
          </c:cat>
          <c:val>
            <c:numRef>
              <c:f>'Figure 2'!$K$21:$L$21</c:f>
              <c:numCache>
                <c:formatCode>0%</c:formatCode>
                <c:ptCount val="2"/>
                <c:pt idx="0">
                  <c:v>3.2236132081250938E-4</c:v>
                </c:pt>
                <c:pt idx="1">
                  <c:v>1.2613420152689054E-3</c:v>
                </c:pt>
              </c:numCache>
            </c:numRef>
          </c:val>
          <c:extLst>
            <c:ext xmlns:c16="http://schemas.microsoft.com/office/drawing/2014/chart" uri="{C3380CC4-5D6E-409C-BE32-E72D297353CC}">
              <c16:uniqueId val="{00000003-2DC2-48F9-89B4-224B47A69E56}"/>
            </c:ext>
          </c:extLst>
        </c:ser>
        <c:dLbls>
          <c:showLegendKey val="0"/>
          <c:showVal val="0"/>
          <c:showCatName val="0"/>
          <c:showSerName val="0"/>
          <c:showPercent val="0"/>
          <c:showBubbleSize val="0"/>
        </c:dLbls>
        <c:gapWidth val="50"/>
        <c:overlap val="100"/>
        <c:axId val="861678832"/>
        <c:axId val="224992320"/>
      </c:barChart>
      <c:catAx>
        <c:axId val="8616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4992320"/>
        <c:crosses val="autoZero"/>
        <c:auto val="1"/>
        <c:lblAlgn val="ctr"/>
        <c:lblOffset val="100"/>
        <c:noMultiLvlLbl val="0"/>
      </c:catAx>
      <c:valAx>
        <c:axId val="2249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Country</a:t>
                </a:r>
                <a:r>
                  <a:rPr lang="en-GB" baseline="0"/>
                  <a:t> allocable percent in 2018</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167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2'!$H$39</c:f>
              <c:strCache>
                <c:ptCount val="1"/>
                <c:pt idx="0">
                  <c:v>Extremely fragile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2'!$K$39:$L$39</c:f>
              <c:numCache>
                <c:formatCode>0%</c:formatCode>
                <c:ptCount val="2"/>
                <c:pt idx="0">
                  <c:v>0.21144147289490864</c:v>
                </c:pt>
                <c:pt idx="1">
                  <c:v>0.31516071152084013</c:v>
                </c:pt>
              </c:numCache>
            </c:numRef>
          </c:val>
          <c:extLst>
            <c:ext xmlns:c16="http://schemas.microsoft.com/office/drawing/2014/chart" uri="{C3380CC4-5D6E-409C-BE32-E72D297353CC}">
              <c16:uniqueId val="{00000000-E933-4417-80FB-A125E80A361D}"/>
            </c:ext>
          </c:extLst>
        </c:ser>
        <c:ser>
          <c:idx val="1"/>
          <c:order val="1"/>
          <c:tx>
            <c:strRef>
              <c:f>'Figure 2'!$H$40</c:f>
              <c:strCache>
                <c:ptCount val="1"/>
                <c:pt idx="0">
                  <c:v>Fragile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2'!$K$40:$L$40</c:f>
              <c:numCache>
                <c:formatCode>0%</c:formatCode>
                <c:ptCount val="2"/>
                <c:pt idx="0">
                  <c:v>0.56386121916790355</c:v>
                </c:pt>
                <c:pt idx="1">
                  <c:v>0.31004403666451236</c:v>
                </c:pt>
              </c:numCache>
            </c:numRef>
          </c:val>
          <c:extLst>
            <c:ext xmlns:c16="http://schemas.microsoft.com/office/drawing/2014/chart" uri="{C3380CC4-5D6E-409C-BE32-E72D297353CC}">
              <c16:uniqueId val="{00000001-E933-4417-80FB-A125E80A361D}"/>
            </c:ext>
          </c:extLst>
        </c:ser>
        <c:ser>
          <c:idx val="2"/>
          <c:order val="2"/>
          <c:tx>
            <c:strRef>
              <c:f>'Figure 2'!$H$41</c:f>
              <c:strCache>
                <c:ptCount val="1"/>
                <c:pt idx="0">
                  <c:v>Not fragile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2'!$K$41:$L$41</c:f>
              <c:numCache>
                <c:formatCode>0%</c:formatCode>
                <c:ptCount val="2"/>
                <c:pt idx="0">
                  <c:v>0.22469730793718784</c:v>
                </c:pt>
                <c:pt idx="1">
                  <c:v>0.37479525181464751</c:v>
                </c:pt>
              </c:numCache>
            </c:numRef>
          </c:val>
          <c:extLst>
            <c:ext xmlns:c16="http://schemas.microsoft.com/office/drawing/2014/chart" uri="{C3380CC4-5D6E-409C-BE32-E72D297353CC}">
              <c16:uniqueId val="{00000002-E933-4417-80FB-A125E80A361D}"/>
            </c:ext>
          </c:extLst>
        </c:ser>
        <c:dLbls>
          <c:showLegendKey val="0"/>
          <c:showVal val="0"/>
          <c:showCatName val="0"/>
          <c:showSerName val="0"/>
          <c:showPercent val="0"/>
          <c:showBubbleSize val="0"/>
        </c:dLbls>
        <c:gapWidth val="50"/>
        <c:overlap val="100"/>
        <c:axId val="861678832"/>
        <c:axId val="224992320"/>
      </c:barChart>
      <c:catAx>
        <c:axId val="8616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92320"/>
        <c:crosses val="autoZero"/>
        <c:auto val="1"/>
        <c:lblAlgn val="ctr"/>
        <c:lblOffset val="100"/>
        <c:noMultiLvlLbl val="0"/>
      </c:catAx>
      <c:valAx>
        <c:axId val="2249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 allocable percent in 2018</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7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2'!$H$49</c:f>
              <c:strCache>
                <c:ptCount val="1"/>
                <c:pt idx="0">
                  <c:v>Country Being Left Behind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2'!$K$49:$L$49</c:f>
              <c:numCache>
                <c:formatCode>0%</c:formatCode>
                <c:ptCount val="2"/>
                <c:pt idx="0">
                  <c:v>0.4251357759489619</c:v>
                </c:pt>
                <c:pt idx="1">
                  <c:v>0.35328742517265632</c:v>
                </c:pt>
              </c:numCache>
            </c:numRef>
          </c:val>
          <c:extLst>
            <c:ext xmlns:c16="http://schemas.microsoft.com/office/drawing/2014/chart" uri="{C3380CC4-5D6E-409C-BE32-E72D297353CC}">
              <c16:uniqueId val="{00000000-45EB-4B66-A1E2-F412C2DCC2F9}"/>
            </c:ext>
          </c:extLst>
        </c:ser>
        <c:ser>
          <c:idx val="1"/>
          <c:order val="1"/>
          <c:tx>
            <c:strRef>
              <c:f>'Figure 2'!$H$50</c:f>
              <c:strCache>
                <c:ptCount val="1"/>
                <c:pt idx="0">
                  <c:v>Non-CBLB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2'!$K$50:$L$50</c:f>
              <c:numCache>
                <c:formatCode>0%</c:formatCode>
                <c:ptCount val="2"/>
                <c:pt idx="0">
                  <c:v>0.5748642240510381</c:v>
                </c:pt>
                <c:pt idx="1">
                  <c:v>0.64671257482734368</c:v>
                </c:pt>
              </c:numCache>
            </c:numRef>
          </c:val>
          <c:extLst>
            <c:ext xmlns:c16="http://schemas.microsoft.com/office/drawing/2014/chart" uri="{C3380CC4-5D6E-409C-BE32-E72D297353CC}">
              <c16:uniqueId val="{00000001-45EB-4B66-A1E2-F412C2DCC2F9}"/>
            </c:ext>
          </c:extLst>
        </c:ser>
        <c:dLbls>
          <c:showLegendKey val="0"/>
          <c:showVal val="0"/>
          <c:showCatName val="0"/>
          <c:showSerName val="0"/>
          <c:showPercent val="0"/>
          <c:showBubbleSize val="0"/>
        </c:dLbls>
        <c:gapWidth val="50"/>
        <c:overlap val="100"/>
        <c:axId val="861678832"/>
        <c:axId val="224992320"/>
      </c:barChart>
      <c:catAx>
        <c:axId val="8616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92320"/>
        <c:crosses val="autoZero"/>
        <c:auto val="1"/>
        <c:lblAlgn val="ctr"/>
        <c:lblOffset val="100"/>
        <c:noMultiLvlLbl val="0"/>
      </c:catAx>
      <c:valAx>
        <c:axId val="2249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 allocable percent in 2018</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7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2'!$H$29</c:f>
              <c:strCache>
                <c:ptCount val="1"/>
                <c:pt idx="0">
                  <c:v>LDC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2'!$K$29:$L$29</c:f>
              <c:numCache>
                <c:formatCode>0%</c:formatCode>
                <c:ptCount val="2"/>
                <c:pt idx="0">
                  <c:v>0.58054289954202276</c:v>
                </c:pt>
                <c:pt idx="1">
                  <c:v>0.39636048555408193</c:v>
                </c:pt>
              </c:numCache>
            </c:numRef>
          </c:val>
          <c:extLst>
            <c:ext xmlns:c16="http://schemas.microsoft.com/office/drawing/2014/chart" uri="{C3380CC4-5D6E-409C-BE32-E72D297353CC}">
              <c16:uniqueId val="{00000000-A333-4433-8B00-ACB9F9FF3040}"/>
            </c:ext>
          </c:extLst>
        </c:ser>
        <c:ser>
          <c:idx val="1"/>
          <c:order val="1"/>
          <c:tx>
            <c:strRef>
              <c:f>'Figure 2'!$H$30</c:f>
              <c:strCache>
                <c:ptCount val="1"/>
                <c:pt idx="0">
                  <c:v>Non-LDC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2'!$K$17:$L$17</c:f>
              <c:strCache>
                <c:ptCount val="2"/>
                <c:pt idx="0">
                  <c:v>Health ODA</c:v>
                </c:pt>
                <c:pt idx="1">
                  <c:v>Total ODA (less health)</c:v>
                </c:pt>
              </c:strCache>
            </c:strRef>
          </c:cat>
          <c:val>
            <c:numRef>
              <c:f>'Figure 2'!$K$30:$L$30</c:f>
              <c:numCache>
                <c:formatCode>0%</c:formatCode>
                <c:ptCount val="2"/>
                <c:pt idx="0">
                  <c:v>0.4194571004579763</c:v>
                </c:pt>
                <c:pt idx="1">
                  <c:v>0.60363951444591857</c:v>
                </c:pt>
              </c:numCache>
            </c:numRef>
          </c:val>
          <c:extLst>
            <c:ext xmlns:c16="http://schemas.microsoft.com/office/drawing/2014/chart" uri="{C3380CC4-5D6E-409C-BE32-E72D297353CC}">
              <c16:uniqueId val="{00000001-A333-4433-8B00-ACB9F9FF3040}"/>
            </c:ext>
          </c:extLst>
        </c:ser>
        <c:dLbls>
          <c:showLegendKey val="0"/>
          <c:showVal val="0"/>
          <c:showCatName val="0"/>
          <c:showSerName val="0"/>
          <c:showPercent val="0"/>
          <c:showBubbleSize val="0"/>
        </c:dLbls>
        <c:gapWidth val="50"/>
        <c:overlap val="100"/>
        <c:axId val="861678832"/>
        <c:axId val="224992320"/>
      </c:barChart>
      <c:catAx>
        <c:axId val="8616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92320"/>
        <c:crosses val="autoZero"/>
        <c:auto val="1"/>
        <c:lblAlgn val="ctr"/>
        <c:lblOffset val="100"/>
        <c:noMultiLvlLbl val="0"/>
      </c:catAx>
      <c:valAx>
        <c:axId val="2249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 allocable percent in 2018</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7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30577427821522"/>
          <c:y val="0.16712962962962963"/>
          <c:w val="0.81870756780402465"/>
          <c:h val="0.73111111111111116"/>
        </c:manualLayout>
      </c:layout>
      <c:lineChart>
        <c:grouping val="standard"/>
        <c:varyColors val="0"/>
        <c:ser>
          <c:idx val="0"/>
          <c:order val="0"/>
          <c:tx>
            <c:v>Health ODA to low income countries</c:v>
          </c:tx>
          <c:spPr>
            <a:ln w="28575" cap="rnd">
              <a:solidFill>
                <a:schemeClr val="accent1"/>
              </a:solidFill>
              <a:round/>
            </a:ln>
            <a:effectLst/>
          </c:spPr>
          <c:marker>
            <c:symbol val="none"/>
          </c:marker>
          <c:cat>
            <c:numRef>
              <c:f>'Figure 2'!$B$17:$F$17</c:f>
              <c:numCache>
                <c:formatCode>General</c:formatCode>
                <c:ptCount val="5"/>
                <c:pt idx="0">
                  <c:v>2014</c:v>
                </c:pt>
                <c:pt idx="1">
                  <c:v>2015</c:v>
                </c:pt>
                <c:pt idx="2">
                  <c:v>2016</c:v>
                </c:pt>
                <c:pt idx="3">
                  <c:v>2017</c:v>
                </c:pt>
                <c:pt idx="4">
                  <c:v>2018</c:v>
                </c:pt>
              </c:numCache>
            </c:numRef>
          </c:cat>
          <c:val>
            <c:numRef>
              <c:f>'Figure 2'!$B$18:$F$18</c:f>
              <c:numCache>
                <c:formatCode>0.0</c:formatCode>
                <c:ptCount val="5"/>
                <c:pt idx="0">
                  <c:v>6939.7717446277256</c:v>
                </c:pt>
                <c:pt idx="1">
                  <c:v>6983.4422070676728</c:v>
                </c:pt>
                <c:pt idx="2">
                  <c:v>7443.6664351700356</c:v>
                </c:pt>
                <c:pt idx="3">
                  <c:v>8134.9185269560758</c:v>
                </c:pt>
                <c:pt idx="4">
                  <c:v>7536.3272104264315</c:v>
                </c:pt>
              </c:numCache>
            </c:numRef>
          </c:val>
          <c:smooth val="0"/>
          <c:extLst>
            <c:ext xmlns:c16="http://schemas.microsoft.com/office/drawing/2014/chart" uri="{C3380CC4-5D6E-409C-BE32-E72D297353CC}">
              <c16:uniqueId val="{00000000-5B32-4CCD-9A6A-E4A4670900AF}"/>
            </c:ext>
          </c:extLst>
        </c:ser>
        <c:dLbls>
          <c:showLegendKey val="0"/>
          <c:showVal val="0"/>
          <c:showCatName val="0"/>
          <c:showSerName val="0"/>
          <c:showPercent val="0"/>
          <c:showBubbleSize val="0"/>
        </c:dLbls>
        <c:smooth val="0"/>
        <c:axId val="876663840"/>
        <c:axId val="895698416"/>
      </c:lineChart>
      <c:catAx>
        <c:axId val="8766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95698416"/>
        <c:crosses val="autoZero"/>
        <c:auto val="1"/>
        <c:lblAlgn val="ctr"/>
        <c:lblOffset val="100"/>
        <c:noMultiLvlLbl val="0"/>
      </c:catAx>
      <c:valAx>
        <c:axId val="895698416"/>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to</a:t>
                </a:r>
                <a:r>
                  <a:rPr lang="en-GB" baseline="0"/>
                  <a:t> LICs, US$ billions (constant 2017 prices)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6638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'Figure 2'!$B$17:$F$17</c:f>
              <c:numCache>
                <c:formatCode>General</c:formatCode>
                <c:ptCount val="5"/>
                <c:pt idx="0">
                  <c:v>2014</c:v>
                </c:pt>
                <c:pt idx="1">
                  <c:v>2015</c:v>
                </c:pt>
                <c:pt idx="2">
                  <c:v>2016</c:v>
                </c:pt>
                <c:pt idx="3">
                  <c:v>2017</c:v>
                </c:pt>
                <c:pt idx="4">
                  <c:v>2018</c:v>
                </c:pt>
              </c:numCache>
            </c:numRef>
          </c:cat>
          <c:val>
            <c:numRef>
              <c:f>'Figure 2'!$B$44:$F$44</c:f>
              <c:numCache>
                <c:formatCode>0.0</c:formatCode>
                <c:ptCount val="5"/>
                <c:pt idx="0">
                  <c:v>11435.875769122616</c:v>
                </c:pt>
                <c:pt idx="1">
                  <c:v>12025.323057238871</c:v>
                </c:pt>
                <c:pt idx="2">
                  <c:v>12500.108522866929</c:v>
                </c:pt>
                <c:pt idx="3">
                  <c:v>13697.106986839142</c:v>
                </c:pt>
                <c:pt idx="4">
                  <c:v>12592.042507220462</c:v>
                </c:pt>
              </c:numCache>
            </c:numRef>
          </c:val>
          <c:smooth val="0"/>
          <c:extLst>
            <c:ext xmlns:c16="http://schemas.microsoft.com/office/drawing/2014/chart" uri="{C3380CC4-5D6E-409C-BE32-E72D297353CC}">
              <c16:uniqueId val="{00000000-0B56-4858-AF3A-A289235CA0D7}"/>
            </c:ext>
          </c:extLst>
        </c:ser>
        <c:dLbls>
          <c:showLegendKey val="0"/>
          <c:showVal val="0"/>
          <c:showCatName val="0"/>
          <c:showSerName val="0"/>
          <c:showPercent val="0"/>
          <c:showBubbleSize val="0"/>
        </c:dLbls>
        <c:smooth val="0"/>
        <c:axId val="876663840"/>
        <c:axId val="895698416"/>
      </c:lineChart>
      <c:catAx>
        <c:axId val="8766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95698416"/>
        <c:crosses val="autoZero"/>
        <c:auto val="1"/>
        <c:lblAlgn val="ctr"/>
        <c:lblOffset val="100"/>
        <c:noMultiLvlLbl val="0"/>
      </c:catAx>
      <c:valAx>
        <c:axId val="8956984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to fragile and extremely fragile states, US$ billions</a:t>
                </a:r>
                <a:r>
                  <a:rPr lang="en-GB" baseline="0"/>
                  <a:t> </a:t>
                </a:r>
                <a:r>
                  <a:rPr lang="en-GB"/>
                  <a:t>(constant 2017</a:t>
                </a:r>
                <a:r>
                  <a:rPr lang="en-GB" baseline="0"/>
                  <a:t> prices)</a:t>
                </a:r>
                <a:endParaRPr lang="en-GB"/>
              </a:p>
            </c:rich>
          </c:tx>
          <c:layout>
            <c:manualLayout>
              <c:xMode val="edge"/>
              <c:yMode val="edge"/>
              <c:x val="1.5684981598613586E-2"/>
              <c:y val="3.610763596230964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6638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'Figure 2'!$B$17:$F$17</c:f>
              <c:numCache>
                <c:formatCode>General</c:formatCode>
                <c:ptCount val="5"/>
                <c:pt idx="0">
                  <c:v>2014</c:v>
                </c:pt>
                <c:pt idx="1">
                  <c:v>2015</c:v>
                </c:pt>
                <c:pt idx="2">
                  <c:v>2016</c:v>
                </c:pt>
                <c:pt idx="3">
                  <c:v>2017</c:v>
                </c:pt>
                <c:pt idx="4">
                  <c:v>2018</c:v>
                </c:pt>
              </c:numCache>
            </c:numRef>
          </c:cat>
          <c:val>
            <c:numRef>
              <c:f>'Figure 2'!$B$29:$F$29</c:f>
              <c:numCache>
                <c:formatCode>0.0</c:formatCode>
                <c:ptCount val="5"/>
                <c:pt idx="0">
                  <c:v>8638.1205031764712</c:v>
                </c:pt>
                <c:pt idx="1">
                  <c:v>8697.8003848598419</c:v>
                </c:pt>
                <c:pt idx="2">
                  <c:v>9316.6830644497277</c:v>
                </c:pt>
                <c:pt idx="3">
                  <c:v>10153.036498828371</c:v>
                </c:pt>
                <c:pt idx="4">
                  <c:v>9428.8604220478319</c:v>
                </c:pt>
              </c:numCache>
            </c:numRef>
          </c:val>
          <c:smooth val="0"/>
          <c:extLst>
            <c:ext xmlns:c16="http://schemas.microsoft.com/office/drawing/2014/chart" uri="{C3380CC4-5D6E-409C-BE32-E72D297353CC}">
              <c16:uniqueId val="{00000000-1825-40EA-B727-CCC435FCC57A}"/>
            </c:ext>
          </c:extLst>
        </c:ser>
        <c:dLbls>
          <c:showLegendKey val="0"/>
          <c:showVal val="0"/>
          <c:showCatName val="0"/>
          <c:showSerName val="0"/>
          <c:showPercent val="0"/>
          <c:showBubbleSize val="0"/>
        </c:dLbls>
        <c:smooth val="0"/>
        <c:axId val="876663840"/>
        <c:axId val="895698416"/>
      </c:lineChart>
      <c:catAx>
        <c:axId val="8766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95698416"/>
        <c:crosses val="autoZero"/>
        <c:auto val="1"/>
        <c:lblAlgn val="ctr"/>
        <c:lblOffset val="100"/>
        <c:noMultiLvlLbl val="0"/>
      </c:catAx>
      <c:valAx>
        <c:axId val="8956984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a:t>
                </a:r>
                <a:r>
                  <a:rPr lang="en-GB" baseline="0"/>
                  <a:t> to LDCs, US$ billions </a:t>
                </a:r>
                <a:r>
                  <a:rPr lang="en-GB"/>
                  <a:t>(constant 2017</a:t>
                </a:r>
                <a:r>
                  <a:rPr lang="en-GB" baseline="0"/>
                  <a:t> prices)</a:t>
                </a:r>
                <a:endParaRPr lang="en-GB"/>
              </a:p>
            </c:rich>
          </c:tx>
          <c:layout>
            <c:manualLayout>
              <c:xMode val="edge"/>
              <c:yMode val="edge"/>
              <c:x val="2.0173357370541847E-2"/>
              <c:y val="7.533391904144166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6638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txData>
          <cx:v>Disease mortality by type, 2012-2017</cx:v>
        </cx:txData>
      </cx:tx>
      <cx:txPr>
        <a:bodyPr vertOverflow="overflow" horzOverflow="overflow" wrap="square" lIns="0" tIns="0" rIns="0" bIns="0"/>
        <a:lstStyle/>
        <a:p>
          <a:pPr algn="ctr" rtl="0">
            <a:defRPr>
              <a:latin typeface="Arial" panose="020B0604020202020204" pitchFamily="34" charset="0"/>
              <a:ea typeface="Arial" panose="020B0604020202020204" pitchFamily="34" charset="0"/>
              <a:cs typeface="Arial" panose="020B0604020202020204" pitchFamily="34" charset="0"/>
            </a:defRPr>
          </a:pPr>
          <a:r>
            <a:rPr lang="en-GB" sz="1400" b="0" i="0">
              <a:solidFill>
                <a:srgbClr val="595959"/>
              </a:solidFill>
              <a:latin typeface="Arial" panose="020B0604020202020204" pitchFamily="34" charset="0"/>
              <a:cs typeface="Arial" panose="020B0604020202020204" pitchFamily="34" charset="0"/>
            </a:rPr>
            <a:t>Disease mortality by type, 2012-2017</a:t>
          </a:r>
        </a:p>
      </cx:txPr>
    </cx:title>
    <cx:plotArea>
      <cx:plotAreaRegion/>
    </cx:plotArea>
    <cx:legend pos="b" align="ctr" overlay="0">
      <cx:txPr>
        <a:bodyPr vertOverflow="overflow" horzOverflow="overflow" wrap="square" lIns="0" tIns="0" rIns="0" bIns="0"/>
        <a:lstStyle/>
        <a:p>
          <a:pPr algn="ctr" rtl="0">
            <a:defRPr sz="800" b="0" i="0">
              <a:solidFill>
                <a:srgbClr val="595959"/>
              </a:solidFill>
              <a:latin typeface="Arial" panose="020B0604020202020204" pitchFamily="34" charset="0"/>
              <a:ea typeface="Arial" panose="020B0604020202020204" pitchFamily="34" charset="0"/>
              <a:cs typeface="Arial" panose="020B0604020202020204" pitchFamily="34" charset="0"/>
            </a:defRPr>
          </a:pPr>
          <a:endParaRPr lang="en-GB" sz="800">
            <a:latin typeface="Arial" panose="020B0604020202020204" pitchFamily="34" charset="0"/>
            <a:cs typeface="Arial" panose="020B0604020202020204" pitchFamily="34" charset="0"/>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txData>
          <cx:v>ODA to combat disease by type, 2012-2017</cx:v>
        </cx:txData>
      </cx:tx>
      <cx:txPr>
        <a:bodyPr vertOverflow="overflow" horzOverflow="overflow" wrap="square" lIns="0" tIns="0" rIns="0" bIns="0"/>
        <a:lstStyle/>
        <a:p>
          <a:pPr algn="ctr" rtl="0">
            <a:defRPr>
              <a:latin typeface="Arial" panose="020B0604020202020204" pitchFamily="34" charset="0"/>
              <a:ea typeface="Arial" panose="020B0604020202020204" pitchFamily="34" charset="0"/>
              <a:cs typeface="Arial" panose="020B0604020202020204" pitchFamily="34" charset="0"/>
            </a:defRPr>
          </a:pPr>
          <a:r>
            <a:rPr lang="en-GB" sz="1400" b="0" i="0">
              <a:solidFill>
                <a:srgbClr val="595959"/>
              </a:solidFill>
              <a:latin typeface="Arial" panose="020B0604020202020204" pitchFamily="34" charset="0"/>
              <a:cs typeface="Arial" panose="020B0604020202020204" pitchFamily="34" charset="0"/>
            </a:rPr>
            <a:t>ODA to combat disease by type, 2012-2017</a:t>
          </a:r>
        </a:p>
      </cx:txPr>
    </cx:title>
    <cx:plotArea>
      <cx:plotAreaRegion/>
    </cx:plotArea>
    <cx:legend pos="b" align="ctr" overlay="0">
      <cx:txPr>
        <a:bodyPr vertOverflow="overflow" horzOverflow="overflow" wrap="square" lIns="0" tIns="0" rIns="0" bIns="0"/>
        <a:lstStyle/>
        <a:p>
          <a:pPr algn="ctr" rtl="0">
            <a:defRPr sz="800" b="0" i="0">
              <a:solidFill>
                <a:srgbClr val="595959"/>
              </a:solidFill>
              <a:latin typeface="Arial" panose="020B0604020202020204" pitchFamily="34" charset="0"/>
              <a:ea typeface="Arial" panose="020B0604020202020204" pitchFamily="34" charset="0"/>
              <a:cs typeface="Arial" panose="020B0604020202020204" pitchFamily="34" charset="0"/>
            </a:defRPr>
          </a:pPr>
          <a:endParaRPr lang="en-GB" sz="800">
            <a:latin typeface="Arial" panose="020B0604020202020204" pitchFamily="34" charset="0"/>
            <a:cs typeface="Arial" panose="020B060402020202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txData>
          <cx:v>Disease mortality by type, 2012-2017</cx:v>
        </cx:txData>
      </cx:tx>
      <cx:txPr>
        <a:bodyPr vertOverflow="overflow" horzOverflow="overflow" wrap="square" lIns="0" tIns="0" rIns="0" bIns="0"/>
        <a:lstStyle/>
        <a:p>
          <a:pPr algn="ctr" rtl="0">
            <a:defRPr>
              <a:latin typeface="Arial" panose="020B0604020202020204" pitchFamily="34" charset="0"/>
              <a:ea typeface="Arial" panose="020B0604020202020204" pitchFamily="34" charset="0"/>
              <a:cs typeface="Arial" panose="020B0604020202020204" pitchFamily="34" charset="0"/>
            </a:defRPr>
          </a:pPr>
          <a:r>
            <a:rPr lang="en-GB" sz="1400" b="0" i="0">
              <a:solidFill>
                <a:srgbClr val="595959"/>
              </a:solidFill>
              <a:latin typeface="Arial" panose="020B0604020202020204" pitchFamily="34" charset="0"/>
              <a:cs typeface="Arial" panose="020B0604020202020204" pitchFamily="34" charset="0"/>
            </a:rPr>
            <a:t>Disease mortality by type, 2012-2017</a:t>
          </a:r>
        </a:p>
      </cx:txPr>
    </cx:title>
    <cx:plotArea>
      <cx:plotAreaRegion/>
    </cx:plotArea>
    <cx:legend pos="b" align="ctr" overlay="0">
      <cx:txPr>
        <a:bodyPr vertOverflow="overflow" horzOverflow="overflow" wrap="square" lIns="0" tIns="0" rIns="0" bIns="0"/>
        <a:lstStyle/>
        <a:p>
          <a:pPr algn="ctr" rtl="0">
            <a:defRPr sz="800" b="0" i="0">
              <a:solidFill>
                <a:srgbClr val="595959"/>
              </a:solidFill>
              <a:latin typeface="Arial" panose="020B0604020202020204" pitchFamily="34" charset="0"/>
              <a:ea typeface="Arial" panose="020B0604020202020204" pitchFamily="34" charset="0"/>
              <a:cs typeface="Arial" panose="020B0604020202020204" pitchFamily="34" charset="0"/>
            </a:defRPr>
          </a:pPr>
          <a:endParaRPr lang="en-GB" sz="800">
            <a:latin typeface="Arial" panose="020B0604020202020204" pitchFamily="34" charset="0"/>
            <a:cs typeface="Arial" panose="020B0604020202020204" pitchFamily="34" charset="0"/>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image" Target="../media/image1.png"/><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1190625</xdr:colOff>
      <xdr:row>20</xdr:row>
      <xdr:rowOff>44450</xdr:rowOff>
    </xdr:from>
    <xdr:to>
      <xdr:col>2</xdr:col>
      <xdr:colOff>311150</xdr:colOff>
      <xdr:row>35</xdr:row>
      <xdr:rowOff>25400</xdr:rowOff>
    </xdr:to>
    <xdr:graphicFrame macro="">
      <xdr:nvGraphicFramePr>
        <xdr:cNvPr id="2" name="Chart 1">
          <a:extLst>
            <a:ext uri="{FF2B5EF4-FFF2-40B4-BE49-F238E27FC236}">
              <a16:creationId xmlns:a16="http://schemas.microsoft.com/office/drawing/2014/main" id="{C958B11F-8FF4-4FB6-B722-C682FE2AB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850901</xdr:colOff>
      <xdr:row>20</xdr:row>
      <xdr:rowOff>152400</xdr:rowOff>
    </xdr:from>
    <xdr:to>
      <xdr:col>5</xdr:col>
      <xdr:colOff>1212851</xdr:colOff>
      <xdr:row>35</xdr:row>
      <xdr:rowOff>133350</xdr:rowOff>
    </xdr:to>
    <xdr:graphicFrame macro="">
      <xdr:nvGraphicFramePr>
        <xdr:cNvPr id="3" name="Chart 2">
          <a:extLst>
            <a:ext uri="{FF2B5EF4-FFF2-40B4-BE49-F238E27FC236}">
              <a16:creationId xmlns:a16="http://schemas.microsoft.com/office/drawing/2014/main" id="{067AAFDF-6C6C-409E-916D-7885377BF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0</xdr:row>
      <xdr:rowOff>69850</xdr:rowOff>
    </xdr:from>
    <xdr:to>
      <xdr:col>0</xdr:col>
      <xdr:colOff>2511424</xdr:colOff>
      <xdr:row>0</xdr:row>
      <xdr:rowOff>551165</xdr:rowOff>
    </xdr:to>
    <xdr:pic>
      <xdr:nvPicPr>
        <xdr:cNvPr id="4" name="Picture 3">
          <a:extLst>
            <a:ext uri="{FF2B5EF4-FFF2-40B4-BE49-F238E27FC236}">
              <a16:creationId xmlns:a16="http://schemas.microsoft.com/office/drawing/2014/main" id="{C0E32ADB-27B4-43AB-B7FD-EBA3411F00B3}"/>
            </a:ext>
          </a:extLst>
        </xdr:cNvPr>
        <xdr:cNvPicPr>
          <a:picLocks noChangeAspect="1"/>
        </xdr:cNvPicPr>
      </xdr:nvPicPr>
      <xdr:blipFill>
        <a:blip xmlns:r="http://schemas.openxmlformats.org/officeDocument/2006/relationships" r:embed="rId3"/>
        <a:stretch>
          <a:fillRect/>
        </a:stretch>
      </xdr:blipFill>
      <xdr:spPr>
        <a:xfrm>
          <a:off x="76200" y="69850"/>
          <a:ext cx="2435224" cy="481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256508</xdr:colOff>
      <xdr:row>12</xdr:row>
      <xdr:rowOff>55561</xdr:rowOff>
    </xdr:from>
    <xdr:to>
      <xdr:col>27</xdr:col>
      <xdr:colOff>305463</xdr:colOff>
      <xdr:row>24</xdr:row>
      <xdr:rowOff>152694</xdr:rowOff>
    </xdr:to>
    <xdr:graphicFrame macro="">
      <xdr:nvGraphicFramePr>
        <xdr:cNvPr id="2" name="Chart 1">
          <a:extLst>
            <a:ext uri="{FF2B5EF4-FFF2-40B4-BE49-F238E27FC236}">
              <a16:creationId xmlns:a16="http://schemas.microsoft.com/office/drawing/2014/main" id="{8693D95E-E116-462A-AB51-056AF0636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20638</xdr:colOff>
      <xdr:row>44</xdr:row>
      <xdr:rowOff>26987</xdr:rowOff>
    </xdr:from>
    <xdr:to>
      <xdr:col>28</xdr:col>
      <xdr:colOff>55562</xdr:colOff>
      <xdr:row>55</xdr:row>
      <xdr:rowOff>166687</xdr:rowOff>
    </xdr:to>
    <xdr:graphicFrame macro="">
      <xdr:nvGraphicFramePr>
        <xdr:cNvPr id="3" name="Chart 2">
          <a:extLst>
            <a:ext uri="{FF2B5EF4-FFF2-40B4-BE49-F238E27FC236}">
              <a16:creationId xmlns:a16="http://schemas.microsoft.com/office/drawing/2014/main" id="{8414B74E-E852-4FE0-8F0E-984AF83FB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622300</xdr:colOff>
      <xdr:row>62</xdr:row>
      <xdr:rowOff>63501</xdr:rowOff>
    </xdr:from>
    <xdr:to>
      <xdr:col>27</xdr:col>
      <xdr:colOff>657225</xdr:colOff>
      <xdr:row>74</xdr:row>
      <xdr:rowOff>103187</xdr:rowOff>
    </xdr:to>
    <xdr:graphicFrame macro="">
      <xdr:nvGraphicFramePr>
        <xdr:cNvPr id="4" name="Chart 3">
          <a:extLst>
            <a:ext uri="{FF2B5EF4-FFF2-40B4-BE49-F238E27FC236}">
              <a16:creationId xmlns:a16="http://schemas.microsoft.com/office/drawing/2014/main" id="{EE0817EF-3935-4FA1-B722-52AC0359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471488</xdr:colOff>
      <xdr:row>28</xdr:row>
      <xdr:rowOff>63501</xdr:rowOff>
    </xdr:from>
    <xdr:to>
      <xdr:col>27</xdr:col>
      <xdr:colOff>506413</xdr:colOff>
      <xdr:row>39</xdr:row>
      <xdr:rowOff>142876</xdr:rowOff>
    </xdr:to>
    <xdr:graphicFrame macro="">
      <xdr:nvGraphicFramePr>
        <xdr:cNvPr id="5" name="Chart 4">
          <a:extLst>
            <a:ext uri="{FF2B5EF4-FFF2-40B4-BE49-F238E27FC236}">
              <a16:creationId xmlns:a16="http://schemas.microsoft.com/office/drawing/2014/main" id="{63A2DD5F-A1D9-490E-B6ED-5FEA84E3F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530817</xdr:colOff>
      <xdr:row>11</xdr:row>
      <xdr:rowOff>142875</xdr:rowOff>
    </xdr:from>
    <xdr:to>
      <xdr:col>20</xdr:col>
      <xdr:colOff>166687</xdr:colOff>
      <xdr:row>24</xdr:row>
      <xdr:rowOff>127000</xdr:rowOff>
    </xdr:to>
    <xdr:graphicFrame macro="">
      <xdr:nvGraphicFramePr>
        <xdr:cNvPr id="6" name="Chart 5">
          <a:extLst>
            <a:ext uri="{FF2B5EF4-FFF2-40B4-BE49-F238E27FC236}">
              <a16:creationId xmlns:a16="http://schemas.microsoft.com/office/drawing/2014/main" id="{C7F5DFC4-97A8-4FD4-BE12-4B70A0206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225349</xdr:colOff>
      <xdr:row>44</xdr:row>
      <xdr:rowOff>90008</xdr:rowOff>
    </xdr:from>
    <xdr:to>
      <xdr:col>20</xdr:col>
      <xdr:colOff>533399</xdr:colOff>
      <xdr:row>57</xdr:row>
      <xdr:rowOff>134936</xdr:rowOff>
    </xdr:to>
    <xdr:graphicFrame macro="">
      <xdr:nvGraphicFramePr>
        <xdr:cNvPr id="7" name="Chart 6">
          <a:extLst>
            <a:ext uri="{FF2B5EF4-FFF2-40B4-BE49-F238E27FC236}">
              <a16:creationId xmlns:a16="http://schemas.microsoft.com/office/drawing/2014/main" id="{1E7DC5A2-AF3F-4781-87E4-77224CE80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445570</xdr:colOff>
      <xdr:row>28</xdr:row>
      <xdr:rowOff>47776</xdr:rowOff>
    </xdr:from>
    <xdr:to>
      <xdr:col>20</xdr:col>
      <xdr:colOff>214313</xdr:colOff>
      <xdr:row>40</xdr:row>
      <xdr:rowOff>15875</xdr:rowOff>
    </xdr:to>
    <xdr:graphicFrame macro="">
      <xdr:nvGraphicFramePr>
        <xdr:cNvPr id="8" name="Chart 7">
          <a:extLst>
            <a:ext uri="{FF2B5EF4-FFF2-40B4-BE49-F238E27FC236}">
              <a16:creationId xmlns:a16="http://schemas.microsoft.com/office/drawing/2014/main" id="{0C7A5F79-64F5-46ED-B4D6-1474F0864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259019</xdr:colOff>
      <xdr:row>62</xdr:row>
      <xdr:rowOff>43710</xdr:rowOff>
    </xdr:from>
    <xdr:to>
      <xdr:col>20</xdr:col>
      <xdr:colOff>563821</xdr:colOff>
      <xdr:row>74</xdr:row>
      <xdr:rowOff>95249</xdr:rowOff>
    </xdr:to>
    <xdr:graphicFrame macro="">
      <xdr:nvGraphicFramePr>
        <xdr:cNvPr id="9" name="Chart 8">
          <a:extLst>
            <a:ext uri="{FF2B5EF4-FFF2-40B4-BE49-F238E27FC236}">
              <a16:creationId xmlns:a16="http://schemas.microsoft.com/office/drawing/2014/main" id="{F81C27AB-FCB2-4714-A443-80524B046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63500</xdr:colOff>
      <xdr:row>0</xdr:row>
      <xdr:rowOff>63500</xdr:rowOff>
    </xdr:from>
    <xdr:to>
      <xdr:col>2</xdr:col>
      <xdr:colOff>236536</xdr:colOff>
      <xdr:row>0</xdr:row>
      <xdr:rowOff>544815</xdr:rowOff>
    </xdr:to>
    <xdr:pic>
      <xdr:nvPicPr>
        <xdr:cNvPr id="10" name="Picture 9">
          <a:extLst>
            <a:ext uri="{FF2B5EF4-FFF2-40B4-BE49-F238E27FC236}">
              <a16:creationId xmlns:a16="http://schemas.microsoft.com/office/drawing/2014/main" id="{F3F8062C-028E-4734-A563-20D744849A91}"/>
            </a:ext>
          </a:extLst>
        </xdr:cNvPr>
        <xdr:cNvPicPr>
          <a:picLocks noChangeAspect="1"/>
        </xdr:cNvPicPr>
      </xdr:nvPicPr>
      <xdr:blipFill>
        <a:blip xmlns:r="http://schemas.openxmlformats.org/officeDocument/2006/relationships" r:embed="rId9"/>
        <a:stretch>
          <a:fillRect/>
        </a:stretch>
      </xdr:blipFill>
      <xdr:spPr>
        <a:xfrm>
          <a:off x="63500" y="63500"/>
          <a:ext cx="2439986" cy="481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695325</xdr:colOff>
      <xdr:row>25</xdr:row>
      <xdr:rowOff>152400</xdr:rowOff>
    </xdr:from>
    <xdr:to>
      <xdr:col>5</xdr:col>
      <xdr:colOff>276225</xdr:colOff>
      <xdr:row>41</xdr:row>
      <xdr:rowOff>155575</xdr:rowOff>
    </xdr:to>
    <xdr:graphicFrame macro="">
      <xdr:nvGraphicFramePr>
        <xdr:cNvPr id="2" name="Chart 1">
          <a:extLst>
            <a:ext uri="{FF2B5EF4-FFF2-40B4-BE49-F238E27FC236}">
              <a16:creationId xmlns:a16="http://schemas.microsoft.com/office/drawing/2014/main" id="{52FFF704-DD1C-4942-A639-D0C79F73B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25</xdr:row>
      <xdr:rowOff>101600</xdr:rowOff>
    </xdr:from>
    <xdr:to>
      <xdr:col>14</xdr:col>
      <xdr:colOff>120650</xdr:colOff>
      <xdr:row>41</xdr:row>
      <xdr:rowOff>12700</xdr:rowOff>
    </xdr:to>
    <xdr:graphicFrame macro="">
      <xdr:nvGraphicFramePr>
        <xdr:cNvPr id="3" name="Chart 2">
          <a:extLst>
            <a:ext uri="{FF2B5EF4-FFF2-40B4-BE49-F238E27FC236}">
              <a16:creationId xmlns:a16="http://schemas.microsoft.com/office/drawing/2014/main" id="{D205B1A0-0740-439A-A78C-4C5F787C0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31750</xdr:colOff>
      <xdr:row>0</xdr:row>
      <xdr:rowOff>38100</xdr:rowOff>
    </xdr:from>
    <xdr:to>
      <xdr:col>1</xdr:col>
      <xdr:colOff>650874</xdr:colOff>
      <xdr:row>0</xdr:row>
      <xdr:rowOff>519415</xdr:rowOff>
    </xdr:to>
    <xdr:pic>
      <xdr:nvPicPr>
        <xdr:cNvPr id="4" name="Picture 3">
          <a:extLst>
            <a:ext uri="{FF2B5EF4-FFF2-40B4-BE49-F238E27FC236}">
              <a16:creationId xmlns:a16="http://schemas.microsoft.com/office/drawing/2014/main" id="{B8F704A7-5509-4E75-B834-8DAD8F8FB27C}"/>
            </a:ext>
          </a:extLst>
        </xdr:cNvPr>
        <xdr:cNvPicPr>
          <a:picLocks noChangeAspect="1"/>
        </xdr:cNvPicPr>
      </xdr:nvPicPr>
      <xdr:blipFill>
        <a:blip xmlns:r="http://schemas.openxmlformats.org/officeDocument/2006/relationships" r:embed="rId3"/>
        <a:stretch>
          <a:fillRect/>
        </a:stretch>
      </xdr:blipFill>
      <xdr:spPr>
        <a:xfrm>
          <a:off x="31750" y="38100"/>
          <a:ext cx="2435224" cy="4813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493182</xdr:colOff>
      <xdr:row>13</xdr:row>
      <xdr:rowOff>107949</xdr:rowOff>
    </xdr:from>
    <xdr:to>
      <xdr:col>13</xdr:col>
      <xdr:colOff>306915</xdr:colOff>
      <xdr:row>34</xdr:row>
      <xdr:rowOff>105832</xdr:rowOff>
    </xdr:to>
    <xdr:graphicFrame macro="">
      <xdr:nvGraphicFramePr>
        <xdr:cNvPr id="2" name="Chart 1">
          <a:extLst>
            <a:ext uri="{FF2B5EF4-FFF2-40B4-BE49-F238E27FC236}">
              <a16:creationId xmlns:a16="http://schemas.microsoft.com/office/drawing/2014/main" id="{3EFD6921-C821-43EA-9F15-990EC4059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566209</xdr:colOff>
      <xdr:row>14</xdr:row>
      <xdr:rowOff>10584</xdr:rowOff>
    </xdr:from>
    <xdr:to>
      <xdr:col>13</xdr:col>
      <xdr:colOff>74084</xdr:colOff>
      <xdr:row>18</xdr:row>
      <xdr:rowOff>4</xdr:rowOff>
    </xdr:to>
    <xdr:sp macro="" textlink="">
      <xdr:nvSpPr>
        <xdr:cNvPr id="3" name="TextBox 2">
          <a:extLst>
            <a:ext uri="{FF2B5EF4-FFF2-40B4-BE49-F238E27FC236}">
              <a16:creationId xmlns:a16="http://schemas.microsoft.com/office/drawing/2014/main" id="{06F55D38-E261-4D28-9462-350862D99F31}"/>
            </a:ext>
          </a:extLst>
        </xdr:cNvPr>
        <xdr:cNvSpPr txBox="1"/>
      </xdr:nvSpPr>
      <xdr:spPr>
        <a:xfrm>
          <a:off x="11177059" y="3007784"/>
          <a:ext cx="828675" cy="7006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00"/>
            <a:t>Volume of</a:t>
          </a:r>
          <a:r>
            <a:rPr lang="en-GB" sz="700" baseline="0"/>
            <a:t> ODA in US$ millons</a:t>
          </a:r>
          <a:endParaRPr lang="en-GB" sz="700"/>
        </a:p>
      </xdr:txBody>
    </xdr:sp>
    <xdr:clientData/>
  </xdr:twoCellAnchor>
  <xdr:twoCellAnchor editAs="oneCell">
    <xdr:from>
      <xdr:col>0</xdr:col>
      <xdr:colOff>26458</xdr:colOff>
      <xdr:row>0</xdr:row>
      <xdr:rowOff>31750</xdr:rowOff>
    </xdr:from>
    <xdr:to>
      <xdr:col>2</xdr:col>
      <xdr:colOff>11640</xdr:colOff>
      <xdr:row>0</xdr:row>
      <xdr:rowOff>513065</xdr:rowOff>
    </xdr:to>
    <xdr:pic>
      <xdr:nvPicPr>
        <xdr:cNvPr id="4" name="Picture 3">
          <a:extLst>
            <a:ext uri="{FF2B5EF4-FFF2-40B4-BE49-F238E27FC236}">
              <a16:creationId xmlns:a16="http://schemas.microsoft.com/office/drawing/2014/main" id="{5684C5ED-000C-44BF-91DB-0E4A5ADBBE78}"/>
            </a:ext>
          </a:extLst>
        </xdr:cNvPr>
        <xdr:cNvPicPr>
          <a:picLocks noChangeAspect="1"/>
        </xdr:cNvPicPr>
      </xdr:nvPicPr>
      <xdr:blipFill>
        <a:blip xmlns:r="http://schemas.openxmlformats.org/officeDocument/2006/relationships" r:embed="rId2"/>
        <a:stretch>
          <a:fillRect/>
        </a:stretch>
      </xdr:blipFill>
      <xdr:spPr>
        <a:xfrm>
          <a:off x="26458" y="31750"/>
          <a:ext cx="2436282" cy="4813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26</xdr:row>
      <xdr:rowOff>6350</xdr:rowOff>
    </xdr:from>
    <xdr:to>
      <xdr:col>0</xdr:col>
      <xdr:colOff>149225</xdr:colOff>
      <xdr:row>45</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E36842-76F3-4B74-9CEB-F4717DE7D1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429250"/>
              <a:ext cx="149225" cy="3409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393700</xdr:colOff>
      <xdr:row>48</xdr:row>
      <xdr:rowOff>44450</xdr:rowOff>
    </xdr:from>
    <xdr:to>
      <xdr:col>7</xdr:col>
      <xdr:colOff>422275</xdr:colOff>
      <xdr:row>67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5308682-C65C-404C-A815-38E9D90D79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3700" y="9378950"/>
              <a:ext cx="9401175" cy="3409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158750</xdr:colOff>
      <xdr:row>48</xdr:row>
      <xdr:rowOff>63500</xdr:rowOff>
    </xdr:from>
    <xdr:to>
      <xdr:col>15</xdr:col>
      <xdr:colOff>187325</xdr:colOff>
      <xdr:row>67</xdr:row>
      <xdr:rowOff>95250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2167E05-FA25-4B6E-A773-6BAD0B8778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191750" y="9398000"/>
              <a:ext cx="4651375" cy="3409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409575</xdr:colOff>
      <xdr:row>10</xdr:row>
      <xdr:rowOff>123824</xdr:rowOff>
    </xdr:from>
    <xdr:to>
      <xdr:col>10</xdr:col>
      <xdr:colOff>635001</xdr:colOff>
      <xdr:row>29</xdr:row>
      <xdr:rowOff>133350</xdr:rowOff>
    </xdr:to>
    <xdr:graphicFrame macro="">
      <xdr:nvGraphicFramePr>
        <xdr:cNvPr id="5" name="Chart 4">
          <a:extLst>
            <a:ext uri="{FF2B5EF4-FFF2-40B4-BE49-F238E27FC236}">
              <a16:creationId xmlns:a16="http://schemas.microsoft.com/office/drawing/2014/main" id="{F0F08256-31C2-49ED-AF99-823449982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88900</xdr:colOff>
      <xdr:row>0</xdr:row>
      <xdr:rowOff>50800</xdr:rowOff>
    </xdr:from>
    <xdr:to>
      <xdr:col>1</xdr:col>
      <xdr:colOff>1222374</xdr:colOff>
      <xdr:row>0</xdr:row>
      <xdr:rowOff>532115</xdr:rowOff>
    </xdr:to>
    <xdr:pic>
      <xdr:nvPicPr>
        <xdr:cNvPr id="6" name="Picture 5">
          <a:extLst>
            <a:ext uri="{FF2B5EF4-FFF2-40B4-BE49-F238E27FC236}">
              <a16:creationId xmlns:a16="http://schemas.microsoft.com/office/drawing/2014/main" id="{90D9F734-FFE7-47DA-BB1F-71F701DBFBA2}"/>
            </a:ext>
          </a:extLst>
        </xdr:cNvPr>
        <xdr:cNvPicPr>
          <a:picLocks noChangeAspect="1"/>
        </xdr:cNvPicPr>
      </xdr:nvPicPr>
      <xdr:blipFill>
        <a:blip xmlns:r="http://schemas.openxmlformats.org/officeDocument/2006/relationships" r:embed="rId5"/>
        <a:stretch>
          <a:fillRect/>
        </a:stretch>
      </xdr:blipFill>
      <xdr:spPr>
        <a:xfrm>
          <a:off x="88900" y="50800"/>
          <a:ext cx="2435224" cy="4813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id%20spent%20on%20health%20-%20ODA%20data%20on%20donors,%20sectors,%20recipients_da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February%202016\Calculations\Wider%20resource%20flows\Fig%202.5%20-%20WRF%20data%20UPDATED.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ealth%20factsheet%20data%2009-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HED%20analysi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ojects\DIPR\Active\P0397%20ITEP2020\Project%20content\Poverty%20and%20ODA%20briefings\Health%20factsheet\GBD%20analysis%2002-07-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ealth%20financing%20by%20flow%2023-04-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sheetName val="Figure 2"/>
      <sheetName val="Figure 3"/>
      <sheetName val="Figure 4"/>
      <sheetName val="Figure 5"/>
      <sheetName val="Figure 6"/>
      <sheetName val="Figure 7"/>
      <sheetName val="Figure 8"/>
      <sheetName val="Figure 9"/>
      <sheetName val="Figure 10"/>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lth ODA for social media"/>
      <sheetName val="Medical research ODA"/>
      <sheetName val="Health core analysis"/>
      <sheetName val="Health donors chart"/>
      <sheetName val="Health recipients chart"/>
      <sheetName val="Health All recipients"/>
      <sheetName val="Health targeting"/>
      <sheetName val="Pivot"/>
      <sheetName val="H, E, SP ODA"/>
      <sheetName val="ODA and total ODA"/>
      <sheetName val="Sector total ODA"/>
      <sheetName val="Total ODA"/>
      <sheetName val="Names&amp;ISO"/>
      <sheetName val="CBLB"/>
      <sheetName val="regions"/>
      <sheetName val="OECD DAC CRS donor type referen"/>
      <sheetName val="OECD CRS channel mapping"/>
      <sheetName val="Fragile"/>
      <sheetName val="Income groups 1987-2018"/>
      <sheetName val="LDCs (1)"/>
    </sheetNames>
    <sheetDataSet>
      <sheetData sheetId="0" refreshError="1"/>
      <sheetData sheetId="1" refreshError="1"/>
      <sheetData sheetId="2">
        <row r="5">
          <cell r="C5">
            <v>2009</v>
          </cell>
        </row>
      </sheetData>
      <sheetData sheetId="3">
        <row r="7">
          <cell r="F7" t="str">
            <v>growth from 2017</v>
          </cell>
        </row>
      </sheetData>
      <sheetData sheetId="4">
        <row r="7">
          <cell r="F7" t="str">
            <v>growth from 2017</v>
          </cell>
        </row>
      </sheetData>
      <sheetData sheetId="5">
        <row r="4">
          <cell r="R4" t="str">
            <v>Sub-Saharan Africa</v>
          </cell>
        </row>
      </sheetData>
      <sheetData sheetId="6">
        <row r="5">
          <cell r="H5">
            <v>2014</v>
          </cell>
        </row>
      </sheetData>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less than 100"/>
      <sheetName val="Analysis aggregates"/>
      <sheetName val="Health ODA GHED data table"/>
      <sheetName val="Band calculations"/>
      <sheetName val="Data table GHED"/>
      <sheetName val="Pivot table"/>
      <sheetName val="LDCs"/>
      <sheetName val="Table"/>
      <sheetName val="Metadata"/>
      <sheetName val="Table GDP in PPP$"/>
      <sheetName val="Names&amp;ISO"/>
      <sheetName val="Income groups table"/>
      <sheetName val="Population data"/>
      <sheetName val="Sheet1"/>
    </sheetNames>
    <sheetDataSet>
      <sheetData sheetId="0">
        <row r="3">
          <cell r="T3">
            <v>238.4782320308</v>
          </cell>
        </row>
      </sheetData>
      <sheetData sheetId="1">
        <row r="23">
          <cell r="C23" t="str">
            <v>ODA</v>
          </cell>
        </row>
      </sheetData>
      <sheetData sheetId="2"/>
      <sheetData sheetId="3"/>
      <sheetData sheetId="4"/>
      <sheetData sheetId="5"/>
      <sheetData sheetId="6">
        <row r="1">
          <cell r="A1" t="str">
            <v>iso3</v>
          </cell>
        </row>
      </sheetData>
      <sheetData sheetId="7"/>
      <sheetData sheetId="8"/>
      <sheetData sheetId="9"/>
      <sheetData sheetId="10"/>
      <sheetData sheetId="11"/>
      <sheetData sheetId="12">
        <row r="5">
          <cell r="B5" t="str">
            <v>ABW</v>
          </cell>
        </row>
      </sheetData>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e analysis"/>
      <sheetName val="Health ODA GBD data table"/>
      <sheetName val="GBD download"/>
      <sheetName val="Causes"/>
      <sheetName val="Metadata and citation"/>
      <sheetName val="Health ODA"/>
      <sheetName val="NTD CRS 2006 - 2017"/>
      <sheetName val="Pneumonia Dev Assistance CRS"/>
      <sheetName val="Ebola response CRS"/>
      <sheetName val="NTD and pneumo check"/>
      <sheetName val="Names&amp;ISO"/>
    </sheetNames>
    <sheetDataSet>
      <sheetData sheetId="0">
        <row r="6">
          <cell r="Q6" t="str">
            <v>ODA to combat disease by type, 2013-2017 (US$ billions, constant 2017 prices)</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health by resource"/>
      <sheetName val="Analysis health by resource CG"/>
      <sheetName val="Health ODA GHED data table"/>
      <sheetName val="Pivot"/>
      <sheetName val="PDA"/>
      <sheetName val="OOFs"/>
      <sheetName val="GHED govt data"/>
      <sheetName val="OOP data"/>
      <sheetName val="Pivot on OOP"/>
      <sheetName val="Blended finance"/>
      <sheetName val="GHED out of pocket exp"/>
      <sheetName val="Names&amp;ISO"/>
    </sheetNames>
    <sheetDataSet>
      <sheetData sheetId="0">
        <row r="7">
          <cell r="D7">
            <v>22.181027018214248</v>
          </cell>
        </row>
      </sheetData>
      <sheetData sheetId="1">
        <row r="7">
          <cell r="D7">
            <v>9.4288604220478334</v>
          </cell>
        </row>
      </sheetData>
      <sheetData sheetId="2">
        <row r="3">
          <cell r="T3">
            <v>238.4782320308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10E4-40BA-4C0F-A144-9E8CAF87BBE1}">
  <dimension ref="A1:G19"/>
  <sheetViews>
    <sheetView tabSelected="1" workbookViewId="0">
      <selection activeCell="C4" sqref="C4"/>
    </sheetView>
  </sheetViews>
  <sheetFormatPr defaultRowHeight="14.5" x14ac:dyDescent="0.35"/>
  <cols>
    <col min="1" max="1" width="43.1796875" customWidth="1"/>
    <col min="2" max="2" width="18.36328125" customWidth="1"/>
    <col min="3" max="3" width="13.6328125" customWidth="1"/>
    <col min="4" max="4" width="15.90625" customWidth="1"/>
    <col min="5" max="5" width="17.26953125" customWidth="1"/>
    <col min="6" max="6" width="22.1796875" customWidth="1"/>
    <col min="7" max="7" width="23.26953125" customWidth="1"/>
  </cols>
  <sheetData>
    <row r="1" spans="1:7" ht="46" customHeight="1" x14ac:dyDescent="0.35"/>
    <row r="2" spans="1:7" x14ac:dyDescent="0.35">
      <c r="A2" s="85" t="s">
        <v>163</v>
      </c>
    </row>
    <row r="3" spans="1:7" x14ac:dyDescent="0.35">
      <c r="A3" s="78" t="s">
        <v>0</v>
      </c>
    </row>
    <row r="4" spans="1:7" x14ac:dyDescent="0.35">
      <c r="A4" s="79" t="s">
        <v>1</v>
      </c>
      <c r="B4" s="83" t="s">
        <v>164</v>
      </c>
    </row>
    <row r="5" spans="1:7" x14ac:dyDescent="0.35">
      <c r="A5" s="80" t="s">
        <v>2</v>
      </c>
      <c r="B5" s="83" t="s">
        <v>164</v>
      </c>
    </row>
    <row r="6" spans="1:7" x14ac:dyDescent="0.35">
      <c r="A6" s="80" t="s">
        <v>3</v>
      </c>
      <c r="B6" s="80"/>
    </row>
    <row r="7" spans="1:7" x14ac:dyDescent="0.35">
      <c r="A7" s="80" t="s">
        <v>4</v>
      </c>
      <c r="B7" s="83" t="s">
        <v>165</v>
      </c>
    </row>
    <row r="8" spans="1:7" x14ac:dyDescent="0.35">
      <c r="A8" s="80" t="s">
        <v>5</v>
      </c>
      <c r="B8" s="86" t="s">
        <v>166</v>
      </c>
    </row>
    <row r="9" spans="1:7" x14ac:dyDescent="0.35">
      <c r="A9" s="81" t="s">
        <v>6</v>
      </c>
      <c r="B9" s="80" t="s">
        <v>7</v>
      </c>
    </row>
    <row r="10" spans="1:7" x14ac:dyDescent="0.35">
      <c r="A10" s="79" t="s">
        <v>8</v>
      </c>
      <c r="B10" s="80" t="s">
        <v>9</v>
      </c>
    </row>
    <row r="11" spans="1:7" x14ac:dyDescent="0.35">
      <c r="A11" s="82"/>
      <c r="B11" s="82"/>
    </row>
    <row r="13" spans="1:7" x14ac:dyDescent="0.35">
      <c r="A13" s="1" t="s">
        <v>10</v>
      </c>
      <c r="B13" s="2" t="s">
        <v>11</v>
      </c>
      <c r="C13" s="2" t="s">
        <v>12</v>
      </c>
      <c r="D13" s="2" t="s">
        <v>13</v>
      </c>
      <c r="E13" s="3" t="s">
        <v>14</v>
      </c>
      <c r="F13" t="s">
        <v>15</v>
      </c>
      <c r="G13" t="s">
        <v>16</v>
      </c>
    </row>
    <row r="14" spans="1:7" x14ac:dyDescent="0.35">
      <c r="A14" s="4" t="s">
        <v>17</v>
      </c>
      <c r="B14" s="5">
        <v>9.4288604220478334</v>
      </c>
      <c r="C14" s="5">
        <v>6.8125929304710553</v>
      </c>
      <c r="D14" s="6">
        <v>0.1980694129132253</v>
      </c>
      <c r="E14" s="7">
        <v>4.7548815021647046E-3</v>
      </c>
      <c r="F14" t="s">
        <v>18</v>
      </c>
      <c r="G14" t="s">
        <v>19</v>
      </c>
    </row>
    <row r="15" spans="1:7" x14ac:dyDescent="0.35">
      <c r="A15" s="4" t="s">
        <v>20</v>
      </c>
      <c r="B15" s="5">
        <v>1.3489533401755522</v>
      </c>
      <c r="C15" s="5">
        <v>4.1492719150585184</v>
      </c>
      <c r="D15" s="6">
        <v>2.833708255041454E-2</v>
      </c>
      <c r="E15" s="7">
        <v>2.8960039852255035E-3</v>
      </c>
      <c r="F15" t="s">
        <v>21</v>
      </c>
      <c r="G15" t="s">
        <v>22</v>
      </c>
    </row>
    <row r="16" spans="1:7" x14ac:dyDescent="0.35">
      <c r="A16" s="4" t="s">
        <v>23</v>
      </c>
      <c r="B16" s="5">
        <v>10.699892739038026</v>
      </c>
      <c r="C16" s="5">
        <v>746.49819400171828</v>
      </c>
      <c r="D16" s="6">
        <v>0.22476963049533119</v>
      </c>
      <c r="E16" s="8">
        <v>0.52102195012739427</v>
      </c>
      <c r="F16" t="s">
        <v>24</v>
      </c>
      <c r="G16" t="s">
        <v>25</v>
      </c>
    </row>
    <row r="17" spans="1:7" x14ac:dyDescent="0.35">
      <c r="A17" s="4" t="s">
        <v>26</v>
      </c>
      <c r="B17" s="5">
        <v>23.582858709717396</v>
      </c>
      <c r="C17" s="5">
        <v>509.993521507016</v>
      </c>
      <c r="D17" s="6">
        <v>0.49539846496473777</v>
      </c>
      <c r="E17" s="8">
        <v>0.35595239380754756</v>
      </c>
      <c r="F17" t="s">
        <v>27</v>
      </c>
      <c r="G17" t="s">
        <v>28</v>
      </c>
    </row>
    <row r="18" spans="1:7" x14ac:dyDescent="0.35">
      <c r="A18" s="4" t="s">
        <v>29</v>
      </c>
      <c r="B18" s="5">
        <v>2.5432534875632093</v>
      </c>
      <c r="C18" s="5">
        <v>165.30408718583308</v>
      </c>
      <c r="D18" s="6">
        <v>5.3425409076291244E-2</v>
      </c>
      <c r="E18" s="8">
        <v>0.11537477057766776</v>
      </c>
      <c r="F18" t="s">
        <v>30</v>
      </c>
      <c r="G18" t="s">
        <v>31</v>
      </c>
    </row>
    <row r="19" spans="1:7" x14ac:dyDescent="0.35">
      <c r="A19" s="9" t="s">
        <v>32</v>
      </c>
      <c r="B19" s="10">
        <v>47.603818698542014</v>
      </c>
      <c r="C19" s="10">
        <v>1432.7576675400971</v>
      </c>
      <c r="D19" s="11">
        <v>1</v>
      </c>
      <c r="E19" s="12">
        <v>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CA50-3D99-4767-B683-9EB2CAA5F454}">
  <dimension ref="A1:T61"/>
  <sheetViews>
    <sheetView zoomScale="80" zoomScaleNormal="80" workbookViewId="0">
      <selection activeCell="B1" sqref="B1"/>
    </sheetView>
  </sheetViews>
  <sheetFormatPr defaultRowHeight="14.5" x14ac:dyDescent="0.35"/>
  <cols>
    <col min="1" max="1" width="22.08984375" customWidth="1"/>
    <col min="2" max="2" width="10.36328125" bestFit="1" customWidth="1"/>
    <col min="3" max="3" width="10.08984375" customWidth="1"/>
    <col min="8" max="8" width="22.1796875" customWidth="1"/>
  </cols>
  <sheetData>
    <row r="1" spans="1:15" ht="47" customHeight="1" x14ac:dyDescent="0.35"/>
    <row r="2" spans="1:15" x14ac:dyDescent="0.35">
      <c r="A2" s="85" t="s">
        <v>163</v>
      </c>
      <c r="B2" s="82"/>
    </row>
    <row r="3" spans="1:15" x14ac:dyDescent="0.35">
      <c r="A3" s="78" t="s">
        <v>33</v>
      </c>
      <c r="B3" s="82"/>
    </row>
    <row r="4" spans="1:15" x14ac:dyDescent="0.35">
      <c r="A4" s="79" t="s">
        <v>1</v>
      </c>
      <c r="B4" s="83" t="s">
        <v>167</v>
      </c>
    </row>
    <row r="5" spans="1:15" x14ac:dyDescent="0.35">
      <c r="A5" s="80" t="s">
        <v>2</v>
      </c>
      <c r="B5" s="83" t="s">
        <v>167</v>
      </c>
    </row>
    <row r="6" spans="1:15" x14ac:dyDescent="0.35">
      <c r="A6" s="80" t="s">
        <v>3</v>
      </c>
      <c r="B6" s="80"/>
    </row>
    <row r="7" spans="1:15" x14ac:dyDescent="0.35">
      <c r="A7" s="80" t="s">
        <v>4</v>
      </c>
      <c r="B7" s="83" t="s">
        <v>34</v>
      </c>
    </row>
    <row r="8" spans="1:15" x14ac:dyDescent="0.35">
      <c r="A8" s="80" t="s">
        <v>5</v>
      </c>
      <c r="B8" s="83"/>
    </row>
    <row r="9" spans="1:15" x14ac:dyDescent="0.35">
      <c r="A9" s="81" t="s">
        <v>6</v>
      </c>
      <c r="B9" s="80" t="s">
        <v>7</v>
      </c>
    </row>
    <row r="10" spans="1:15" x14ac:dyDescent="0.35">
      <c r="A10" s="79" t="s">
        <v>8</v>
      </c>
      <c r="B10" s="80" t="s">
        <v>9</v>
      </c>
    </row>
    <row r="11" spans="1:15" x14ac:dyDescent="0.35">
      <c r="O11" s="13" t="s">
        <v>35</v>
      </c>
    </row>
    <row r="13" spans="1:15" x14ac:dyDescent="0.35">
      <c r="A13" s="14"/>
    </row>
    <row r="15" spans="1:15" x14ac:dyDescent="0.35">
      <c r="A15" t="s">
        <v>36</v>
      </c>
      <c r="J15" s="15"/>
    </row>
    <row r="17" spans="1:15" x14ac:dyDescent="0.35">
      <c r="A17" s="1" t="s">
        <v>37</v>
      </c>
      <c r="B17" s="2">
        <v>2014</v>
      </c>
      <c r="C17" s="2">
        <v>2015</v>
      </c>
      <c r="D17" s="2">
        <v>2016</v>
      </c>
      <c r="E17" s="2">
        <v>2017</v>
      </c>
      <c r="F17" s="3">
        <v>2018</v>
      </c>
      <c r="H17" s="16" t="s">
        <v>37</v>
      </c>
      <c r="I17" s="16" t="s">
        <v>38</v>
      </c>
      <c r="J17" s="3" t="s">
        <v>39</v>
      </c>
      <c r="K17" s="2" t="s">
        <v>38</v>
      </c>
      <c r="L17" s="3" t="s">
        <v>39</v>
      </c>
    </row>
    <row r="18" spans="1:15" x14ac:dyDescent="0.35">
      <c r="A18" s="4" t="s">
        <v>40</v>
      </c>
      <c r="B18" s="15">
        <v>6939.7717446277256</v>
      </c>
      <c r="C18" s="15">
        <v>6983.4422070676728</v>
      </c>
      <c r="D18" s="15">
        <v>7443.6664351700356</v>
      </c>
      <c r="E18" s="15">
        <v>8134.9185269560758</v>
      </c>
      <c r="F18" s="17">
        <v>7536.3272104264315</v>
      </c>
      <c r="H18" s="18" t="s">
        <v>40</v>
      </c>
      <c r="I18" s="19">
        <v>7536.3272104264315</v>
      </c>
      <c r="J18" s="20">
        <v>46823.710607990994</v>
      </c>
      <c r="K18" s="6">
        <f>I18/$I$24</f>
        <v>0.46438247786623676</v>
      </c>
      <c r="L18" s="8">
        <f>J18/$J$24</f>
        <v>0.39769343701630316</v>
      </c>
      <c r="M18" s="21"/>
    </row>
    <row r="19" spans="1:15" x14ac:dyDescent="0.35">
      <c r="A19" s="4" t="s">
        <v>41</v>
      </c>
      <c r="B19" s="15">
        <v>6626.1347783606188</v>
      </c>
      <c r="C19" s="15">
        <v>7432.970477863706</v>
      </c>
      <c r="D19" s="15">
        <v>7472.1122643389781</v>
      </c>
      <c r="E19" s="15">
        <v>8186.4851960958877</v>
      </c>
      <c r="F19" s="17">
        <v>7019.1766596937441</v>
      </c>
      <c r="H19" s="18" t="s">
        <v>41</v>
      </c>
      <c r="I19" s="19">
        <v>7019.1766596937441</v>
      </c>
      <c r="J19" s="20">
        <v>46239.792445743187</v>
      </c>
      <c r="K19" s="6">
        <f>I19/$I$24</f>
        <v>0.43251607298842287</v>
      </c>
      <c r="L19" s="8">
        <f>J19/$J$24</f>
        <v>0.39273397485780986</v>
      </c>
    </row>
    <row r="20" spans="1:15" x14ac:dyDescent="0.35">
      <c r="A20" s="4" t="s">
        <v>42</v>
      </c>
      <c r="B20" s="15">
        <v>1852.589797430684</v>
      </c>
      <c r="C20" s="15">
        <v>1335.6708522492609</v>
      </c>
      <c r="D20" s="15">
        <v>1639.422197645591</v>
      </c>
      <c r="E20" s="15">
        <v>1962.1816582260035</v>
      </c>
      <c r="F20" s="17">
        <v>1667.9717111503735</v>
      </c>
      <c r="H20" s="18" t="s">
        <v>42</v>
      </c>
      <c r="I20" s="19">
        <v>1667.9717111503735</v>
      </c>
      <c r="J20" s="20">
        <v>24526.191775887208</v>
      </c>
      <c r="K20" s="6">
        <f>I20/$I$24</f>
        <v>0.10277908782452787</v>
      </c>
      <c r="L20" s="8">
        <f>J20/$J$24</f>
        <v>0.20831124611061813</v>
      </c>
    </row>
    <row r="21" spans="1:15" x14ac:dyDescent="0.35">
      <c r="A21" s="4" t="s">
        <v>43</v>
      </c>
      <c r="B21" s="15">
        <v>7.101657579974999</v>
      </c>
      <c r="C21" s="15">
        <v>8.1063378957000012</v>
      </c>
      <c r="D21" s="15">
        <v>9.101175535000003</v>
      </c>
      <c r="E21" s="15">
        <v>12.999790575999999</v>
      </c>
      <c r="F21" s="17">
        <v>5.2315074521999989</v>
      </c>
      <c r="H21" s="18" t="s">
        <v>43</v>
      </c>
      <c r="I21" s="19">
        <v>5.2315074521999989</v>
      </c>
      <c r="J21" s="20">
        <v>148.50814221063001</v>
      </c>
      <c r="K21" s="6">
        <f>I21/$I$24</f>
        <v>3.2236132081250938E-4</v>
      </c>
      <c r="L21" s="8">
        <f>J21/$J$24</f>
        <v>1.2613420152689054E-3</v>
      </c>
    </row>
    <row r="22" spans="1:15" x14ac:dyDescent="0.35">
      <c r="A22" s="4" t="s">
        <v>44</v>
      </c>
      <c r="B22" s="15">
        <v>4759.4328479984742</v>
      </c>
      <c r="C22" s="15">
        <v>5233.238561844877</v>
      </c>
      <c r="D22" s="15">
        <v>5176.4180700746883</v>
      </c>
      <c r="E22" s="15">
        <v>6093.9703076798878</v>
      </c>
      <c r="F22" s="17">
        <v>5952.3199294914739</v>
      </c>
      <c r="H22" s="18" t="s">
        <v>44</v>
      </c>
      <c r="I22" s="19">
        <v>5952.3199294914739</v>
      </c>
      <c r="J22" s="20">
        <v>48518.470563749543</v>
      </c>
      <c r="K22" s="6">
        <f>I22/$I$24</f>
        <v>0.36677721132989777</v>
      </c>
      <c r="L22" s="8">
        <f>J22/$J$24</f>
        <v>0.41208774500624257</v>
      </c>
    </row>
    <row r="23" spans="1:15" x14ac:dyDescent="0.35">
      <c r="A23" s="1" t="s">
        <v>32</v>
      </c>
      <c r="B23" s="22">
        <v>20185.030825997474</v>
      </c>
      <c r="C23" s="22">
        <v>20993.428436921218</v>
      </c>
      <c r="D23" s="22">
        <v>21740.720142764294</v>
      </c>
      <c r="E23" s="22">
        <v>24390.555479533854</v>
      </c>
      <c r="F23" s="23">
        <v>22181.027018214223</v>
      </c>
      <c r="H23" s="24" t="s">
        <v>32</v>
      </c>
      <c r="I23" s="25">
        <v>22181.027018214223</v>
      </c>
      <c r="J23" s="26">
        <v>166256.67353558156</v>
      </c>
      <c r="K23" s="27"/>
      <c r="L23" s="28"/>
    </row>
    <row r="24" spans="1:15" x14ac:dyDescent="0.35">
      <c r="H24" s="16" t="s">
        <v>45</v>
      </c>
      <c r="I24" s="16">
        <f>I18+I19+I20+I21</f>
        <v>16228.707088722749</v>
      </c>
      <c r="J24" s="29">
        <f>J18+J19+J20+J21</f>
        <v>117738.20297183201</v>
      </c>
      <c r="K24" s="2"/>
      <c r="L24" s="3"/>
    </row>
    <row r="25" spans="1:15" x14ac:dyDescent="0.35">
      <c r="H25" t="s">
        <v>46</v>
      </c>
    </row>
    <row r="26" spans="1:15" x14ac:dyDescent="0.35">
      <c r="A26" t="s">
        <v>47</v>
      </c>
    </row>
    <row r="28" spans="1:15" x14ac:dyDescent="0.35">
      <c r="A28" s="30" t="s">
        <v>48</v>
      </c>
      <c r="B28" s="31">
        <v>2014</v>
      </c>
      <c r="C28" s="31">
        <v>2015</v>
      </c>
      <c r="D28" s="31">
        <v>2016</v>
      </c>
      <c r="E28" s="31">
        <v>2017</v>
      </c>
      <c r="F28" s="32">
        <v>2018</v>
      </c>
      <c r="H28" s="16" t="s">
        <v>48</v>
      </c>
      <c r="I28" s="16" t="s">
        <v>38</v>
      </c>
      <c r="J28" s="3" t="s">
        <v>39</v>
      </c>
      <c r="K28" s="2" t="s">
        <v>38</v>
      </c>
      <c r="L28" s="3" t="s">
        <v>39</v>
      </c>
      <c r="O28" s="13" t="s">
        <v>49</v>
      </c>
    </row>
    <row r="29" spans="1:15" x14ac:dyDescent="0.35">
      <c r="A29" s="30" t="s">
        <v>50</v>
      </c>
      <c r="B29" s="33">
        <v>8638.1205031764712</v>
      </c>
      <c r="C29" s="33">
        <v>8697.8003848598419</v>
      </c>
      <c r="D29" s="33">
        <v>9316.6830644497277</v>
      </c>
      <c r="E29" s="33">
        <v>10153.036498828371</v>
      </c>
      <c r="F29" s="34">
        <v>9428.8604220478319</v>
      </c>
      <c r="H29" s="18" t="s">
        <v>50</v>
      </c>
      <c r="I29" s="19">
        <v>9428.8604220478319</v>
      </c>
      <c r="J29" s="20">
        <v>46752.793957965645</v>
      </c>
      <c r="K29" s="6">
        <f>I29/$I$53</f>
        <v>0.58054289954202276</v>
      </c>
      <c r="L29" s="8">
        <f>J29/$J$53</f>
        <v>0.39636048555408193</v>
      </c>
    </row>
    <row r="30" spans="1:15" x14ac:dyDescent="0.35">
      <c r="A30" s="4" t="s">
        <v>51</v>
      </c>
      <c r="B30" s="15">
        <v>6807.8517938805498</v>
      </c>
      <c r="C30" s="15">
        <v>7093.4190958165409</v>
      </c>
      <c r="D30" s="15">
        <v>7295.3029414798793</v>
      </c>
      <c r="E30" s="15">
        <v>8159.5551904136291</v>
      </c>
      <c r="F30" s="17">
        <v>6812.5929304710589</v>
      </c>
      <c r="H30" s="18" t="s">
        <v>51</v>
      </c>
      <c r="I30" s="19">
        <v>6812.5929304710589</v>
      </c>
      <c r="J30" s="20">
        <v>71202.440385358976</v>
      </c>
      <c r="K30" s="6">
        <f>I30/$I$53</f>
        <v>0.4194571004579763</v>
      </c>
      <c r="L30" s="8">
        <f>J30/$J$53</f>
        <v>0.60363951444591857</v>
      </c>
    </row>
    <row r="31" spans="1:15" x14ac:dyDescent="0.35">
      <c r="A31" s="9" t="s">
        <v>52</v>
      </c>
      <c r="B31" s="35">
        <v>4739.0585289404653</v>
      </c>
      <c r="C31" s="35">
        <v>5202.20895624488</v>
      </c>
      <c r="D31" s="35">
        <v>5128.7341368346788</v>
      </c>
      <c r="E31" s="35">
        <v>6077.9637902918957</v>
      </c>
      <c r="F31" s="36">
        <v>5939.573665695355</v>
      </c>
      <c r="H31" s="18" t="s">
        <v>52</v>
      </c>
      <c r="I31" s="19">
        <v>5939.573665695355</v>
      </c>
      <c r="J31" s="20">
        <v>48301.439192257079</v>
      </c>
      <c r="K31" s="6"/>
      <c r="L31" s="8"/>
    </row>
    <row r="32" spans="1:15" x14ac:dyDescent="0.35">
      <c r="A32" s="1" t="s">
        <v>32</v>
      </c>
      <c r="B32" s="22">
        <v>20185.030825997503</v>
      </c>
      <c r="C32" s="22">
        <v>20993.428436921215</v>
      </c>
      <c r="D32" s="22">
        <v>21740.720142764272</v>
      </c>
      <c r="E32" s="22">
        <v>24390.555479533927</v>
      </c>
      <c r="F32" s="23">
        <v>22181.02701821427</v>
      </c>
      <c r="H32" s="16" t="s">
        <v>32</v>
      </c>
      <c r="I32" s="25">
        <f>SUM(I29:I31)</f>
        <v>22181.027018214245</v>
      </c>
      <c r="J32" s="26">
        <f>SUM(J29:J31)</f>
        <v>166256.67353558168</v>
      </c>
      <c r="K32" s="27">
        <f>J32/$J$23</f>
        <v>1.0000000000000007</v>
      </c>
      <c r="L32" s="28">
        <f>I32/$I$23</f>
        <v>1.0000000000000009</v>
      </c>
    </row>
    <row r="33" spans="1:20" x14ac:dyDescent="0.35">
      <c r="A33" s="4" t="s">
        <v>45</v>
      </c>
      <c r="B33" s="15"/>
      <c r="C33" s="15"/>
      <c r="D33" s="15"/>
      <c r="E33" s="15"/>
      <c r="F33" s="15"/>
      <c r="H33" s="16" t="s">
        <v>45</v>
      </c>
      <c r="I33" s="37">
        <f>I29+I30</f>
        <v>16241.453352518891</v>
      </c>
      <c r="J33" s="29">
        <f>J29+J30</f>
        <v>117955.23434332461</v>
      </c>
      <c r="K33" s="2"/>
      <c r="L33" s="3"/>
    </row>
    <row r="34" spans="1:20" x14ac:dyDescent="0.35">
      <c r="H34" t="s">
        <v>46</v>
      </c>
    </row>
    <row r="36" spans="1:20" x14ac:dyDescent="0.35">
      <c r="A36" t="s">
        <v>53</v>
      </c>
    </row>
    <row r="38" spans="1:20" x14ac:dyDescent="0.35">
      <c r="A38" s="1" t="s">
        <v>54</v>
      </c>
      <c r="B38" s="2">
        <v>2014</v>
      </c>
      <c r="C38" s="2">
        <v>2015</v>
      </c>
      <c r="D38" s="2">
        <v>2016</v>
      </c>
      <c r="E38" s="2">
        <v>2017</v>
      </c>
      <c r="F38" s="3">
        <v>2018</v>
      </c>
      <c r="H38" s="16" t="s">
        <v>55</v>
      </c>
      <c r="I38" s="16" t="s">
        <v>38</v>
      </c>
      <c r="J38" s="3" t="s">
        <v>39</v>
      </c>
      <c r="K38" s="2" t="s">
        <v>38</v>
      </c>
      <c r="L38" s="3" t="s">
        <v>39</v>
      </c>
      <c r="P38" s="15"/>
      <c r="Q38" s="15"/>
      <c r="R38" s="15"/>
      <c r="S38" s="15"/>
      <c r="T38" s="15"/>
    </row>
    <row r="39" spans="1:20" x14ac:dyDescent="0.35">
      <c r="A39" s="4" t="s">
        <v>56</v>
      </c>
      <c r="B39" s="15">
        <v>3020.2217572839086</v>
      </c>
      <c r="C39" s="15">
        <v>3164.8349043319972</v>
      </c>
      <c r="D39" s="15">
        <v>3255.1564227566096</v>
      </c>
      <c r="E39" s="15">
        <v>3785.4383292153057</v>
      </c>
      <c r="F39" s="17">
        <v>3434.1168188105403</v>
      </c>
      <c r="H39" s="18" t="s">
        <v>57</v>
      </c>
      <c r="I39" s="19">
        <v>3434.1168188105403</v>
      </c>
      <c r="J39" s="20">
        <v>37174.85558324962</v>
      </c>
      <c r="K39" s="6">
        <f>I39/$I$44</f>
        <v>0.21144147289490864</v>
      </c>
      <c r="L39" s="8">
        <f>J39/$J$44</f>
        <v>0.31516071152084013</v>
      </c>
      <c r="M39" s="21">
        <f>(F29-B29)/B29</f>
        <v>9.1540737198628361E-2</v>
      </c>
    </row>
    <row r="40" spans="1:20" x14ac:dyDescent="0.35">
      <c r="A40" s="4" t="s">
        <v>58</v>
      </c>
      <c r="B40" s="15">
        <v>8415.6540118387074</v>
      </c>
      <c r="C40" s="15">
        <v>8860.4881529068734</v>
      </c>
      <c r="D40" s="15">
        <v>9244.9521001103185</v>
      </c>
      <c r="E40" s="15">
        <v>9911.6686576238371</v>
      </c>
      <c r="F40" s="17">
        <v>9157.9256884099213</v>
      </c>
      <c r="H40" s="18" t="s">
        <v>59</v>
      </c>
      <c r="I40" s="19">
        <v>9157.9256884099213</v>
      </c>
      <c r="J40" s="20">
        <v>36571.317001512885</v>
      </c>
      <c r="K40" s="6">
        <f>I40/$I$44</f>
        <v>0.56386121916790355</v>
      </c>
      <c r="L40" s="8">
        <f>J40/$J$44</f>
        <v>0.31004403666451236</v>
      </c>
    </row>
    <row r="41" spans="1:20" x14ac:dyDescent="0.35">
      <c r="A41" s="4" t="s">
        <v>60</v>
      </c>
      <c r="B41" s="15">
        <v>4010.0965279343968</v>
      </c>
      <c r="C41" s="15">
        <v>3765.8964234374926</v>
      </c>
      <c r="D41" s="15">
        <v>4111.8774830626517</v>
      </c>
      <c r="E41" s="15">
        <v>4615.4847024028795</v>
      </c>
      <c r="F41" s="17">
        <v>3649.4108452984028</v>
      </c>
      <c r="H41" s="18" t="s">
        <v>60</v>
      </c>
      <c r="I41" s="19">
        <v>3649.4108452984028</v>
      </c>
      <c r="J41" s="20">
        <v>44209.061758562108</v>
      </c>
      <c r="K41" s="6">
        <f>I41/$I$44</f>
        <v>0.22469730793718784</v>
      </c>
      <c r="L41" s="8">
        <f>J41/$J$44</f>
        <v>0.37479525181464751</v>
      </c>
    </row>
    <row r="42" spans="1:20" x14ac:dyDescent="0.35">
      <c r="A42" s="4" t="s">
        <v>52</v>
      </c>
      <c r="B42" s="15">
        <v>4739.0585289404653</v>
      </c>
      <c r="C42" s="15">
        <v>5202.20895624488</v>
      </c>
      <c r="D42" s="15">
        <v>5128.7341368346788</v>
      </c>
      <c r="E42" s="15">
        <v>6077.9637902918957</v>
      </c>
      <c r="F42" s="17">
        <v>5939.573665695355</v>
      </c>
      <c r="H42" s="18" t="s">
        <v>52</v>
      </c>
      <c r="I42" s="19">
        <v>5939.573665695355</v>
      </c>
      <c r="J42" s="20">
        <v>48301.439192257079</v>
      </c>
      <c r="K42" s="6"/>
      <c r="L42" s="8"/>
    </row>
    <row r="43" spans="1:20" x14ac:dyDescent="0.35">
      <c r="A43" s="1" t="s">
        <v>32</v>
      </c>
      <c r="B43" s="22">
        <v>20185.030825997503</v>
      </c>
      <c r="C43" s="22">
        <v>20993.428436921215</v>
      </c>
      <c r="D43" s="22">
        <v>21740.720142764272</v>
      </c>
      <c r="E43" s="22">
        <v>24390.555479533927</v>
      </c>
      <c r="F43" s="23">
        <v>22181.02701821427</v>
      </c>
      <c r="H43" s="16" t="s">
        <v>32</v>
      </c>
      <c r="I43" s="25">
        <v>22181.027018214223</v>
      </c>
      <c r="J43" s="26">
        <v>166256.67353558156</v>
      </c>
      <c r="K43" s="27">
        <f>J43/$J$23</f>
        <v>1</v>
      </c>
      <c r="L43" s="28">
        <f>I43/$I$23</f>
        <v>1</v>
      </c>
    </row>
    <row r="44" spans="1:20" x14ac:dyDescent="0.35">
      <c r="A44" s="1" t="s">
        <v>61</v>
      </c>
      <c r="B44" s="22">
        <f>B39+B40</f>
        <v>11435.875769122616</v>
      </c>
      <c r="C44" s="22">
        <f>C39+C40</f>
        <v>12025.323057238871</v>
      </c>
      <c r="D44" s="22">
        <f>D39+D40</f>
        <v>12500.108522866929</v>
      </c>
      <c r="E44" s="22">
        <f>E39+E40</f>
        <v>13697.106986839142</v>
      </c>
      <c r="F44" s="23">
        <f>F39+F40</f>
        <v>12592.042507220462</v>
      </c>
      <c r="H44" s="16" t="s">
        <v>45</v>
      </c>
      <c r="I44" s="37">
        <f>I39+I40+I41</f>
        <v>16241.453352518864</v>
      </c>
      <c r="J44" s="29">
        <f>J39+J40+J41</f>
        <v>117955.23434332461</v>
      </c>
      <c r="K44" s="2"/>
      <c r="L44" s="3"/>
      <c r="O44" s="13" t="s">
        <v>58</v>
      </c>
    </row>
    <row r="45" spans="1:20" x14ac:dyDescent="0.35">
      <c r="B45" s="15"/>
      <c r="C45" s="15"/>
      <c r="D45" s="15"/>
      <c r="E45" s="15"/>
      <c r="F45" s="15"/>
      <c r="H45" t="s">
        <v>46</v>
      </c>
    </row>
    <row r="46" spans="1:20" x14ac:dyDescent="0.35">
      <c r="B46" s="15"/>
      <c r="C46" s="15"/>
      <c r="D46" s="15"/>
      <c r="E46" s="15"/>
      <c r="F46" s="15"/>
    </row>
    <row r="47" spans="1:20" x14ac:dyDescent="0.35">
      <c r="A47" t="s">
        <v>62</v>
      </c>
      <c r="B47" s="15"/>
      <c r="C47" s="15"/>
      <c r="D47" s="15"/>
      <c r="E47" s="15"/>
      <c r="F47" s="15"/>
    </row>
    <row r="48" spans="1:20" x14ac:dyDescent="0.35">
      <c r="B48" s="15"/>
      <c r="C48" s="15"/>
      <c r="D48" s="15"/>
      <c r="E48" s="15"/>
      <c r="F48" s="15"/>
      <c r="H48" s="16" t="s">
        <v>63</v>
      </c>
      <c r="I48" s="16" t="s">
        <v>38</v>
      </c>
      <c r="J48" s="3" t="s">
        <v>39</v>
      </c>
      <c r="K48" s="2" t="s">
        <v>38</v>
      </c>
      <c r="L48" s="3" t="s">
        <v>39</v>
      </c>
    </row>
    <row r="49" spans="1:15" x14ac:dyDescent="0.35">
      <c r="A49" s="30" t="s">
        <v>63</v>
      </c>
      <c r="B49" s="31">
        <v>2014</v>
      </c>
      <c r="C49" s="31">
        <v>2015</v>
      </c>
      <c r="D49" s="31">
        <v>2016</v>
      </c>
      <c r="E49" s="31">
        <v>2017</v>
      </c>
      <c r="F49" s="32">
        <v>2018</v>
      </c>
      <c r="H49" s="18" t="s">
        <v>64</v>
      </c>
      <c r="I49" s="19">
        <v>6904.8228735619941</v>
      </c>
      <c r="J49" s="20">
        <v>41672.10102679042</v>
      </c>
      <c r="K49" s="6">
        <f>I49/$I$53</f>
        <v>0.4251357759489619</v>
      </c>
      <c r="L49" s="8">
        <f>J49/$J$53</f>
        <v>0.35328742517265632</v>
      </c>
    </row>
    <row r="50" spans="1:15" x14ac:dyDescent="0.35">
      <c r="A50" s="30" t="s">
        <v>65</v>
      </c>
      <c r="B50" s="33">
        <v>6201.2845031830075</v>
      </c>
      <c r="C50" s="33">
        <v>6537.81358714609</v>
      </c>
      <c r="D50" s="33">
        <v>6747.5222926963597</v>
      </c>
      <c r="E50" s="33">
        <v>7583.464142705101</v>
      </c>
      <c r="F50" s="34">
        <v>6904.8228735619941</v>
      </c>
      <c r="H50" s="18" t="s">
        <v>66</v>
      </c>
      <c r="I50" s="19">
        <v>9336.6304789569131</v>
      </c>
      <c r="J50" s="20">
        <v>76283.133316534149</v>
      </c>
      <c r="K50" s="6">
        <f>I50/$I$53</f>
        <v>0.5748642240510381</v>
      </c>
      <c r="L50" s="8">
        <f>J50/$J$53</f>
        <v>0.64671257482734368</v>
      </c>
      <c r="M50" s="21"/>
    </row>
    <row r="51" spans="1:15" x14ac:dyDescent="0.35">
      <c r="A51" s="4" t="s">
        <v>66</v>
      </c>
      <c r="B51" s="15">
        <v>9244.6877938739926</v>
      </c>
      <c r="C51" s="15">
        <v>9253.4058935302746</v>
      </c>
      <c r="D51" s="15">
        <v>9864.4637132332282</v>
      </c>
      <c r="E51" s="15">
        <v>10729.127546536918</v>
      </c>
      <c r="F51" s="17">
        <v>9336.6304789569131</v>
      </c>
      <c r="H51" s="18" t="s">
        <v>52</v>
      </c>
      <c r="I51" s="19">
        <v>5939.573665695355</v>
      </c>
      <c r="J51" s="20">
        <v>48301.439192257079</v>
      </c>
      <c r="K51" s="6"/>
      <c r="L51" s="8"/>
    </row>
    <row r="52" spans="1:15" x14ac:dyDescent="0.35">
      <c r="A52" s="9" t="s">
        <v>52</v>
      </c>
      <c r="B52" s="35">
        <v>4739.0585289404653</v>
      </c>
      <c r="C52" s="35">
        <v>5202.20895624488</v>
      </c>
      <c r="D52" s="35">
        <v>5128.7341368346788</v>
      </c>
      <c r="E52" s="35">
        <v>6077.9637902918957</v>
      </c>
      <c r="F52" s="36">
        <v>5939.573665695355</v>
      </c>
      <c r="H52" s="16" t="s">
        <v>32</v>
      </c>
      <c r="I52" s="25">
        <f>SUM(I49:I51)</f>
        <v>22181.027018214263</v>
      </c>
      <c r="J52" s="26">
        <f>SUM(J49:J51)</f>
        <v>166256.67353558165</v>
      </c>
      <c r="K52" s="27">
        <f>J52/$J$23</f>
        <v>1.0000000000000004</v>
      </c>
      <c r="L52" s="28">
        <f>I52/$I$23</f>
        <v>1.0000000000000018</v>
      </c>
    </row>
    <row r="53" spans="1:15" x14ac:dyDescent="0.35">
      <c r="A53" s="1" t="s">
        <v>32</v>
      </c>
      <c r="B53" s="22">
        <f>B50+B51+B52</f>
        <v>20185.030825997466</v>
      </c>
      <c r="C53" s="22">
        <f>C50+C51+C52</f>
        <v>20993.428436921247</v>
      </c>
      <c r="D53" s="22">
        <f>D50+D51+D52</f>
        <v>21740.720142764269</v>
      </c>
      <c r="E53" s="22">
        <f>E50+E51+E52</f>
        <v>24390.555479533916</v>
      </c>
      <c r="F53" s="23">
        <f>F50+F51+F52</f>
        <v>22181.027018214263</v>
      </c>
      <c r="H53" s="16" t="s">
        <v>45</v>
      </c>
      <c r="I53" s="37">
        <f>I49+I50</f>
        <v>16241.453352518907</v>
      </c>
      <c r="J53" s="29">
        <f>J49+J50</f>
        <v>117955.23434332457</v>
      </c>
      <c r="K53" s="2"/>
      <c r="L53" s="3"/>
    </row>
    <row r="54" spans="1:15" x14ac:dyDescent="0.35">
      <c r="B54" s="15"/>
      <c r="C54" s="15"/>
      <c r="D54" s="15"/>
      <c r="E54" s="15"/>
      <c r="F54" s="15"/>
      <c r="G54" s="15"/>
      <c r="H54" t="s">
        <v>46</v>
      </c>
    </row>
    <row r="55" spans="1:15" x14ac:dyDescent="0.35">
      <c r="B55" s="15"/>
      <c r="C55" s="15"/>
      <c r="D55" s="15"/>
      <c r="E55" s="15"/>
      <c r="F55" s="15"/>
      <c r="G55" s="15"/>
      <c r="H55" s="15"/>
      <c r="I55" s="15"/>
      <c r="J55" s="15"/>
      <c r="K55" s="15"/>
      <c r="L55" s="15"/>
    </row>
    <row r="56" spans="1:15" x14ac:dyDescent="0.35">
      <c r="B56" s="15"/>
      <c r="C56" s="15"/>
      <c r="D56" s="15"/>
      <c r="E56" s="15"/>
      <c r="F56" s="15"/>
      <c r="G56" s="15"/>
      <c r="H56" s="15"/>
      <c r="I56" s="15"/>
      <c r="J56" s="15"/>
      <c r="K56" s="15"/>
      <c r="L56" s="15"/>
    </row>
    <row r="57" spans="1:15" x14ac:dyDescent="0.35">
      <c r="B57" s="15"/>
      <c r="C57" s="15"/>
      <c r="D57" s="15"/>
      <c r="E57" s="15"/>
      <c r="F57" s="15"/>
      <c r="G57" s="15"/>
      <c r="H57" s="15"/>
      <c r="I57" s="15"/>
      <c r="J57" s="15"/>
      <c r="K57" s="15"/>
      <c r="L57" s="15"/>
    </row>
    <row r="58" spans="1:15" x14ac:dyDescent="0.35">
      <c r="B58" s="15"/>
      <c r="C58" s="15"/>
      <c r="D58" s="15"/>
      <c r="E58" s="15"/>
      <c r="F58" s="15"/>
      <c r="G58" s="15"/>
      <c r="H58" s="15"/>
      <c r="I58" s="15"/>
      <c r="J58" s="15"/>
      <c r="K58" s="15"/>
      <c r="L58" s="15"/>
    </row>
    <row r="59" spans="1:15" x14ac:dyDescent="0.35">
      <c r="B59" s="15"/>
      <c r="C59" s="15"/>
      <c r="D59" s="15"/>
      <c r="E59" s="15"/>
      <c r="F59" s="15"/>
      <c r="G59" s="15"/>
      <c r="H59" s="15"/>
      <c r="I59" s="15"/>
      <c r="J59" s="15"/>
      <c r="K59" s="15"/>
      <c r="L59" s="15"/>
    </row>
    <row r="60" spans="1:15" x14ac:dyDescent="0.35">
      <c r="B60" s="15"/>
      <c r="C60" s="15"/>
      <c r="D60" s="15"/>
      <c r="E60" s="15"/>
      <c r="F60" s="15"/>
      <c r="G60" s="15"/>
      <c r="H60" s="15"/>
      <c r="I60" s="15"/>
      <c r="J60" s="15"/>
      <c r="K60" s="15"/>
      <c r="L60" s="15"/>
    </row>
    <row r="61" spans="1:15" x14ac:dyDescent="0.35">
      <c r="O61" s="13" t="s">
        <v>67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E635-5F92-4CDF-AB38-C147C3168EF7}">
  <dimension ref="A1:H24"/>
  <sheetViews>
    <sheetView workbookViewId="0">
      <selection activeCell="B9" sqref="B9"/>
    </sheetView>
  </sheetViews>
  <sheetFormatPr defaultRowHeight="12.5" x14ac:dyDescent="0.25"/>
  <cols>
    <col min="1" max="1" width="26" style="38" customWidth="1"/>
    <col min="2" max="2" width="14.453125" style="38" customWidth="1"/>
    <col min="3" max="3" width="10.36328125" style="38" customWidth="1"/>
    <col min="4" max="4" width="10.08984375" style="38" customWidth="1"/>
    <col min="5" max="5" width="15.6328125" style="38" customWidth="1"/>
    <col min="6" max="6" width="15.7265625" style="38" customWidth="1"/>
    <col min="7" max="16384" width="8.7265625" style="38"/>
  </cols>
  <sheetData>
    <row r="1" spans="1:6" ht="43" customHeight="1" x14ac:dyDescent="0.25"/>
    <row r="2" spans="1:6" ht="14.5" x14ac:dyDescent="0.35">
      <c r="A2" s="85" t="s">
        <v>163</v>
      </c>
      <c r="B2" s="82"/>
    </row>
    <row r="3" spans="1:6" ht="14.5" x14ac:dyDescent="0.35">
      <c r="A3" s="78" t="s">
        <v>68</v>
      </c>
      <c r="B3" s="82"/>
    </row>
    <row r="4" spans="1:6" ht="13" x14ac:dyDescent="0.3">
      <c r="A4" s="79" t="s">
        <v>1</v>
      </c>
      <c r="B4" s="83" t="s">
        <v>168</v>
      </c>
    </row>
    <row r="5" spans="1:6" ht="13" x14ac:dyDescent="0.3">
      <c r="A5" s="80" t="s">
        <v>2</v>
      </c>
      <c r="B5" s="83" t="s">
        <v>168</v>
      </c>
    </row>
    <row r="6" spans="1:6" x14ac:dyDescent="0.25">
      <c r="A6" s="80" t="s">
        <v>3</v>
      </c>
      <c r="B6" s="80"/>
    </row>
    <row r="7" spans="1:6" ht="13" x14ac:dyDescent="0.3">
      <c r="A7" s="80" t="s">
        <v>4</v>
      </c>
      <c r="B7" s="83" t="s">
        <v>169</v>
      </c>
    </row>
    <row r="8" spans="1:6" ht="13" x14ac:dyDescent="0.3">
      <c r="A8" s="80" t="s">
        <v>5</v>
      </c>
      <c r="B8" s="83" t="s">
        <v>69</v>
      </c>
    </row>
    <row r="9" spans="1:6" x14ac:dyDescent="0.25">
      <c r="A9" s="81" t="s">
        <v>6</v>
      </c>
      <c r="B9" s="80" t="s">
        <v>7</v>
      </c>
    </row>
    <row r="10" spans="1:6" x14ac:dyDescent="0.25">
      <c r="A10" s="79" t="s">
        <v>8</v>
      </c>
      <c r="B10" s="80" t="s">
        <v>9</v>
      </c>
    </row>
    <row r="13" spans="1:6" x14ac:dyDescent="0.25">
      <c r="A13" s="39" t="s">
        <v>70</v>
      </c>
      <c r="B13" s="39" t="s">
        <v>71</v>
      </c>
      <c r="C13" s="40" t="s">
        <v>17</v>
      </c>
      <c r="D13" s="40" t="s">
        <v>72</v>
      </c>
      <c r="E13" s="40" t="s">
        <v>73</v>
      </c>
      <c r="F13" s="41" t="s">
        <v>74</v>
      </c>
    </row>
    <row r="14" spans="1:6" x14ac:dyDescent="0.25">
      <c r="A14" s="42" t="s">
        <v>75</v>
      </c>
      <c r="B14" s="42" t="s">
        <v>75</v>
      </c>
      <c r="C14" s="43">
        <v>4629.9910568557207</v>
      </c>
      <c r="D14" s="43">
        <v>510.39551399999999</v>
      </c>
      <c r="E14" s="44">
        <v>9.0713788226119103</v>
      </c>
      <c r="F14" s="45">
        <v>17</v>
      </c>
    </row>
    <row r="15" spans="1:6" x14ac:dyDescent="0.25">
      <c r="A15" s="42" t="s">
        <v>76</v>
      </c>
      <c r="B15" s="42" t="s">
        <v>77</v>
      </c>
      <c r="C15" s="43">
        <v>4422.4982025362042</v>
      </c>
      <c r="D15" s="38">
        <v>576.12994500000002</v>
      </c>
      <c r="E15" s="44">
        <v>7.6762165218407521</v>
      </c>
      <c r="F15" s="45">
        <v>16</v>
      </c>
    </row>
    <row r="16" spans="1:6" x14ac:dyDescent="0.25">
      <c r="A16" s="42" t="s">
        <v>78</v>
      </c>
      <c r="B16" s="42" t="s">
        <v>79</v>
      </c>
      <c r="C16" s="43">
        <v>3091.0468256884396</v>
      </c>
      <c r="D16" s="38">
        <v>1785.0444460000001</v>
      </c>
      <c r="E16" s="44">
        <v>1.7316357766973156</v>
      </c>
      <c r="F16" s="45">
        <v>18</v>
      </c>
    </row>
    <row r="17" spans="1:8" x14ac:dyDescent="0.25">
      <c r="A17" s="42" t="s">
        <v>80</v>
      </c>
      <c r="B17" s="42" t="s">
        <v>81</v>
      </c>
      <c r="C17" s="43">
        <v>1151.6637498062696</v>
      </c>
      <c r="D17" s="38">
        <v>598.02297499999997</v>
      </c>
      <c r="E17" s="44">
        <v>1.9257851252391593</v>
      </c>
      <c r="F17" s="45">
        <v>16</v>
      </c>
    </row>
    <row r="18" spans="1:8" x14ac:dyDescent="0.25">
      <c r="A18" s="42" t="s">
        <v>82</v>
      </c>
      <c r="B18" s="42" t="s">
        <v>83</v>
      </c>
      <c r="C18" s="43">
        <v>315.46396384099205</v>
      </c>
      <c r="D18" s="38">
        <v>186.68032099999999</v>
      </c>
      <c r="E18" s="44">
        <v>1.6898619101956229</v>
      </c>
      <c r="F18" s="45">
        <v>13</v>
      </c>
    </row>
    <row r="19" spans="1:8" x14ac:dyDescent="0.25">
      <c r="A19" s="42" t="s">
        <v>84</v>
      </c>
      <c r="B19" s="42" t="s">
        <v>85</v>
      </c>
      <c r="C19" s="43">
        <v>605.7771487458499</v>
      </c>
      <c r="D19" s="38">
        <v>1494.2646259999999</v>
      </c>
      <c r="E19" s="44">
        <v>0.40540151871724089</v>
      </c>
      <c r="F19" s="45">
        <v>18</v>
      </c>
    </row>
    <row r="20" spans="1:8" x14ac:dyDescent="0.25">
      <c r="A20" s="42" t="s">
        <v>86</v>
      </c>
      <c r="B20" s="42" t="s">
        <v>87</v>
      </c>
      <c r="C20" s="43">
        <v>804.95725773169977</v>
      </c>
      <c r="D20" s="38">
        <v>635.37810000000002</v>
      </c>
      <c r="E20" s="44">
        <v>1.2668948736692369</v>
      </c>
      <c r="F20" s="45">
        <v>16</v>
      </c>
    </row>
    <row r="21" spans="1:8" x14ac:dyDescent="0.25">
      <c r="A21" s="46" t="s">
        <v>88</v>
      </c>
      <c r="B21" s="46" t="s">
        <v>88</v>
      </c>
      <c r="C21" s="47">
        <v>247.89676332729698</v>
      </c>
      <c r="D21" s="48">
        <v>251.71941200000001</v>
      </c>
      <c r="E21" s="49">
        <v>0.98481385030129098</v>
      </c>
      <c r="F21" s="50">
        <v>13</v>
      </c>
    </row>
    <row r="22" spans="1:8" x14ac:dyDescent="0.25">
      <c r="A22" s="51" t="s">
        <v>89</v>
      </c>
      <c r="B22" s="41" t="s">
        <v>89</v>
      </c>
      <c r="C22" s="52">
        <v>971.77234905701528</v>
      </c>
      <c r="D22" s="40" t="s">
        <v>90</v>
      </c>
      <c r="E22" s="40"/>
      <c r="F22" s="41">
        <v>16</v>
      </c>
    </row>
    <row r="24" spans="1:8" x14ac:dyDescent="0.25">
      <c r="B24" s="38" t="s">
        <v>91</v>
      </c>
      <c r="H24" s="38" t="s">
        <v>92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A99E-92F7-4617-BB39-F9DE0D332537}">
  <dimension ref="A1:O67"/>
  <sheetViews>
    <sheetView zoomScale="120" zoomScaleNormal="120" workbookViewId="0">
      <selection activeCell="B12" sqref="B12"/>
    </sheetView>
  </sheetViews>
  <sheetFormatPr defaultRowHeight="12.5" x14ac:dyDescent="0.25"/>
  <cols>
    <col min="1" max="1" width="17.1796875" style="38" customWidth="1"/>
    <col min="2" max="2" width="17.90625" style="38" customWidth="1"/>
    <col min="3" max="3" width="19.08984375" style="38" customWidth="1"/>
    <col min="4" max="4" width="25.90625" style="38" customWidth="1"/>
    <col min="5" max="5" width="15.08984375" style="38" customWidth="1"/>
    <col min="6" max="16384" width="8.7265625" style="38"/>
  </cols>
  <sheetData>
    <row r="1" spans="1:5" ht="42" customHeight="1" x14ac:dyDescent="0.25"/>
    <row r="2" spans="1:5" ht="14.5" x14ac:dyDescent="0.35">
      <c r="A2" s="85" t="s">
        <v>163</v>
      </c>
      <c r="B2" s="82"/>
    </row>
    <row r="3" spans="1:5" ht="14.5" x14ac:dyDescent="0.35">
      <c r="A3" s="78" t="s">
        <v>93</v>
      </c>
      <c r="B3" s="82"/>
    </row>
    <row r="4" spans="1:5" ht="13" x14ac:dyDescent="0.3">
      <c r="A4" s="79" t="s">
        <v>1</v>
      </c>
      <c r="B4" s="83" t="s">
        <v>170</v>
      </c>
    </row>
    <row r="5" spans="1:5" ht="13" x14ac:dyDescent="0.3">
      <c r="A5" s="80" t="s">
        <v>2</v>
      </c>
      <c r="B5" s="83" t="s">
        <v>170</v>
      </c>
    </row>
    <row r="6" spans="1:5" x14ac:dyDescent="0.25">
      <c r="A6" s="80" t="s">
        <v>3</v>
      </c>
      <c r="B6" s="80"/>
    </row>
    <row r="7" spans="1:5" ht="13" x14ac:dyDescent="0.3">
      <c r="A7" s="80" t="s">
        <v>4</v>
      </c>
      <c r="B7" s="83" t="s">
        <v>171</v>
      </c>
    </row>
    <row r="8" spans="1:5" ht="13" x14ac:dyDescent="0.3">
      <c r="A8" s="80" t="s">
        <v>5</v>
      </c>
      <c r="B8" s="83" t="s">
        <v>172</v>
      </c>
    </row>
    <row r="9" spans="1:5" x14ac:dyDescent="0.25">
      <c r="A9" s="81" t="s">
        <v>6</v>
      </c>
      <c r="B9" s="80" t="s">
        <v>7</v>
      </c>
    </row>
    <row r="10" spans="1:5" x14ac:dyDescent="0.25">
      <c r="A10" s="79" t="s">
        <v>8</v>
      </c>
      <c r="B10" s="80" t="s">
        <v>9</v>
      </c>
    </row>
    <row r="11" spans="1:5" x14ac:dyDescent="0.25">
      <c r="A11" s="84"/>
      <c r="B11" s="84"/>
    </row>
    <row r="12" spans="1:5" ht="14.5" x14ac:dyDescent="0.35">
      <c r="A12" s="53"/>
      <c r="B12" s="53"/>
      <c r="C12" s="53"/>
      <c r="D12" s="53"/>
    </row>
    <row r="13" spans="1:5" s="58" customFormat="1" ht="38.5" x14ac:dyDescent="0.35">
      <c r="A13" s="54" t="s">
        <v>94</v>
      </c>
      <c r="B13" s="55" t="s">
        <v>95</v>
      </c>
      <c r="C13" s="56" t="s">
        <v>96</v>
      </c>
      <c r="D13" s="57" t="s">
        <v>70</v>
      </c>
      <c r="E13" s="57" t="s">
        <v>97</v>
      </c>
    </row>
    <row r="14" spans="1:5" ht="14.5" x14ac:dyDescent="0.35">
      <c r="A14" s="59" t="s">
        <v>98</v>
      </c>
      <c r="B14" s="60">
        <v>238.4782320308</v>
      </c>
      <c r="C14" s="61">
        <v>21.439760732977703</v>
      </c>
      <c r="D14" s="62">
        <v>17.327739719999997</v>
      </c>
      <c r="E14" s="42"/>
    </row>
    <row r="15" spans="1:5" ht="14.5" x14ac:dyDescent="0.35">
      <c r="A15" s="59" t="s">
        <v>99</v>
      </c>
      <c r="B15" s="60">
        <v>3.8924735690000003</v>
      </c>
      <c r="C15" s="61">
        <v>0.13482671554521888</v>
      </c>
      <c r="D15" s="62">
        <v>22.477098460000001</v>
      </c>
      <c r="E15" s="42"/>
    </row>
    <row r="16" spans="1:5" ht="14.5" x14ac:dyDescent="0.35">
      <c r="A16" s="59" t="s">
        <v>100</v>
      </c>
      <c r="B16" s="60">
        <v>113.58689353737591</v>
      </c>
      <c r="C16" s="61">
        <v>6.9900495709162609</v>
      </c>
      <c r="D16" s="62">
        <v>56.691871640000009</v>
      </c>
      <c r="E16" s="42"/>
    </row>
    <row r="17" spans="1:15" ht="14.5" x14ac:dyDescent="0.35">
      <c r="A17" s="59" t="s">
        <v>101</v>
      </c>
      <c r="B17" s="60">
        <v>87.54980754259114</v>
      </c>
      <c r="C17" s="61">
        <v>12.398176131892404</v>
      </c>
      <c r="D17" s="62">
        <v>62.538902279999988</v>
      </c>
      <c r="E17" s="42"/>
    </row>
    <row r="18" spans="1:15" ht="14.5" x14ac:dyDescent="0.35">
      <c r="A18" s="59" t="s">
        <v>102</v>
      </c>
      <c r="B18" s="60">
        <v>101.70271488328</v>
      </c>
      <c r="C18" s="61">
        <v>11.817218294480472</v>
      </c>
      <c r="D18" s="62">
        <v>78.353317260000011</v>
      </c>
      <c r="E18" s="42" t="s">
        <v>102</v>
      </c>
    </row>
    <row r="19" spans="1:15" ht="14.5" x14ac:dyDescent="0.35">
      <c r="A19" s="59" t="s">
        <v>103</v>
      </c>
      <c r="B19" s="60">
        <v>25.450069889000005</v>
      </c>
      <c r="C19" s="61">
        <v>38.982550399933835</v>
      </c>
      <c r="D19" s="62">
        <v>82.008010860000013</v>
      </c>
      <c r="E19" s="42"/>
    </row>
    <row r="20" spans="1:15" ht="14.5" x14ac:dyDescent="0.35">
      <c r="A20" s="59" t="s">
        <v>104</v>
      </c>
      <c r="B20" s="60">
        <v>10.1588700186</v>
      </c>
      <c r="C20" s="61">
        <v>34.709819661746614</v>
      </c>
      <c r="D20" s="62">
        <v>67.912979129999997</v>
      </c>
      <c r="E20" s="42"/>
    </row>
    <row r="21" spans="1:15" ht="14.5" x14ac:dyDescent="0.35">
      <c r="A21" s="59" t="s">
        <v>105</v>
      </c>
      <c r="B21" s="60">
        <v>475.3049107989998</v>
      </c>
      <c r="C21" s="61">
        <v>2.2397325523974421</v>
      </c>
      <c r="D21" s="62">
        <v>50.712490079999995</v>
      </c>
      <c r="E21" s="42" t="s">
        <v>105</v>
      </c>
      <c r="O21" s="39"/>
    </row>
    <row r="22" spans="1:15" ht="14.5" x14ac:dyDescent="0.35">
      <c r="A22" s="59" t="s">
        <v>106</v>
      </c>
      <c r="B22" s="60">
        <v>447.34246606748161</v>
      </c>
      <c r="C22" s="61">
        <v>2.7723937005387298</v>
      </c>
      <c r="D22" s="62">
        <v>15.742156979999999</v>
      </c>
      <c r="E22" s="42" t="s">
        <v>106</v>
      </c>
    </row>
    <row r="23" spans="1:15" ht="14.5" x14ac:dyDescent="0.35">
      <c r="A23" s="59" t="s">
        <v>107</v>
      </c>
      <c r="B23" s="60">
        <v>405.21267424599216</v>
      </c>
      <c r="C23" s="61">
        <v>0.29957672865624579</v>
      </c>
      <c r="D23" s="62">
        <v>68.731468199999995</v>
      </c>
      <c r="E23" s="42" t="s">
        <v>107</v>
      </c>
    </row>
    <row r="24" spans="1:15" ht="14.5" x14ac:dyDescent="0.35">
      <c r="A24" s="59" t="s">
        <v>108</v>
      </c>
      <c r="B24" s="60">
        <v>208.88136913547001</v>
      </c>
      <c r="C24" s="61">
        <v>3.8891754098306235</v>
      </c>
      <c r="D24" s="62">
        <v>42.429916380000002</v>
      </c>
      <c r="E24" s="42"/>
    </row>
    <row r="25" spans="1:15" ht="14.5" x14ac:dyDescent="0.35">
      <c r="A25" s="59" t="s">
        <v>109</v>
      </c>
      <c r="B25" s="60">
        <v>159.4147263845</v>
      </c>
      <c r="C25" s="61">
        <v>5.6755717222035091</v>
      </c>
      <c r="D25" s="62">
        <v>33.526870729999999</v>
      </c>
      <c r="E25" s="42"/>
    </row>
    <row r="26" spans="1:15" ht="14.5" x14ac:dyDescent="0.35">
      <c r="A26" s="59" t="s">
        <v>110</v>
      </c>
      <c r="B26" s="60">
        <v>50.987490562120009</v>
      </c>
      <c r="C26" s="61">
        <v>8.0640682232745</v>
      </c>
      <c r="D26" s="62">
        <v>91.559295650000024</v>
      </c>
      <c r="E26" s="42" t="s">
        <v>110</v>
      </c>
    </row>
    <row r="27" spans="1:15" ht="14.5" x14ac:dyDescent="0.35">
      <c r="A27" s="59" t="s">
        <v>111</v>
      </c>
      <c r="B27" s="60">
        <v>42.562623207400009</v>
      </c>
      <c r="C27" s="61">
        <v>4.6767811803903321</v>
      </c>
      <c r="D27" s="62">
        <v>67.121910100000008</v>
      </c>
      <c r="E27" s="42"/>
    </row>
    <row r="28" spans="1:15" ht="14.5" x14ac:dyDescent="0.35">
      <c r="A28" s="59" t="s">
        <v>112</v>
      </c>
      <c r="B28" s="60">
        <v>950.96169019654053</v>
      </c>
      <c r="C28" s="61">
        <v>4.8549480662822599</v>
      </c>
      <c r="D28" s="62">
        <v>31.358472820000003</v>
      </c>
      <c r="E28" s="42" t="s">
        <v>112</v>
      </c>
    </row>
    <row r="29" spans="1:15" ht="14.5" x14ac:dyDescent="0.35">
      <c r="A29" s="59" t="s">
        <v>113</v>
      </c>
      <c r="B29" s="60">
        <v>915.63009129399074</v>
      </c>
      <c r="C29" s="61">
        <v>8.3830056140944524</v>
      </c>
      <c r="D29" s="62">
        <v>16.6289959</v>
      </c>
      <c r="E29" s="42"/>
    </row>
    <row r="30" spans="1:15" ht="14.5" x14ac:dyDescent="0.35">
      <c r="A30" s="59" t="s">
        <v>114</v>
      </c>
      <c r="B30" s="60">
        <v>805.97727019679996</v>
      </c>
      <c r="C30" s="61">
        <v>14.311095740890694</v>
      </c>
      <c r="D30" s="62">
        <v>45.115268709999995</v>
      </c>
      <c r="E30" s="42" t="s">
        <v>114</v>
      </c>
    </row>
    <row r="31" spans="1:15" ht="14.5" x14ac:dyDescent="0.35">
      <c r="A31" s="59" t="s">
        <v>115</v>
      </c>
      <c r="B31" s="60">
        <v>772.16107864889943</v>
      </c>
      <c r="C31" s="61">
        <v>15.024632311843565</v>
      </c>
      <c r="D31" s="62">
        <v>67.594566350000008</v>
      </c>
      <c r="E31" s="42" t="s">
        <v>115</v>
      </c>
    </row>
    <row r="32" spans="1:15" ht="14.5" x14ac:dyDescent="0.35">
      <c r="A32" s="59" t="s">
        <v>116</v>
      </c>
      <c r="B32" s="60">
        <v>741.60591358768716</v>
      </c>
      <c r="C32" s="61">
        <v>17.358413518905696</v>
      </c>
      <c r="D32" s="62">
        <v>19.019401550000005</v>
      </c>
      <c r="E32" s="42"/>
    </row>
    <row r="33" spans="1:5" ht="14.5" x14ac:dyDescent="0.35">
      <c r="A33" s="59" t="s">
        <v>117</v>
      </c>
      <c r="B33" s="60">
        <v>733.42419211912181</v>
      </c>
      <c r="C33" s="61">
        <v>24.865240608837297</v>
      </c>
      <c r="D33" s="62">
        <v>18.448867799999999</v>
      </c>
      <c r="E33" s="42" t="s">
        <v>117</v>
      </c>
    </row>
    <row r="34" spans="1:5" ht="14.5" x14ac:dyDescent="0.35">
      <c r="A34" s="59" t="s">
        <v>118</v>
      </c>
      <c r="B34" s="60">
        <v>692.09497021919958</v>
      </c>
      <c r="C34" s="61">
        <v>8.2325524701066364</v>
      </c>
      <c r="D34" s="62">
        <v>3.7141859500000001</v>
      </c>
      <c r="E34" s="42" t="s">
        <v>119</v>
      </c>
    </row>
    <row r="35" spans="1:5" ht="14.5" x14ac:dyDescent="0.35">
      <c r="A35" s="59" t="s">
        <v>120</v>
      </c>
      <c r="B35" s="60">
        <v>534.52395798360044</v>
      </c>
      <c r="C35" s="61">
        <v>30.80506231470104</v>
      </c>
      <c r="D35" s="62">
        <v>69.643981929999981</v>
      </c>
      <c r="E35" s="42" t="s">
        <v>120</v>
      </c>
    </row>
    <row r="36" spans="1:5" ht="14.5" x14ac:dyDescent="0.35">
      <c r="A36" s="59" t="s">
        <v>121</v>
      </c>
      <c r="B36" s="60">
        <v>445.35303716929968</v>
      </c>
      <c r="C36" s="61">
        <v>24.546398338412779</v>
      </c>
      <c r="D36" s="62">
        <v>35.187477109999996</v>
      </c>
      <c r="E36" s="42" t="s">
        <v>121</v>
      </c>
    </row>
    <row r="37" spans="1:5" ht="14.5" x14ac:dyDescent="0.35">
      <c r="A37" s="59" t="s">
        <v>122</v>
      </c>
      <c r="B37" s="60">
        <v>279.69619093337974</v>
      </c>
      <c r="C37" s="61">
        <v>11.156952251438595</v>
      </c>
      <c r="D37" s="62">
        <v>49.9935112</v>
      </c>
      <c r="E37" s="42"/>
    </row>
    <row r="38" spans="1:5" ht="14.5" x14ac:dyDescent="0.35">
      <c r="A38" s="59" t="s">
        <v>123</v>
      </c>
      <c r="B38" s="60">
        <v>238.32387976959004</v>
      </c>
      <c r="C38" s="61">
        <v>8.0062826314733044</v>
      </c>
      <c r="D38" s="62">
        <v>49.156944269999997</v>
      </c>
      <c r="E38" s="42"/>
    </row>
    <row r="39" spans="1:5" ht="14.5" x14ac:dyDescent="0.35">
      <c r="A39" s="59" t="s">
        <v>124</v>
      </c>
      <c r="B39" s="60">
        <v>214.73226781950203</v>
      </c>
      <c r="C39" s="61">
        <v>11.255674445884278</v>
      </c>
      <c r="D39" s="62">
        <v>29.401119229999999</v>
      </c>
      <c r="E39" s="42" t="s">
        <v>124</v>
      </c>
    </row>
    <row r="40" spans="1:5" ht="14.5" x14ac:dyDescent="0.35">
      <c r="A40" s="59" t="s">
        <v>125</v>
      </c>
      <c r="B40" s="60">
        <v>201.88002831110006</v>
      </c>
      <c r="C40" s="61">
        <v>16.4104234552862</v>
      </c>
      <c r="D40" s="62">
        <v>46.131641390000006</v>
      </c>
      <c r="E40" s="42" t="s">
        <v>125</v>
      </c>
    </row>
    <row r="41" spans="1:5" ht="14.5" x14ac:dyDescent="0.35">
      <c r="A41" s="59" t="s">
        <v>126</v>
      </c>
      <c r="B41" s="60">
        <v>187.82684900618</v>
      </c>
      <c r="C41" s="61">
        <v>7.4486470366764079</v>
      </c>
      <c r="D41" s="62">
        <v>23.154249190000002</v>
      </c>
      <c r="E41" s="42" t="s">
        <v>126</v>
      </c>
    </row>
    <row r="42" spans="1:5" ht="14.5" x14ac:dyDescent="0.35">
      <c r="A42" s="59" t="s">
        <v>127</v>
      </c>
      <c r="B42" s="60">
        <v>185.78176084109998</v>
      </c>
      <c r="C42" s="61">
        <v>9.40594039101771</v>
      </c>
      <c r="D42" s="62">
        <v>55.887329100000002</v>
      </c>
      <c r="E42" s="42"/>
    </row>
    <row r="43" spans="1:5" ht="14.5" x14ac:dyDescent="0.35">
      <c r="A43" s="59" t="s">
        <v>128</v>
      </c>
      <c r="B43" s="60">
        <v>177.29958738400003</v>
      </c>
      <c r="C43" s="61">
        <v>16.153505800333825</v>
      </c>
      <c r="D43" s="62">
        <v>14.838268279999999</v>
      </c>
      <c r="E43" s="42"/>
    </row>
    <row r="44" spans="1:5" ht="14.5" x14ac:dyDescent="0.35">
      <c r="A44" s="59" t="s">
        <v>129</v>
      </c>
      <c r="B44" s="60">
        <v>160.33395408834997</v>
      </c>
      <c r="C44" s="61">
        <v>20.958264903994085</v>
      </c>
      <c r="D44" s="62">
        <v>28.210786820000003</v>
      </c>
      <c r="E44" s="42"/>
    </row>
    <row r="45" spans="1:5" ht="14.5" x14ac:dyDescent="0.35">
      <c r="A45" s="59" t="s">
        <v>130</v>
      </c>
      <c r="B45" s="60">
        <v>160.02157781142</v>
      </c>
      <c r="C45" s="61">
        <v>10.093222167997951</v>
      </c>
      <c r="D45" s="62">
        <v>30.01873398</v>
      </c>
      <c r="E45" s="42"/>
    </row>
    <row r="46" spans="1:5" ht="14.5" x14ac:dyDescent="0.35">
      <c r="A46" s="59" t="s">
        <v>131</v>
      </c>
      <c r="B46" s="60">
        <v>159.51727251388007</v>
      </c>
      <c r="C46" s="61">
        <v>7.1076791032033793</v>
      </c>
      <c r="D46" s="62">
        <v>26.357051849999998</v>
      </c>
      <c r="E46" s="42" t="s">
        <v>131</v>
      </c>
    </row>
    <row r="47" spans="1:5" ht="14.5" x14ac:dyDescent="0.35">
      <c r="A47" s="59" t="s">
        <v>132</v>
      </c>
      <c r="B47" s="60">
        <v>140.69800504199202</v>
      </c>
      <c r="C47" s="61">
        <v>5.3573997989058721</v>
      </c>
      <c r="D47" s="62">
        <v>40.07699203</v>
      </c>
      <c r="E47" s="42"/>
    </row>
    <row r="48" spans="1:5" ht="14.5" x14ac:dyDescent="0.35">
      <c r="A48" s="59" t="s">
        <v>133</v>
      </c>
      <c r="B48" s="60">
        <v>138.06494129282004</v>
      </c>
      <c r="C48" s="61">
        <v>12.35438669661286</v>
      </c>
      <c r="D48" s="62">
        <v>14.62784576</v>
      </c>
      <c r="E48" s="42"/>
    </row>
    <row r="49" spans="1:5" ht="14.5" x14ac:dyDescent="0.35">
      <c r="A49" s="59" t="s">
        <v>134</v>
      </c>
      <c r="B49" s="60">
        <v>137.2959575921</v>
      </c>
      <c r="C49" s="61">
        <v>3.2844718300666149</v>
      </c>
      <c r="D49" s="62">
        <v>56.487434389999997</v>
      </c>
      <c r="E49" s="42"/>
    </row>
    <row r="50" spans="1:5" ht="14.5" x14ac:dyDescent="0.35">
      <c r="A50" s="59" t="s">
        <v>135</v>
      </c>
      <c r="B50" s="60">
        <v>126.82778545630001</v>
      </c>
      <c r="C50" s="61">
        <v>10.216250740177593</v>
      </c>
      <c r="D50" s="62">
        <v>15.318424219999997</v>
      </c>
      <c r="E50" s="42"/>
    </row>
    <row r="51" spans="1:5" ht="14.5" x14ac:dyDescent="0.35">
      <c r="A51" s="59" t="s">
        <v>136</v>
      </c>
      <c r="B51" s="60">
        <v>113.34586927299996</v>
      </c>
      <c r="C51" s="61">
        <v>23.520732568966391</v>
      </c>
      <c r="D51" s="62">
        <v>18.00818443</v>
      </c>
      <c r="E51" s="42"/>
    </row>
    <row r="52" spans="1:5" ht="14.5" x14ac:dyDescent="0.35">
      <c r="A52" s="59" t="s">
        <v>137</v>
      </c>
      <c r="B52" s="60">
        <v>104.9876105892</v>
      </c>
      <c r="C52" s="61">
        <v>9.141242647762553</v>
      </c>
      <c r="D52" s="62">
        <v>25.382152560000002</v>
      </c>
      <c r="E52" s="42" t="s">
        <v>137</v>
      </c>
    </row>
    <row r="53" spans="1:5" ht="14.5" x14ac:dyDescent="0.35">
      <c r="A53" s="59" t="s">
        <v>138</v>
      </c>
      <c r="B53" s="60">
        <v>85.822822333619996</v>
      </c>
      <c r="C53" s="61">
        <v>5.5449155587022947</v>
      </c>
      <c r="D53" s="62">
        <v>13.798034669999998</v>
      </c>
      <c r="E53" s="42" t="s">
        <v>138</v>
      </c>
    </row>
    <row r="54" spans="1:5" ht="14.5" x14ac:dyDescent="0.35">
      <c r="A54" s="59" t="s">
        <v>139</v>
      </c>
      <c r="B54" s="60">
        <v>79.871786458699958</v>
      </c>
      <c r="C54" s="61">
        <v>2.5924181582025838</v>
      </c>
      <c r="D54" s="62">
        <v>86.010749820000001</v>
      </c>
      <c r="E54" s="42" t="s">
        <v>139</v>
      </c>
    </row>
    <row r="55" spans="1:5" ht="14.5" x14ac:dyDescent="0.35">
      <c r="A55" s="59" t="s">
        <v>140</v>
      </c>
      <c r="B55" s="60">
        <v>48.525975324000001</v>
      </c>
      <c r="C55" s="61">
        <v>21.282370404481906</v>
      </c>
      <c r="D55" s="62">
        <v>12.766436580000001</v>
      </c>
      <c r="E55" s="42"/>
    </row>
    <row r="56" spans="1:5" ht="14.5" x14ac:dyDescent="0.35">
      <c r="A56" s="59" t="s">
        <v>141</v>
      </c>
      <c r="B56" s="60">
        <v>45.142233033460009</v>
      </c>
      <c r="C56" s="61">
        <v>5.7221061168063159</v>
      </c>
      <c r="D56" s="62">
        <v>18.31587219</v>
      </c>
      <c r="E56" s="42" t="s">
        <v>141</v>
      </c>
    </row>
    <row r="57" spans="1:5" ht="14.5" x14ac:dyDescent="0.35">
      <c r="A57" s="59" t="s">
        <v>142</v>
      </c>
      <c r="B57" s="60">
        <v>43.931994094980006</v>
      </c>
      <c r="C57" s="61">
        <v>9.4145831112616936</v>
      </c>
      <c r="D57" s="62">
        <v>5.3841433500000004</v>
      </c>
      <c r="E57" s="42" t="s">
        <v>143</v>
      </c>
    </row>
    <row r="58" spans="1:5" ht="14.5" x14ac:dyDescent="0.35">
      <c r="A58" s="59" t="s">
        <v>144</v>
      </c>
      <c r="B58" s="60">
        <v>32.003584455599999</v>
      </c>
      <c r="C58" s="61">
        <v>7.2680594923056896</v>
      </c>
      <c r="D58" s="62">
        <v>66.019676210000014</v>
      </c>
      <c r="E58" s="42"/>
    </row>
    <row r="59" spans="1:5" ht="14.5" x14ac:dyDescent="0.35">
      <c r="A59" s="59" t="s">
        <v>145</v>
      </c>
      <c r="B59" s="60">
        <v>28.819425726999995</v>
      </c>
      <c r="C59" s="61">
        <v>15.376026966204609</v>
      </c>
      <c r="D59" s="62">
        <v>10.106739999999999</v>
      </c>
      <c r="E59" s="42" t="s">
        <v>145</v>
      </c>
    </row>
    <row r="60" spans="1:5" ht="14.5" x14ac:dyDescent="0.35">
      <c r="A60" s="59" t="s">
        <v>146</v>
      </c>
      <c r="B60" s="60">
        <v>18.388241862079997</v>
      </c>
      <c r="C60" s="61">
        <v>3.5062870098961487</v>
      </c>
      <c r="D60" s="62">
        <v>67.143234250000006</v>
      </c>
      <c r="E60" s="42"/>
    </row>
    <row r="61" spans="1:5" ht="14.5" x14ac:dyDescent="0.35">
      <c r="A61" s="59" t="s">
        <v>147</v>
      </c>
      <c r="B61" s="60">
        <v>13.082914668260001</v>
      </c>
      <c r="C61" s="61">
        <v>15.718573662909307</v>
      </c>
      <c r="D61" s="62">
        <v>15.702950479999998</v>
      </c>
      <c r="E61" s="42"/>
    </row>
    <row r="62" spans="1:5" ht="14.5" x14ac:dyDescent="0.35">
      <c r="A62" s="59" t="s">
        <v>148</v>
      </c>
      <c r="B62" s="60">
        <v>10.876040878</v>
      </c>
      <c r="C62" s="61">
        <v>11.34196896300004</v>
      </c>
      <c r="D62" s="62">
        <v>55.136039729999993</v>
      </c>
      <c r="E62" s="42"/>
    </row>
    <row r="63" spans="1:5" ht="14.5" x14ac:dyDescent="0.35">
      <c r="A63" s="59" t="s">
        <v>149</v>
      </c>
      <c r="B63" s="60">
        <v>7.6283622830000004</v>
      </c>
      <c r="C63" s="61">
        <v>36.148578781014848</v>
      </c>
      <c r="D63" s="62">
        <v>95.418457030000013</v>
      </c>
      <c r="E63" s="42"/>
    </row>
    <row r="64" spans="1:5" ht="14.5" x14ac:dyDescent="0.35">
      <c r="A64" s="63" t="s">
        <v>150</v>
      </c>
      <c r="B64" s="64">
        <v>40.551642950000002</v>
      </c>
      <c r="C64" s="65">
        <v>8.0001962878620336</v>
      </c>
      <c r="D64" s="65">
        <v>16.151508330000002</v>
      </c>
      <c r="E64" s="63"/>
    </row>
    <row r="65" spans="1:5" x14ac:dyDescent="0.25">
      <c r="A65" s="66" t="s">
        <v>151</v>
      </c>
      <c r="B65" s="67">
        <v>100</v>
      </c>
      <c r="C65" s="68">
        <v>42.5</v>
      </c>
      <c r="D65" s="67">
        <v>83</v>
      </c>
      <c r="E65" s="69">
        <v>100</v>
      </c>
    </row>
    <row r="66" spans="1:5" x14ac:dyDescent="0.25">
      <c r="A66" s="70" t="s">
        <v>151</v>
      </c>
      <c r="B66" s="42">
        <v>500</v>
      </c>
      <c r="C66" s="38">
        <v>42.5</v>
      </c>
      <c r="D66" s="42">
        <v>88</v>
      </c>
      <c r="E66" s="45">
        <v>500</v>
      </c>
    </row>
    <row r="67" spans="1:5" x14ac:dyDescent="0.25">
      <c r="A67" s="71" t="s">
        <v>151</v>
      </c>
      <c r="B67" s="46">
        <v>1000</v>
      </c>
      <c r="C67" s="48">
        <v>42.5</v>
      </c>
      <c r="D67" s="46">
        <v>95</v>
      </c>
      <c r="E67" s="50">
        <v>1000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45B52-045E-4B49-8FD4-4795B5610362}">
  <dimension ref="A1:D22"/>
  <sheetViews>
    <sheetView workbookViewId="0">
      <selection activeCell="A12" sqref="A12"/>
    </sheetView>
  </sheetViews>
  <sheetFormatPr defaultRowHeight="14.5" x14ac:dyDescent="0.35"/>
  <cols>
    <col min="1" max="1" width="18.6328125" customWidth="1"/>
    <col min="2" max="2" width="27.1796875" customWidth="1"/>
    <col min="3" max="3" width="29.36328125" customWidth="1"/>
    <col min="4" max="4" width="27.54296875" customWidth="1"/>
    <col min="5" max="5" width="12.54296875" customWidth="1"/>
  </cols>
  <sheetData>
    <row r="1" spans="1:4" ht="49" customHeight="1" x14ac:dyDescent="0.35"/>
    <row r="2" spans="1:4" x14ac:dyDescent="0.35">
      <c r="A2" s="85" t="s">
        <v>163</v>
      </c>
      <c r="B2" s="82"/>
    </row>
    <row r="3" spans="1:4" x14ac:dyDescent="0.35">
      <c r="A3" s="78" t="s">
        <v>152</v>
      </c>
      <c r="B3" s="82"/>
    </row>
    <row r="4" spans="1:4" x14ac:dyDescent="0.35">
      <c r="A4" s="79" t="s">
        <v>1</v>
      </c>
      <c r="B4" s="83" t="s">
        <v>173</v>
      </c>
    </row>
    <row r="5" spans="1:4" x14ac:dyDescent="0.35">
      <c r="A5" s="80" t="s">
        <v>2</v>
      </c>
      <c r="B5" s="83" t="s">
        <v>173</v>
      </c>
    </row>
    <row r="6" spans="1:4" x14ac:dyDescent="0.35">
      <c r="A6" s="80" t="s">
        <v>3</v>
      </c>
      <c r="B6" s="80"/>
    </row>
    <row r="7" spans="1:4" x14ac:dyDescent="0.35">
      <c r="A7" s="80" t="s">
        <v>4</v>
      </c>
      <c r="B7" s="83" t="s">
        <v>174</v>
      </c>
    </row>
    <row r="8" spans="1:4" x14ac:dyDescent="0.35">
      <c r="A8" s="80" t="s">
        <v>5</v>
      </c>
      <c r="B8" s="83"/>
    </row>
    <row r="9" spans="1:4" x14ac:dyDescent="0.35">
      <c r="A9" s="81" t="s">
        <v>6</v>
      </c>
      <c r="B9" s="80" t="s">
        <v>7</v>
      </c>
    </row>
    <row r="10" spans="1:4" x14ac:dyDescent="0.35">
      <c r="A10" s="79" t="s">
        <v>8</v>
      </c>
      <c r="B10" s="80" t="s">
        <v>9</v>
      </c>
    </row>
    <row r="11" spans="1:4" x14ac:dyDescent="0.35">
      <c r="A11" s="82"/>
      <c r="B11" s="82"/>
    </row>
    <row r="12" spans="1:4" x14ac:dyDescent="0.35">
      <c r="A12" s="82"/>
      <c r="B12" s="82"/>
    </row>
    <row r="14" spans="1:4" ht="43.5" x14ac:dyDescent="0.35">
      <c r="C14" s="72" t="s">
        <v>153</v>
      </c>
      <c r="D14" s="73" t="s">
        <v>154</v>
      </c>
    </row>
    <row r="15" spans="1:4" x14ac:dyDescent="0.35">
      <c r="B15" s="1" t="s">
        <v>155</v>
      </c>
      <c r="C15" s="1" t="s">
        <v>156</v>
      </c>
      <c r="D15" s="1" t="s">
        <v>156</v>
      </c>
    </row>
    <row r="16" spans="1:4" x14ac:dyDescent="0.35">
      <c r="B16" s="30" t="s">
        <v>157</v>
      </c>
      <c r="C16" s="74">
        <v>35.760907612980553</v>
      </c>
      <c r="D16" s="75">
        <v>6.0493865565124914</v>
      </c>
    </row>
    <row r="17" spans="2:4" x14ac:dyDescent="0.35">
      <c r="B17" s="4" t="s">
        <v>158</v>
      </c>
      <c r="C17" s="74">
        <v>9.4212667604819131</v>
      </c>
      <c r="D17" s="74">
        <v>3.3121922416613474</v>
      </c>
    </row>
    <row r="18" spans="2:4" x14ac:dyDescent="0.35">
      <c r="B18" s="4" t="s">
        <v>159</v>
      </c>
      <c r="C18" s="74">
        <v>4.4740702467512152</v>
      </c>
      <c r="D18" s="74">
        <v>5.9217846708593225</v>
      </c>
    </row>
    <row r="19" spans="2:4" x14ac:dyDescent="0.35">
      <c r="B19" s="4" t="s">
        <v>160</v>
      </c>
      <c r="C19" s="74">
        <v>3.6890276522935235</v>
      </c>
      <c r="D19" s="74">
        <v>10.641001239733615</v>
      </c>
    </row>
    <row r="20" spans="2:4" x14ac:dyDescent="0.35">
      <c r="B20" s="4" t="s">
        <v>161</v>
      </c>
      <c r="C20" s="74">
        <v>3.1278129613270003</v>
      </c>
      <c r="D20" s="74">
        <v>2.2449007344249417E-2</v>
      </c>
    </row>
    <row r="21" spans="2:4" x14ac:dyDescent="0.35">
      <c r="B21" s="9" t="s">
        <v>162</v>
      </c>
      <c r="C21" s="76">
        <v>0.83464087496527584</v>
      </c>
      <c r="D21" s="76">
        <v>0.49896240720295709</v>
      </c>
    </row>
    <row r="22" spans="2:4" x14ac:dyDescent="0.35">
      <c r="B22" s="1" t="s">
        <v>32</v>
      </c>
      <c r="C22" s="23">
        <v>57.307726108799486</v>
      </c>
      <c r="D22" s="77">
        <v>26.44577612331398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Figure 1</vt:lpstr>
      <vt:lpstr>Figure 2</vt:lpstr>
      <vt:lpstr>Figure 3</vt:lpstr>
      <vt:lpstr>Figure 4</vt:lpstr>
      <vt:lpstr>Figure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Duncan Knox</cp:lastModifiedBy>
  <dcterms:created xsi:type="dcterms:W3CDTF">2020-07-21T09:49:34Z</dcterms:created>
  <dcterms:modified xsi:type="dcterms:W3CDTF">2020-07-21T10:01:06Z</dcterms:modified>
</cp:coreProperties>
</file>