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S:\Projects\Data Updates\Metadata\Metadata submissions\Final files\Datasets\"/>
    </mc:Choice>
  </mc:AlternateContent>
  <xr:revisionPtr revIDLastSave="0" documentId="13_ncr:1_{D3F37580-8DC4-4B06-8C06-B5B70F3D2FD0}" xr6:coauthVersionLast="45" xr6:coauthVersionMax="45" xr10:uidLastSave="{00000000-0000-0000-0000-000000000000}"/>
  <bookViews>
    <workbookView xWindow="-120" yWindow="-120" windowWidth="29040" windowHeight="15840" xr2:uid="{BFF77405-B034-4B07-A788-F7D0AFD984F3}"/>
  </bookViews>
  <sheets>
    <sheet name="County Budget_Ksm_WP_Bar_Laikip" sheetId="2" r:id="rId1"/>
  </sheets>
  <definedNames>
    <definedName name="_xlnm._FilterDatabase" localSheetId="0" hidden="1">'County Budget_Ksm_WP_Bar_Laikip'!$C$1:$C$1000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55" i="2" l="1"/>
  <c r="I555" i="2" l="1"/>
  <c r="J549" i="2"/>
  <c r="J544" i="2"/>
  <c r="L274" i="2"/>
  <c r="K274" i="2"/>
  <c r="I274" i="2"/>
  <c r="H274" i="2"/>
  <c r="M942" i="2"/>
  <c r="M929" i="2"/>
  <c r="M858" i="2"/>
  <c r="M853" i="2"/>
  <c r="M849" i="2"/>
  <c r="M816" i="2"/>
  <c r="M804" i="2"/>
  <c r="M773" i="2"/>
  <c r="M749" i="2"/>
  <c r="L948" i="2"/>
  <c r="L942" i="2"/>
  <c r="L933" i="2"/>
  <c r="L921" i="2"/>
  <c r="L903" i="2"/>
  <c r="L867" i="2"/>
  <c r="L849" i="2"/>
  <c r="L835" i="2"/>
  <c r="L831" i="2"/>
  <c r="L827" i="2"/>
  <c r="L822" i="2"/>
  <c r="L816" i="2"/>
  <c r="L788" i="2"/>
  <c r="L749" i="2"/>
  <c r="L733" i="2"/>
  <c r="L727" i="2"/>
  <c r="K948" i="2"/>
  <c r="K942" i="2"/>
  <c r="K933" i="2"/>
  <c r="K929" i="2"/>
  <c r="K921" i="2"/>
  <c r="K903" i="2"/>
  <c r="K888" i="2"/>
  <c r="K876" i="2"/>
  <c r="K867" i="2"/>
  <c r="K858" i="2"/>
  <c r="K849" i="2"/>
  <c r="K835" i="2"/>
  <c r="K831" i="2"/>
  <c r="K816" i="2"/>
  <c r="K810" i="2"/>
  <c r="K804" i="2"/>
  <c r="K794" i="2"/>
  <c r="K788" i="2"/>
  <c r="K749" i="2"/>
  <c r="K742" i="2"/>
  <c r="K733" i="2"/>
  <c r="K727" i="2"/>
  <c r="J853" i="2"/>
  <c r="J733" i="2"/>
  <c r="J727" i="2"/>
  <c r="I948" i="2"/>
  <c r="I942" i="2"/>
  <c r="I933" i="2"/>
  <c r="I929" i="2"/>
  <c r="I914" i="2"/>
  <c r="I911" i="2"/>
  <c r="I907" i="2"/>
  <c r="I903" i="2"/>
  <c r="I893" i="2"/>
  <c r="I888" i="2"/>
  <c r="I883" i="2"/>
  <c r="I867" i="2"/>
  <c r="I827" i="2"/>
  <c r="I822" i="2"/>
  <c r="I816" i="2"/>
  <c r="I788" i="2"/>
  <c r="I773" i="2"/>
  <c r="I760" i="2"/>
  <c r="I749" i="2"/>
  <c r="I733" i="2"/>
  <c r="I727" i="2"/>
  <c r="H974" i="2"/>
  <c r="H948" i="2"/>
  <c r="H942" i="2"/>
  <c r="H933" i="2"/>
  <c r="H929" i="2"/>
  <c r="H911" i="2"/>
  <c r="H907" i="2"/>
  <c r="H903" i="2"/>
  <c r="H896" i="2"/>
  <c r="H893" i="2"/>
  <c r="H888" i="2"/>
  <c r="H883" i="2"/>
  <c r="H876" i="2"/>
  <c r="H867" i="2"/>
  <c r="H853" i="2"/>
  <c r="H827" i="2"/>
  <c r="H822" i="2"/>
  <c r="H816" i="2"/>
  <c r="H810" i="2"/>
  <c r="H788" i="2"/>
  <c r="H773" i="2"/>
  <c r="H760" i="2"/>
  <c r="H749" i="2"/>
  <c r="H733" i="2"/>
  <c r="H727" i="2"/>
  <c r="G987" i="2"/>
  <c r="G794" i="2"/>
  <c r="G773" i="2"/>
  <c r="G760" i="2"/>
  <c r="F955" i="2"/>
  <c r="F948" i="2"/>
  <c r="F942" i="2"/>
  <c r="F933" i="2"/>
  <c r="F914" i="2"/>
  <c r="F911" i="2"/>
  <c r="F907" i="2"/>
  <c r="F903" i="2"/>
  <c r="F896" i="2"/>
  <c r="F888" i="2"/>
  <c r="F883" i="2"/>
  <c r="F867" i="2"/>
  <c r="F858" i="2"/>
  <c r="F853" i="2"/>
  <c r="F827" i="2"/>
  <c r="F822" i="2"/>
  <c r="F816" i="2"/>
  <c r="F788" i="2"/>
  <c r="F773" i="2"/>
  <c r="F760" i="2"/>
  <c r="F749" i="2"/>
  <c r="F733" i="2"/>
  <c r="F727" i="2"/>
  <c r="E810" i="2"/>
  <c r="E804" i="2"/>
  <c r="E794" i="2"/>
  <c r="E788" i="2"/>
  <c r="E773" i="2"/>
  <c r="E760" i="2"/>
  <c r="E749" i="2"/>
  <c r="E742" i="2"/>
  <c r="E733" i="2"/>
  <c r="E727" i="2"/>
  <c r="E849" i="2"/>
  <c r="E853" i="2"/>
  <c r="E867" i="2"/>
  <c r="E876" i="2"/>
  <c r="E888" i="2"/>
  <c r="E914" i="2"/>
  <c r="E911" i="2"/>
  <c r="E907" i="2"/>
  <c r="E903" i="2"/>
  <c r="E896" i="2"/>
  <c r="E929" i="2"/>
  <c r="K974" i="2"/>
  <c r="L965" i="2"/>
  <c r="M965" i="2"/>
  <c r="K965" i="2"/>
  <c r="G955" i="2"/>
  <c r="E955" i="2"/>
  <c r="G989" i="2" l="1"/>
  <c r="G975" i="2"/>
  <c r="L974" i="2"/>
  <c r="I974" i="2"/>
  <c r="F974" i="2"/>
  <c r="H968" i="2"/>
  <c r="E968" i="2"/>
  <c r="F958" i="2"/>
  <c r="H955" i="2"/>
  <c r="M934" i="2"/>
  <c r="L934" i="2"/>
  <c r="K934" i="2"/>
  <c r="E933" i="2"/>
  <c r="F929" i="2"/>
  <c r="M923" i="2"/>
  <c r="J923" i="2"/>
  <c r="H914" i="2"/>
  <c r="I896" i="2"/>
  <c r="M888" i="2"/>
  <c r="L888" i="2"/>
  <c r="E883" i="2"/>
  <c r="F876" i="2"/>
  <c r="M875" i="2"/>
  <c r="I874" i="2"/>
  <c r="E858" i="2"/>
  <c r="I853" i="2"/>
  <c r="F849" i="2"/>
  <c r="L842" i="2"/>
  <c r="F842" i="2"/>
  <c r="J836" i="2"/>
  <c r="K827" i="2"/>
  <c r="E827" i="2"/>
  <c r="K822" i="2"/>
  <c r="I810" i="2"/>
  <c r="M805" i="2"/>
  <c r="J805" i="2"/>
  <c r="I779" i="2"/>
  <c r="J779" i="2"/>
  <c r="H779" i="2"/>
  <c r="L777" i="2"/>
  <c r="K777" i="2"/>
  <c r="L753" i="2"/>
  <c r="K753" i="2"/>
  <c r="L742" i="2"/>
  <c r="L723" i="2" l="1"/>
  <c r="K723" i="2"/>
  <c r="J723" i="2"/>
  <c r="I723" i="2"/>
  <c r="H723" i="2"/>
  <c r="E723" i="2"/>
  <c r="L717" i="2"/>
  <c r="K717" i="2"/>
  <c r="J717" i="2"/>
  <c r="I717" i="2"/>
  <c r="H717" i="2"/>
  <c r="F717" i="2"/>
  <c r="E717" i="2"/>
  <c r="J710" i="2"/>
  <c r="G673" i="2"/>
  <c r="M669" i="2"/>
  <c r="M668" i="2"/>
  <c r="M667" i="2"/>
  <c r="M666" i="2"/>
  <c r="M665" i="2"/>
  <c r="M663" i="2"/>
  <c r="M630" i="2"/>
  <c r="M629" i="2"/>
  <c r="M628" i="2"/>
  <c r="M627" i="2"/>
  <c r="M626" i="2"/>
  <c r="J597" i="2"/>
  <c r="I597" i="2"/>
  <c r="K570" i="2"/>
  <c r="M570" i="2" s="1"/>
  <c r="M569" i="2"/>
  <c r="G548" i="2"/>
  <c r="G547" i="2"/>
  <c r="G546" i="2"/>
  <c r="G545" i="2"/>
  <c r="G544" i="2"/>
  <c r="G534" i="2"/>
  <c r="G533" i="2"/>
  <c r="G532" i="2"/>
  <c r="J529" i="2"/>
  <c r="J528" i="2"/>
  <c r="L443" i="2"/>
  <c r="K443" i="2"/>
  <c r="M442" i="2"/>
  <c r="L426" i="2"/>
  <c r="K426" i="2"/>
  <c r="L422" i="2"/>
  <c r="K422" i="2"/>
  <c r="M417" i="2"/>
  <c r="M415" i="2"/>
  <c r="L404" i="2"/>
  <c r="K404" i="2"/>
  <c r="L402" i="2"/>
  <c r="K402" i="2"/>
  <c r="L398" i="2"/>
  <c r="K398" i="2"/>
  <c r="L394" i="2"/>
  <c r="K394" i="2"/>
  <c r="L392" i="2"/>
  <c r="K392" i="2"/>
  <c r="L389" i="2"/>
  <c r="K389" i="2"/>
  <c r="L387" i="2"/>
  <c r="K387" i="2"/>
  <c r="L383" i="2"/>
  <c r="K382" i="2"/>
  <c r="K383" i="2" s="1"/>
  <c r="L367" i="2"/>
  <c r="K367" i="2"/>
  <c r="K362" i="2"/>
  <c r="L357" i="2"/>
  <c r="K357" i="2"/>
  <c r="L338" i="2"/>
  <c r="L337" i="2"/>
  <c r="K337" i="2"/>
  <c r="L329" i="2"/>
  <c r="K328" i="2"/>
  <c r="K329" i="2" s="1"/>
  <c r="I324" i="2"/>
  <c r="H324" i="2"/>
  <c r="M321" i="2"/>
  <c r="M320" i="2"/>
  <c r="M318" i="2"/>
  <c r="M317" i="2"/>
  <c r="I316" i="2"/>
  <c r="H316" i="2"/>
  <c r="K314" i="2"/>
  <c r="L291" i="2"/>
  <c r="K291" i="2"/>
  <c r="M290" i="2"/>
  <c r="J268" i="2"/>
  <c r="I268" i="2"/>
  <c r="H268" i="2"/>
  <c r="M266" i="2"/>
  <c r="L266" i="2"/>
  <c r="K266" i="2"/>
  <c r="J266" i="2"/>
  <c r="I266" i="2"/>
  <c r="H266" i="2"/>
  <c r="M264" i="2"/>
  <c r="L264" i="2"/>
  <c r="K264" i="2"/>
  <c r="J264" i="2"/>
  <c r="I264" i="2"/>
  <c r="H264" i="2"/>
  <c r="M260" i="2"/>
  <c r="L260" i="2"/>
  <c r="K260" i="2"/>
  <c r="J260" i="2"/>
  <c r="I260" i="2"/>
  <c r="H260" i="2"/>
  <c r="M258" i="2"/>
  <c r="L258" i="2"/>
  <c r="K258" i="2"/>
  <c r="J258" i="2"/>
  <c r="I258" i="2"/>
  <c r="H258" i="2"/>
  <c r="M256" i="2"/>
  <c r="L256" i="2"/>
  <c r="K256" i="2"/>
  <c r="J256" i="2"/>
  <c r="I256" i="2"/>
  <c r="H256" i="2"/>
  <c r="J253" i="2"/>
  <c r="J252" i="2"/>
  <c r="E241" i="2"/>
  <c r="E240" i="2"/>
  <c r="I237" i="2"/>
  <c r="H237" i="2"/>
  <c r="I213" i="2"/>
  <c r="H213" i="2"/>
  <c r="J203" i="2"/>
  <c r="M199" i="2"/>
  <c r="L199" i="2"/>
  <c r="K199" i="2"/>
  <c r="J123" i="2"/>
  <c r="I123" i="2"/>
  <c r="H123" i="2"/>
  <c r="J121" i="2"/>
  <c r="I121" i="2"/>
  <c r="H121" i="2"/>
  <c r="M112" i="2"/>
  <c r="L112" i="2"/>
  <c r="K112" i="2"/>
  <c r="J110" i="2"/>
  <c r="I110" i="2"/>
  <c r="H110" i="2"/>
  <c r="M108" i="2"/>
  <c r="L108" i="2"/>
  <c r="K108" i="2"/>
  <c r="J108" i="2"/>
  <c r="I108" i="2"/>
  <c r="H108" i="2"/>
  <c r="M106" i="2"/>
  <c r="L106" i="2"/>
  <c r="K106" i="2"/>
  <c r="J106" i="2"/>
  <c r="I106" i="2"/>
  <c r="H106" i="2"/>
  <c r="M104" i="2"/>
  <c r="L104" i="2"/>
  <c r="K104" i="2"/>
  <c r="M102" i="2"/>
  <c r="L102" i="2"/>
  <c r="K102" i="2"/>
  <c r="J102" i="2"/>
  <c r="I102" i="2"/>
  <c r="H102" i="2"/>
  <c r="M85" i="2"/>
  <c r="L85" i="2"/>
  <c r="K85" i="2"/>
  <c r="J82" i="2"/>
  <c r="I82" i="2"/>
  <c r="H82" i="2"/>
  <c r="J80" i="2"/>
  <c r="I80" i="2"/>
  <c r="H80" i="2"/>
  <c r="J78" i="2"/>
  <c r="I78" i="2"/>
  <c r="H78" i="2"/>
  <c r="M65" i="2"/>
  <c r="M64" i="2"/>
  <c r="M63" i="2"/>
  <c r="M46" i="2"/>
  <c r="M45" i="2"/>
  <c r="G41" i="2"/>
  <c r="K38" i="2"/>
  <c r="M31" i="2"/>
  <c r="L31" i="2" s="1"/>
  <c r="G30" i="2"/>
  <c r="F30" i="2"/>
  <c r="F29" i="2" s="1"/>
  <c r="E30" i="2"/>
  <c r="E29" i="2" s="1"/>
  <c r="M23" i="2"/>
  <c r="L23" i="2"/>
  <c r="K23" i="2"/>
  <c r="J23" i="2"/>
  <c r="I23" i="2"/>
  <c r="H23" i="2"/>
  <c r="G4" i="2"/>
  <c r="G29" i="2" l="1"/>
  <c r="M291" i="2"/>
</calcChain>
</file>

<file path=xl/sharedStrings.xml><?xml version="1.0" encoding="utf-8"?>
<sst xmlns="http://schemas.openxmlformats.org/spreadsheetml/2006/main" count="1070" uniqueCount="915">
  <si>
    <t xml:space="preserve">County </t>
  </si>
  <si>
    <t xml:space="preserve">Department </t>
  </si>
  <si>
    <t>Programme</t>
  </si>
  <si>
    <t xml:space="preserve">Sub-programme </t>
  </si>
  <si>
    <t>FY2016/17</t>
  </si>
  <si>
    <t>FY2017/18</t>
  </si>
  <si>
    <t>FY2018/19</t>
  </si>
  <si>
    <t>Kisumu</t>
  </si>
  <si>
    <t>Vote: Office of the Governor and County Administration</t>
  </si>
  <si>
    <t>Programme 1: General Administration and planning</t>
  </si>
  <si>
    <t>SP1: Administration and formulation of County policy</t>
  </si>
  <si>
    <t>SP2: Development and management of county Administrative structure</t>
  </si>
  <si>
    <t>SP 3: Social responsibility services including civiv engagement and public participation</t>
  </si>
  <si>
    <t>SP4: Social Responsibility Including Civic Engagement
and Disaster Management</t>
  </si>
  <si>
    <t>SP5: Governor's Press &amp; Communication</t>
  </si>
  <si>
    <t>SP6: Internal Auditing Services</t>
  </si>
  <si>
    <t>SP7: County Attorney</t>
  </si>
  <si>
    <t>SP8: Delivery Unit</t>
  </si>
  <si>
    <t>SP9: County Inspectorate</t>
  </si>
  <si>
    <t>SP10: Human Resource Management</t>
  </si>
  <si>
    <t>SP 11 Investment and Resource Mobilisation</t>
  </si>
  <si>
    <t>SP12   Emergency, Disaster Management &amp; Relief Services</t>
  </si>
  <si>
    <t>SP15  Investment and Resource Mobilisation</t>
  </si>
  <si>
    <t xml:space="preserve">Programme 2: Emergency, disaster management and relief services </t>
  </si>
  <si>
    <t xml:space="preserve">Disaster management and relief services </t>
  </si>
  <si>
    <t xml:space="preserve">Grants for management of natural disaster </t>
  </si>
  <si>
    <t>Programme 3: Intergovernmental relations, communication and protocol</t>
  </si>
  <si>
    <t>SP 3.1: Intergovernmental relations, communication and protocol</t>
  </si>
  <si>
    <t>Programme 4:  Internal Administrative Services</t>
  </si>
  <si>
    <t>SP1: Human Resource</t>
  </si>
  <si>
    <t>SP2: County Attorney</t>
  </si>
  <si>
    <t>SP3: Delivery Unit</t>
  </si>
  <si>
    <t>SP4: Governor's Press Service and
Communication</t>
  </si>
  <si>
    <t xml:space="preserve">Vote: Finance and Planning </t>
  </si>
  <si>
    <t xml:space="preserve">Programme 1: General Administration and Planning Services </t>
  </si>
  <si>
    <t xml:space="preserve">SP. 1.1: Administration services </t>
  </si>
  <si>
    <t xml:space="preserve">SP. 1.2: Assets management services </t>
  </si>
  <si>
    <t xml:space="preserve">Programme 2: Financial management </t>
  </si>
  <si>
    <t xml:space="preserve">SP. 2.1: Revenue mobilisation </t>
  </si>
  <si>
    <t>SP.2.2: Management of public financial resources (Procurement and services)</t>
  </si>
  <si>
    <t xml:space="preserve">SP.2.3: Budget formulation, coordination and expenditure control services </t>
  </si>
  <si>
    <t>SP 2.4 Accounting</t>
  </si>
  <si>
    <t>SP 2.5   Assets Management Services</t>
  </si>
  <si>
    <t>SP 2.6 Audit services</t>
  </si>
  <si>
    <t>SP 2.7  General Administration, Planning and Support Services</t>
  </si>
  <si>
    <t xml:space="preserve">Programme 3: County planning and development coordination services </t>
  </si>
  <si>
    <t xml:space="preserve">SP. 3.1: General administration and planning </t>
  </si>
  <si>
    <t xml:space="preserve">SP. 3.2: Policy formulation and planning </t>
  </si>
  <si>
    <t>SP.3.3: Monitoring and evaluation, public private partnerships and Vision 2030</t>
  </si>
  <si>
    <t>Vote: Economic Planning</t>
  </si>
  <si>
    <t>SP0101: General Administration, Planning and policy formulation</t>
  </si>
  <si>
    <t>SP0102: Institutional Capacity Strengthening</t>
  </si>
  <si>
    <t>SP0103: Tracking of Results</t>
  </si>
  <si>
    <t xml:space="preserve">Vote: Health services </t>
  </si>
  <si>
    <t xml:space="preserve">Programme 1: General administration, planning, partnership and support services </t>
  </si>
  <si>
    <t xml:space="preserve">SP.1.1: Health policy, planning and financing </t>
  </si>
  <si>
    <t xml:space="preserve">SP.1.2: Human resource &amp; Quality assurance and standards  </t>
  </si>
  <si>
    <t xml:space="preserve">SP.1.3: Human resource management </t>
  </si>
  <si>
    <t xml:space="preserve">Programme 2: Preventive and promotive health services </t>
  </si>
  <si>
    <t>SP. 2.1: Community strategy and health promotion</t>
  </si>
  <si>
    <t xml:space="preserve">SP.2.2: HIV/AIDS, TB and Malaria </t>
  </si>
  <si>
    <t xml:space="preserve">SP.2.3: Family planning, maternal and child health </t>
  </si>
  <si>
    <t xml:space="preserve">SP.2.4: Surveillance, emergency response and epidemic control </t>
  </si>
  <si>
    <t xml:space="preserve">SP.2.5: Non-communicable diseases control and prevention </t>
  </si>
  <si>
    <t>2.6  Reproductive, Maternal, Neonatal, Child and Adolescent Health(RMNCAH</t>
  </si>
  <si>
    <t xml:space="preserve">Programme 3: Curative care services </t>
  </si>
  <si>
    <t>SP.3.1: Referral services at level 5 hospital- Jaramogi Oginga Odinga teaching and Referral Hospitla (JOOTRH)</t>
  </si>
  <si>
    <t>SP.3.2: County referral services at Kisumu county Hospital (KCH)</t>
  </si>
  <si>
    <t xml:space="preserve">SP.3.3: County referral services at other county and sub-county hospitals </t>
  </si>
  <si>
    <t xml:space="preserve">SP.3.4 Primary health care services </t>
  </si>
  <si>
    <t>Programme 4;  Public Health and Sanitation Services</t>
  </si>
  <si>
    <t>SP0401: Environment Sanitation Services and Health Promotion</t>
  </si>
  <si>
    <t>SP0402: Surveillance, Emergency Response and Epidemic
Control</t>
  </si>
  <si>
    <t>SP0403: Reproductive,Maternal,Neonatal,Child and Adolescent
health (RMNCAH)</t>
  </si>
  <si>
    <t>SP0404:HIV AIDS, TB and Malaria</t>
  </si>
  <si>
    <t>SP0405: Non-Communicable Diseases Control and Prevention</t>
  </si>
  <si>
    <t>SP0306: Primary Health Care Services and Community Strategy</t>
  </si>
  <si>
    <t xml:space="preserve">Vote: Tourism, Trade and Heritage </t>
  </si>
  <si>
    <t xml:space="preserve">Programme 1: General administration and policy making services </t>
  </si>
  <si>
    <t>S.P.1.1: General administration and policy making services</t>
  </si>
  <si>
    <t xml:space="preserve">Programme 2: Trade development and management </t>
  </si>
  <si>
    <t xml:space="preserve">S.P.2.1: Trade development and management </t>
  </si>
  <si>
    <t xml:space="preserve">Programme 3: Regulation and verification of weights </t>
  </si>
  <si>
    <t xml:space="preserve">S.P.3.1: Regulation and verification of weights </t>
  </si>
  <si>
    <t xml:space="preserve">Programme 4: Tourism development and heritage </t>
  </si>
  <si>
    <t>S.P.4.1: Tourism and Heritage development services</t>
  </si>
  <si>
    <t>Vote: Tourism , Culture , Sports</t>
  </si>
  <si>
    <t>P0501: General Administration</t>
  </si>
  <si>
    <t>SP050101 General Administration</t>
  </si>
  <si>
    <t>P0502: Tourism Development and Management</t>
  </si>
  <si>
    <t>SP050201 Tourism Marketing and Management</t>
  </si>
  <si>
    <t>SP050202 Research and Product Development</t>
  </si>
  <si>
    <t>SP050203 Tourism Events Management</t>
  </si>
  <si>
    <t>SP050204 Tourism Standards Development</t>
  </si>
  <si>
    <t>P0503: Cultural and Art Development</t>
  </si>
  <si>
    <t>SP050301 Culture and Heritage Development</t>
  </si>
  <si>
    <t>SP050302 Artistic Talent Development</t>
  </si>
  <si>
    <t>P0504: Information and Communication</t>
  </si>
  <si>
    <t>SP050401: Information</t>
  </si>
  <si>
    <t>SP050402: Communication</t>
  </si>
  <si>
    <t>P0505: Sports Management and Development</t>
  </si>
  <si>
    <t>SP050501: Sports Management</t>
  </si>
  <si>
    <t>SP050502: Talent Development</t>
  </si>
  <si>
    <t xml:space="preserve">Vote: Roads, Transport and Public works </t>
  </si>
  <si>
    <t>Programme 1: Administrative Support Services</t>
  </si>
  <si>
    <t xml:space="preserve">SP.1.1: Administrative support services </t>
  </si>
  <si>
    <t>Programme 2: County Roads Management</t>
  </si>
  <si>
    <t xml:space="preserve">SP.2.1: County roads management </t>
  </si>
  <si>
    <t>Programme 3: Public Work Services</t>
  </si>
  <si>
    <t xml:space="preserve">SP.3.1: Public works services </t>
  </si>
  <si>
    <t>Programme 4: County Transport Management</t>
  </si>
  <si>
    <t xml:space="preserve">SP.4: County transport </t>
  </si>
  <si>
    <t xml:space="preserve">Programme 5: Resource Mobilization and research </t>
  </si>
  <si>
    <t xml:space="preserve">SP.5: Resource mobilisation </t>
  </si>
  <si>
    <t>Programme 6: Mechanical Engineering Services</t>
  </si>
  <si>
    <t>SP Mechanical Engineering</t>
  </si>
  <si>
    <t>Programme 7 : Projects</t>
  </si>
  <si>
    <t>SP Projects</t>
  </si>
  <si>
    <t xml:space="preserve">Vote: Industrialisation, enterprise development, energy and mining </t>
  </si>
  <si>
    <t>48,48,328,398</t>
  </si>
  <si>
    <t xml:space="preserve">Programme 1: Administrative support services </t>
  </si>
  <si>
    <t>SP.1.1: Administration and planning service</t>
  </si>
  <si>
    <t>Programme 2: Cooperative development and extension services</t>
  </si>
  <si>
    <t>SP.2.1: Co-operative development</t>
  </si>
  <si>
    <t xml:space="preserve">Programme 3: Industrialisation and enterprise development </t>
  </si>
  <si>
    <t>SP. 3.1: Industrial development and innovation services</t>
  </si>
  <si>
    <t xml:space="preserve">Programme 4: Resource mobilisation </t>
  </si>
  <si>
    <t>SP. 4.1: Resource mobilization and operations</t>
  </si>
  <si>
    <t>Vote : Business, Industry and Energy</t>
  </si>
  <si>
    <t>Programme: Business</t>
  </si>
  <si>
    <t>SP060201: General Administration, Planning
and Support Services</t>
  </si>
  <si>
    <t>SP060202: Trade Development And
Management</t>
  </si>
  <si>
    <t>SP060203: Weights And Measures</t>
  </si>
  <si>
    <t>Programme: Industrialization, Enterprise
Development</t>
  </si>
  <si>
    <t>SP60201: Cooperative Development and
Management Services</t>
  </si>
  <si>
    <t>SP60202: Industrialization and Enterprise
Development</t>
  </si>
  <si>
    <t>SP60203: Resource Mobilization</t>
  </si>
  <si>
    <t>Programme P603: Energy</t>
  </si>
  <si>
    <t>SP60301: Renewable Energy</t>
  </si>
  <si>
    <t>SP60302: Climate Change</t>
  </si>
  <si>
    <t>SP60303: Petroleum and Electricity</t>
  </si>
  <si>
    <t xml:space="preserve">Vote: Energy and Mining </t>
  </si>
  <si>
    <t xml:space="preserve">Programme 1: Mining </t>
  </si>
  <si>
    <t xml:space="preserve">SP.1.1: General administration </t>
  </si>
  <si>
    <t xml:space="preserve">Programme 2: Green energy and climate change </t>
  </si>
  <si>
    <t xml:space="preserve">SP.2.1: General administration </t>
  </si>
  <si>
    <t xml:space="preserve">Vote: Lands, housing and physical planning </t>
  </si>
  <si>
    <t xml:space="preserve">Programme 1: General administration </t>
  </si>
  <si>
    <t xml:space="preserve">Programme 2: Survey services </t>
  </si>
  <si>
    <t xml:space="preserve">Programme 3: Housing development </t>
  </si>
  <si>
    <t xml:space="preserve">Programme 4: Planning </t>
  </si>
  <si>
    <t>Programme 5: Lands, Housing, Physical Planning and Urban D evelopment</t>
  </si>
  <si>
    <t>SP506001: General Administration, Planning and Support
Services</t>
  </si>
  <si>
    <t>SP506002: Lands and Physical Planning</t>
  </si>
  <si>
    <t>SP506003: Housing Development</t>
  </si>
  <si>
    <t>Vote : Green Energy</t>
  </si>
  <si>
    <t>P01: Green Energy</t>
  </si>
  <si>
    <t>SP0101: General Administration, Planning and Support Services</t>
  </si>
  <si>
    <t>SP0103: Green Energy Department</t>
  </si>
  <si>
    <t>Vote: Agriculture, livestock and fisheries</t>
  </si>
  <si>
    <t xml:space="preserve">Programme 1: General administration, plnanning and support services </t>
  </si>
  <si>
    <t xml:space="preserve">SP1.1: Administrative support services </t>
  </si>
  <si>
    <t xml:space="preserve">SP.1.2: Agricultural productivity and output improvement </t>
  </si>
  <si>
    <t>SP 1.3: Policy and Legal Framework Development</t>
  </si>
  <si>
    <t>SP 1.4: Management of Stations</t>
  </si>
  <si>
    <t>SP 1.5: Development of Human Resources</t>
  </si>
  <si>
    <t>SP 1.6: Performance and Information Management</t>
  </si>
  <si>
    <t>SP 1.7: Management of Capital Resources</t>
  </si>
  <si>
    <t>SP 1.8: Agricultural Sector Planning and
Management</t>
  </si>
  <si>
    <t xml:space="preserve">Programme 2: Agriculture productivition and extension services </t>
  </si>
  <si>
    <t xml:space="preserve">SP.2.1: Administrative support services </t>
  </si>
  <si>
    <t xml:space="preserve">SP.2.2: Promotion of sustainable land use </t>
  </si>
  <si>
    <t xml:space="preserve">SP.2.3: Agricultural productivity and output improvement </t>
  </si>
  <si>
    <t xml:space="preserve">SP.2.4: Enhancement of agricultural credit and inputs access </t>
  </si>
  <si>
    <t xml:space="preserve">SP.2.5: Promotion of market access and products development </t>
  </si>
  <si>
    <t xml:space="preserve">Programme 3: Veterinary services </t>
  </si>
  <si>
    <t xml:space="preserve">SP. 3.1: Administrative support services </t>
  </si>
  <si>
    <t xml:space="preserve">SP.3.2: Promotion of sustainable land use </t>
  </si>
  <si>
    <t xml:space="preserve">SP. 3.3: Livestock productivity and output improvement </t>
  </si>
  <si>
    <t xml:space="preserve">SP.3.4: Enhancement of livestock credit and input access </t>
  </si>
  <si>
    <t xml:space="preserve">SP.3.5: Promotion of market access and products development </t>
  </si>
  <si>
    <t xml:space="preserve">Programme 4: Livetsock production development programme </t>
  </si>
  <si>
    <t xml:space="preserve">SP.4.1: Administrative support services </t>
  </si>
  <si>
    <t xml:space="preserve">SP.4.2: Promotion of sustainable land use </t>
  </si>
  <si>
    <t xml:space="preserve">SP.4.3: Livestock productivity and output improvement </t>
  </si>
  <si>
    <t xml:space="preserve">SP.4.4: Enhancement of livestock credit and inputs access </t>
  </si>
  <si>
    <t xml:space="preserve">SP.4.5: Promotion of market access and products development </t>
  </si>
  <si>
    <t xml:space="preserve">Programme 5: Fisheries development services </t>
  </si>
  <si>
    <t xml:space="preserve">SP.5.1: General administration and planning services </t>
  </si>
  <si>
    <t xml:space="preserve">SP.5.2: Promotion of sustainable land use </t>
  </si>
  <si>
    <t xml:space="preserve">SP.5.3: Fisheries productivity and output improvement </t>
  </si>
  <si>
    <t xml:space="preserve">SP.5.4: Enhancement of fisheries credit and input access </t>
  </si>
  <si>
    <t xml:space="preserve">SP.5.5: Promotion of market access and product development </t>
  </si>
  <si>
    <t>Programme 6: Agricultural Productivity and Output Improvement</t>
  </si>
  <si>
    <t>SP030201: Management of Agriculture Advisory Services</t>
  </si>
  <si>
    <t>SP030202: Development of Crop, Livestock and Fisheries Value
chains</t>
  </si>
  <si>
    <t>SP030203: Management of Crop,Livestock and Fisheries Pests
and Diseases</t>
  </si>
  <si>
    <t>SP030204: Development of Agriculture Mechanization</t>
  </si>
  <si>
    <t>SP030202: Development of Crop Production Value Chains</t>
  </si>
  <si>
    <t>SP030203: Development of Livestock Production Value Chains</t>
  </si>
  <si>
    <t>SP030204: Development of Fisheries Value Chains</t>
  </si>
  <si>
    <t>SP030205: Management of Crop Pests and diseases</t>
  </si>
  <si>
    <t>Programme 7: Enhancement of Agriculture Credit and Input
Access</t>
  </si>
  <si>
    <t>SP030402: Agriculture Input Access</t>
  </si>
  <si>
    <t>SP030404: Development of Agricultural Mechanisation</t>
  </si>
  <si>
    <t>Programme 8: Promotion of sustainable Land Use</t>
  </si>
  <si>
    <t>SP030301: Promotion of Soil and Water and Management</t>
  </si>
  <si>
    <t>SP030303: Development of Urban, Peri-Urban and Special
Agriculture Projects</t>
  </si>
  <si>
    <t>SP030302: Development of Irrigation Schemes</t>
  </si>
  <si>
    <t>Programme 9 : Promotion of Market Access and Products
Development</t>
  </si>
  <si>
    <t>SP030501: Promotion of Agribusiness</t>
  </si>
  <si>
    <t>SP030502: Promotion of Value Addition</t>
  </si>
  <si>
    <t>SP030504: Development of Post Harvest Handling
Infrastructure</t>
  </si>
  <si>
    <t>SP030503: Development of Produuct Quality Assurance</t>
  </si>
  <si>
    <t>Vote: Education, Gender, Culture and Sports</t>
  </si>
  <si>
    <t xml:space="preserve">Programme 1: Administration and planning services </t>
  </si>
  <si>
    <t>SP. 1.1: Administration</t>
  </si>
  <si>
    <t>SP60102: Human Resource Management</t>
  </si>
  <si>
    <t>SP60103: Technology Services</t>
  </si>
  <si>
    <t xml:space="preserve">Programme 2: Education and youth training </t>
  </si>
  <si>
    <t xml:space="preserve">SP. 2.1: ECD management </t>
  </si>
  <si>
    <t xml:space="preserve">SP.2.2: Youth polytechnic </t>
  </si>
  <si>
    <t xml:space="preserve">SP.2.3: Youth empowerment </t>
  </si>
  <si>
    <t>Programme 3: Culture and art development</t>
  </si>
  <si>
    <t>SP. 3.1: Development and management of cultural sites</t>
  </si>
  <si>
    <t xml:space="preserve">Programme 4: Gender, youth empowerment and social development </t>
  </si>
  <si>
    <t>SP 1 Cultural and Art Development</t>
  </si>
  <si>
    <t xml:space="preserve">SP.4.1: Gender management </t>
  </si>
  <si>
    <t>SP60301: Gender, Youth Empowerment and Social
Development</t>
  </si>
  <si>
    <t>SP 4: Sports Management and Development</t>
  </si>
  <si>
    <t>SP60302: Alcoholics Drinks Control</t>
  </si>
  <si>
    <t>SP60303: Betting Control Services</t>
  </si>
  <si>
    <t>Sub-Programme: Youth Empowerment Management</t>
  </si>
  <si>
    <t xml:space="preserve">Programme 5: Sports management and development </t>
  </si>
  <si>
    <t xml:space="preserve">SP.5.1: Sports management </t>
  </si>
  <si>
    <t xml:space="preserve">Programme 6: Alcoholic drinks control </t>
  </si>
  <si>
    <t xml:space="preserve">Programme 7: Betting control </t>
  </si>
  <si>
    <t xml:space="preserve">Vote: Water, Environment and Natural Resources </t>
  </si>
  <si>
    <t xml:space="preserve">Programme 1: Water and sewarage </t>
  </si>
  <si>
    <t xml:space="preserve">SP.1.1: water and sewarage </t>
  </si>
  <si>
    <t>SP0102: Irrigation Services</t>
  </si>
  <si>
    <t xml:space="preserve">Programme 2: Environment and natural resources </t>
  </si>
  <si>
    <t xml:space="preserve">SP.2.1: Administration and planning </t>
  </si>
  <si>
    <t xml:space="preserve">SP.2.2: Solid waste management </t>
  </si>
  <si>
    <t xml:space="preserve">SP.2.3: Pollution control </t>
  </si>
  <si>
    <t>SP.2.4: Environment conservation and protection</t>
  </si>
  <si>
    <t xml:space="preserve">Vote: ICT and Communications </t>
  </si>
  <si>
    <t xml:space="preserve">Programme 1: IT services </t>
  </si>
  <si>
    <t xml:space="preserve">SP. 1.1: IT services </t>
  </si>
  <si>
    <t xml:space="preserve">Programmme 2: Communication services </t>
  </si>
  <si>
    <t xml:space="preserve">SP. 2.1: Communication services </t>
  </si>
  <si>
    <t>P01: ICT and Communication Services</t>
  </si>
  <si>
    <t>SP0101: General Admonistration Planning and Support Services</t>
  </si>
  <si>
    <t>SP0102: ICT and Communications Services</t>
  </si>
  <si>
    <t>SP0103: Technology Services</t>
  </si>
  <si>
    <t>SP0104: Information Services</t>
  </si>
  <si>
    <t xml:space="preserve">Vote: Kisumu City </t>
  </si>
  <si>
    <t xml:space="preserve">Programme 1: Administration </t>
  </si>
  <si>
    <t xml:space="preserve">SP.1.1: administration </t>
  </si>
  <si>
    <t xml:space="preserve">Programme 2: Revenue generation management </t>
  </si>
  <si>
    <t xml:space="preserve">SP.2.1: Revenue generation management </t>
  </si>
  <si>
    <t xml:space="preserve">Programme 3: Environment </t>
  </si>
  <si>
    <t xml:space="preserve">SP. 3.1: Environment </t>
  </si>
  <si>
    <t xml:space="preserve">Programme 4: Preventive health </t>
  </si>
  <si>
    <t>SP.4.1: Preventive health</t>
  </si>
  <si>
    <t xml:space="preserve">Programme 5: Education/ social services </t>
  </si>
  <si>
    <t xml:space="preserve">SP.5.1: education/ social services </t>
  </si>
  <si>
    <t xml:space="preserve">Programme 6: Planning and engineering </t>
  </si>
  <si>
    <t xml:space="preserve">SP.6.1 Planning and engineering </t>
  </si>
  <si>
    <t>Programme 7 Public Health</t>
  </si>
  <si>
    <t>SP 7.1 Public Health</t>
  </si>
  <si>
    <t xml:space="preserve">Vote: County Public Service Board </t>
  </si>
  <si>
    <t xml:space="preserve">SP.1.1 Administration services </t>
  </si>
  <si>
    <t xml:space="preserve">SP.1.2: Human resource audit and performance management </t>
  </si>
  <si>
    <t xml:space="preserve">SP.1.3: Promotion of public service values and principles </t>
  </si>
  <si>
    <t>Vote: County Assembly</t>
  </si>
  <si>
    <t>P0201: General Administration, Planning and
Support Services</t>
  </si>
  <si>
    <t>Sub-Programme: Administration Services</t>
  </si>
  <si>
    <t>Sub-Programme: Financial Management Services</t>
  </si>
  <si>
    <t>Sub-Programme: Budgetary/Fiscal Analysis Services</t>
  </si>
  <si>
    <t>Sub-Programme: Human Capital Services</t>
  </si>
  <si>
    <t>P0201: Legislation and Oversight Services</t>
  </si>
  <si>
    <t>SP020201: Legislation and Oversight</t>
  </si>
  <si>
    <t>SP020202: Policy (Office of Speaker</t>
  </si>
  <si>
    <t>SP020203: Committee Service</t>
  </si>
  <si>
    <t>SP020204: Representation and Public Participation</t>
  </si>
  <si>
    <t>Vote: County Executive</t>
  </si>
  <si>
    <t>Programme 1: General administration and planning support services</t>
  </si>
  <si>
    <t>SP.1.1: Administration,
Planning and Support
 Services.</t>
  </si>
  <si>
    <t>Programme 2: County executive affairs</t>
  </si>
  <si>
    <t>SP 2.1 Management of_x000D_County Executive Affairs</t>
  </si>
  <si>
    <t xml:space="preserve">Programme 3:  County Public Service Board </t>
  </si>
  <si>
    <t>SP 3.1 Board Services</t>
  </si>
  <si>
    <t>Programme 4: Field administration services</t>
  </si>
  <si>
    <t>SP 4.1 Field administration services</t>
  </si>
  <si>
    <t>Programme 5: Special initiatives and intergovernmnetal affairs</t>
  </si>
  <si>
    <t>SP 5.1 Disaster Risk Reduction</t>
  </si>
  <si>
    <t>SP 5.2 Peace building</t>
  </si>
  <si>
    <t>SP 5.3 Intergovernmental Affairs</t>
  </si>
  <si>
    <t>Vote: Finance and Economic Planning</t>
  </si>
  <si>
    <t xml:space="preserve">Programme 1: General administration planning and support services </t>
  </si>
  <si>
    <t>SP 1.1 Administration, Planning and Support Services</t>
  </si>
  <si>
    <t>Programme 2: Public financial management</t>
  </si>
  <si>
    <t>SP.2.1: Accounting services.</t>
  </si>
  <si>
    <t>SP.2.2: Supply chain management services.</t>
  </si>
  <si>
    <t>SP.2.3: Resource mobilization</t>
  </si>
  <si>
    <t>SP. 2.4: Audit services</t>
  </si>
  <si>
    <t xml:space="preserve">Programme 3: Economic Planning and Policy </t>
  </si>
  <si>
    <t>SP.3.1: Budget Formulation, Coordination and Management</t>
  </si>
  <si>
    <t>SP.3.2: Economic planning Coordination services.</t>
  </si>
  <si>
    <t>SP.3.3: Monitoring and Evaluation services.</t>
  </si>
  <si>
    <t>SP.3.4: Ward Project management Services</t>
  </si>
  <si>
    <t>SP. 3.5: Kenya Devolution Support Program Grant</t>
  </si>
  <si>
    <t xml:space="preserve">Vote: Roads, Public Works and Transport </t>
  </si>
  <si>
    <t>SP.1.1: Administration, Planning and Support Services.</t>
  </si>
  <si>
    <t xml:space="preserve">Programme 2: Road transport </t>
  </si>
  <si>
    <t>SP.2.1: Roads and bridges Construction, rehabilitation and maintenance</t>
  </si>
  <si>
    <t>SP.2.2: Road safety</t>
  </si>
  <si>
    <t xml:space="preserve">Programme 3: Design of infrastructure and buildings </t>
  </si>
  <si>
    <t>SP.3.1: Infrastructure design, construction works and monitoring</t>
  </si>
  <si>
    <t>SP.3.2: Roads and bridges design</t>
  </si>
  <si>
    <t xml:space="preserve">Programme 4: Vehicle maintenance </t>
  </si>
  <si>
    <t>SP.4.1: Vehicle maintenance</t>
  </si>
  <si>
    <t>Vote: Health and Sanitation</t>
  </si>
  <si>
    <t>Programme 1: General Administration Planning and Support Services</t>
  </si>
  <si>
    <t>SP. 1.1:Administration, planning and support services.</t>
  </si>
  <si>
    <t>Programme 2: Curative health services</t>
  </si>
  <si>
    <t>SP.2.1: Curative health services and infrastructure development</t>
  </si>
  <si>
    <t>Programme 3: Preventive Health Services (Public health)</t>
  </si>
  <si>
    <t xml:space="preserve">SP.3.1: Communicable and non-communicable disease prevention </t>
  </si>
  <si>
    <t>SP 3.2 Free Maternal and Child Health.</t>
  </si>
  <si>
    <t>Programme 4: Sanitation</t>
  </si>
  <si>
    <t xml:space="preserve">SP.4.1: Sanitation services </t>
  </si>
  <si>
    <t>Vote: Education, Communication and ICT</t>
  </si>
  <si>
    <t>Programme 1: General administration planning and support services</t>
  </si>
  <si>
    <t>SP.1.1: Administration, planning and support services</t>
  </si>
  <si>
    <t xml:space="preserve">Programme 2: Early Child Development </t>
  </si>
  <si>
    <t>SP.2.1: ECDE education and infrastructure development</t>
  </si>
  <si>
    <t>SP.2.2: School feeding program.</t>
  </si>
  <si>
    <t>SP.2.3: Bursary and ward specific projects</t>
  </si>
  <si>
    <t>SP.2.4: Training and recruitment</t>
  </si>
  <si>
    <t>-</t>
  </si>
  <si>
    <t xml:space="preserve">Programme 3: Youth eductaion and training  </t>
  </si>
  <si>
    <t xml:space="preserve">SP.3.1: Youth training and devlopment </t>
  </si>
  <si>
    <t>SP.3.2: Revitalization of youth polytechnics</t>
  </si>
  <si>
    <t>SP.3.3: ICT Integration in youth polytechnics</t>
  </si>
  <si>
    <t xml:space="preserve">Programme 4: ICT infrastructure development </t>
  </si>
  <si>
    <t>SP.4.1: ICT Infrastructure connectivity</t>
  </si>
  <si>
    <t xml:space="preserve">Vote: Agriculture and Irrigation </t>
  </si>
  <si>
    <t>82,134, 449</t>
  </si>
  <si>
    <t>SP.1.1: Agriculture policy, legal and regulatory framework</t>
  </si>
  <si>
    <t>Programme 2: Crop development and management</t>
  </si>
  <si>
    <t xml:space="preserve">SP.2.1: Crop development, management and extension services </t>
  </si>
  <si>
    <t>Programme 3: Agribusiness and Information Management</t>
  </si>
  <si>
    <t>SP.3.1: Agribusiness and market management</t>
  </si>
  <si>
    <t>Programme 4: Irrigation and Drainage Infrastructure</t>
  </si>
  <si>
    <t>SP.4.1: Irrigation and drainage infrastructure</t>
  </si>
  <si>
    <t xml:space="preserve">Vote: Livestock Fisheries and Veterinary Services </t>
  </si>
  <si>
    <t>Programme 2: Livestock Resource Management and Development</t>
  </si>
  <si>
    <t>SP.2.1: Livestock production and range management</t>
  </si>
  <si>
    <t>SP.2.2: Livestock disease management and control</t>
  </si>
  <si>
    <t>SP.2.3: Livestock products value addition and marketing (Nasukuta Livestock Improvement Center)</t>
  </si>
  <si>
    <t>Programme 3: Fisheries Development and Management.</t>
  </si>
  <si>
    <t>SP.3.1: Aquaculture development</t>
  </si>
  <si>
    <t xml:space="preserve">Trade, Industry and Cooperative Development </t>
  </si>
  <si>
    <t>Programme 1: General Administration Planning and Support Services.</t>
  </si>
  <si>
    <t>Programme 2: Trade Development and Investment Promotion</t>
  </si>
  <si>
    <t>SP.2.1: Market development promotion of SMEs</t>
  </si>
  <si>
    <t>SP.2.2: Business financing</t>
  </si>
  <si>
    <t>SP 2.3 Investment Promotion</t>
  </si>
  <si>
    <t>SP 2.4 Standardization weights and measures.</t>
  </si>
  <si>
    <t>Programme 3: Cooperative Development</t>
  </si>
  <si>
    <t>SP.3.1: Cooperative development</t>
  </si>
  <si>
    <t>SP.3.2 Cooperative audit</t>
  </si>
  <si>
    <t xml:space="preserve">Vote: Lands, Physical Planning, Housing and Urban Development </t>
  </si>
  <si>
    <t xml:space="preserve">Programme 1: General Administration Planning and Support Services </t>
  </si>
  <si>
    <t xml:space="preserve">Programme 2: Land Policy and Physical Planning </t>
  </si>
  <si>
    <t>SP.2.1: Land survey and planning</t>
  </si>
  <si>
    <t xml:space="preserve">Programme 3: Housing Development </t>
  </si>
  <si>
    <t>SP.3.1: Housing development</t>
  </si>
  <si>
    <t xml:space="preserve">Programme 4: Urban development </t>
  </si>
  <si>
    <t>SP.4.1: Urban planning and development</t>
  </si>
  <si>
    <t xml:space="preserve">Programme 2: Water Resources Management </t>
  </si>
  <si>
    <t>SP 2.1 Water Supply Infrastructure Development</t>
  </si>
  <si>
    <t xml:space="preserve">Programme 3: Land Reclamation </t>
  </si>
  <si>
    <t>SP 3.1 Land Reclamation</t>
  </si>
  <si>
    <t xml:space="preserve">Programme 4: Environment and Natural Resource Management and Protection </t>
  </si>
  <si>
    <t>SP. 4.1: Farm and dry land forestry development</t>
  </si>
  <si>
    <t xml:space="preserve">Vote: Tourism, Culture, Sports and Gender Development </t>
  </si>
  <si>
    <t>SP. 1.1: Administration, planning and support services.</t>
  </si>
  <si>
    <t xml:space="preserve">Programme 2: Tourism Development and Promotion </t>
  </si>
  <si>
    <t>SP 2.1 Tourism Infrastructure Development , Promotion and Marketing</t>
  </si>
  <si>
    <t xml:space="preserve">Programme 3: Culture Preservation and Development </t>
  </si>
  <si>
    <t>SP. 3.1: Development and promotion of culture</t>
  </si>
  <si>
    <t xml:space="preserve">Programme 4: Gender, Youth, Sports Development and PLWDs </t>
  </si>
  <si>
    <t>SP.4.1: Gender mainstreaming and empowerment of PLWDs</t>
  </si>
  <si>
    <t>SP. 4.2 Youth empowerment</t>
  </si>
  <si>
    <t>SP.4.1: Sports training and competitions</t>
  </si>
  <si>
    <t>SP.4.4: Sports Infrastructure development</t>
  </si>
  <si>
    <t>Programme 1: General Administration, Planning and Support Services</t>
  </si>
  <si>
    <t>SP1: General Administration, Planning and Support Services</t>
  </si>
  <si>
    <t>Programme 2: Legislation, Representation and Oversight</t>
  </si>
  <si>
    <t>SP 1: Legislation, Representation and Oversight</t>
  </si>
  <si>
    <t>Programme 3: Staff Affairs and development</t>
  </si>
  <si>
    <t>SP1: Staff Affairs and development</t>
  </si>
  <si>
    <t>Vote: County Public Service Management</t>
  </si>
  <si>
    <t>SP.1.1 Administration, planning and support services</t>
  </si>
  <si>
    <t xml:space="preserve">Programme 2: Human Resource and Support Services </t>
  </si>
  <si>
    <t>SP.2.1: Human resource managemen and development</t>
  </si>
  <si>
    <t xml:space="preserve">Programme 3: Legal Services  </t>
  </si>
  <si>
    <t>SP.3.1: County Attorney and Legal Services</t>
  </si>
  <si>
    <t xml:space="preserve">Programme 4: Recoords Management </t>
  </si>
  <si>
    <t>SP.4.1: County records management</t>
  </si>
  <si>
    <t xml:space="preserve">Programme 5: Communications Services Management </t>
  </si>
  <si>
    <t>SP.5.1: Communications Services</t>
  </si>
  <si>
    <t>P.6 ICT INFRASTRUCTURE CONNECTIVITY</t>
  </si>
  <si>
    <t>SP 6.1 Communications Services</t>
  </si>
  <si>
    <t xml:space="preserve">Vote: Intergovernmental Relations, peace Building and Disaster Management </t>
  </si>
  <si>
    <t xml:space="preserve">Programme 5: Special Initiatives </t>
  </si>
  <si>
    <t>SP.5.1: Disaster Risk Reduction</t>
  </si>
  <si>
    <t>SP.5.2: Peace building</t>
  </si>
  <si>
    <t>SP.5.3: Intergovernmental Affairs</t>
  </si>
  <si>
    <t>SP 5.4  Administration, Planning and Support Services.</t>
  </si>
  <si>
    <t>SP 1.1 Administration, Planning and Support Services.</t>
  </si>
  <si>
    <t>SP 2.1 Dairy Development Services</t>
  </si>
  <si>
    <t>SP 3.1 Cash Crop Production Services</t>
  </si>
  <si>
    <t>SP 4.1 Investment and Co-operative Development</t>
  </si>
  <si>
    <t>SP 5.1 Emergency and Disaster Response</t>
  </si>
  <si>
    <t>SP 6.1 Peace Building and Reconciliation</t>
  </si>
  <si>
    <t>SP 6.1 Resource Mobilisation and Donor Coordination</t>
  </si>
  <si>
    <t>Baringo</t>
  </si>
  <si>
    <t>County Assembly</t>
  </si>
  <si>
    <t>P1 General Administration, Planning and Support_x000D_Services</t>
  </si>
  <si>
    <t>SP1.1 General administrative services</t>
  </si>
  <si>
    <t>SP 1.2 Infrastructure development</t>
  </si>
  <si>
    <t>SP.1.3 Cash Transfer funds</t>
  </si>
  <si>
    <t>P2 Development</t>
  </si>
  <si>
    <t>P3 Legislative Representation and Oversight
services</t>
  </si>
  <si>
    <t>SP 2.1 Legislative Representation and_x000D_Oversight services</t>
  </si>
  <si>
    <t>Public Administration , Devolution and E -government</t>
  </si>
  <si>
    <t>P1 General Administration, Planning and support_x000D_services</t>
  </si>
  <si>
    <t>SP1.1 General Administration services</t>
  </si>
  <si>
    <t>SP 1.2 Civic education development</t>
  </si>
  <si>
    <t>SP 1.3 Legal services</t>
  </si>
  <si>
    <t>SP1.4 Public relation and protocol</t>
  </si>
  <si>
    <t>SP1.5 Communication</t>
  </si>
  <si>
    <t>SP2.3 Intergovernmental Relations(Subscription)</t>
  </si>
  <si>
    <t>SP1.6 Council of Governors</t>
  </si>
  <si>
    <t>SP1.7 Communication Services</t>
  </si>
  <si>
    <t>SP1.6 County Public Board  Services</t>
  </si>
  <si>
    <t>SP 1.7 County Secretary and  Public_x000D_Administration</t>
  </si>
  <si>
    <t>SP 1.8 Sub-County Administration  Service</t>
  </si>
  <si>
    <t>SP 1.9 Deputy governor</t>
  </si>
  <si>
    <t>SP 2.0  Public Administration</t>
  </si>
  <si>
    <t>P2 Administration and Development</t>
  </si>
  <si>
    <t>SP 2.1 Infrastructure development -Office Block</t>
  </si>
  <si>
    <t>SP2.2 Refurbishment of governors residence (sq)</t>
  </si>
  <si>
    <t>SP 2.3 ICT Development</t>
  </si>
  <si>
    <t>P2 Office of the Deputy Governor</t>
  </si>
  <si>
    <t>SP2.1 General Administration services</t>
  </si>
  <si>
    <t>P4 County Secretary</t>
  </si>
  <si>
    <t>SP 4.1. General Administration</t>
  </si>
  <si>
    <t>SP 4.2 Medical Cover</t>
  </si>
  <si>
    <t>SP 4.3 Car Loan</t>
  </si>
  <si>
    <t>P3 County Public Board  services</t>
  </si>
  <si>
    <t>SP3.1 General administrative services</t>
  </si>
  <si>
    <t>P5 Sub Counties</t>
  </si>
  <si>
    <t>SP 5.1. General Administration</t>
  </si>
  <si>
    <t>SP Ward project monitoring</t>
  </si>
  <si>
    <t>P 2 Infrastructural development</t>
  </si>
  <si>
    <t>P3 Civic Education Development_x000D_Services/communication</t>
  </si>
  <si>
    <t>P4 Intergovernmental  Relations services</t>
  </si>
  <si>
    <t>Treasury &amp; Economic Planning</t>
  </si>
  <si>
    <t>P1 General Administration and Planning services</t>
  </si>
  <si>
    <t>SP1.2 Economic Planning Services</t>
  </si>
  <si>
    <t>SP1.3 Revenue Services System</t>
  </si>
  <si>
    <t>SP1.4.Monitoring and Evaluation</t>
  </si>
  <si>
    <t>SP1.5.Budget public participation Operations</t>
  </si>
  <si>
    <t>SP1.6.Revenue operations</t>
  </si>
  <si>
    <t>SP1.7.Internal Audit Services</t>
  </si>
  <si>
    <t>SP1.8.Supply chain Services</t>
  </si>
  <si>
    <t>SP 1.9. Emergency Fund</t>
  </si>
  <si>
    <t>SP1.10.CLMC &amp; LMAs operations</t>
  </si>
  <si>
    <t>SP2.1 Revenue system procurement</t>
  </si>
  <si>
    <t>SP 2.2 Purchase of Monitoring and Evaluation Car</t>
  </si>
  <si>
    <t>SP2.3 Boda Boda Shades</t>
  </si>
  <si>
    <t>SP2.4 Revenue offices shades</t>
  </si>
  <si>
    <t>SP 2.5 Toilets on revenue points</t>
  </si>
  <si>
    <t>SP 2.6 Revenue shades and gate at Chemususu</t>
  </si>
  <si>
    <t>P3 Revenue Services Development Services</t>
  </si>
  <si>
    <t>SP2.1 County Revenue System</t>
  </si>
  <si>
    <t>SP2.2 Cash Transfer to Agencies (CLMC &amp;_x000D_LMAs)</t>
  </si>
  <si>
    <t>SP2.3 Infrastructural Development</t>
  </si>
  <si>
    <t>SP2.4 Cash Transfer Fund</t>
  </si>
  <si>
    <t>P3 Budget, Monitoring and Evaluation_x000D_Services</t>
  </si>
  <si>
    <t>SP3.1 Economic Planning  and Forum_x000D_Services</t>
  </si>
  <si>
    <t>SP3.2 Monitoring and Evaluation Services</t>
  </si>
  <si>
    <t>SP3.3 Budget process and public participation_x000D_services</t>
  </si>
  <si>
    <t>SP 3.4 Finance Bill</t>
  </si>
  <si>
    <t>P4.KDS Programme</t>
  </si>
  <si>
    <t>P4.C&amp;P Programme</t>
  </si>
  <si>
    <t>Lands, Housing &amp; Urban Development</t>
  </si>
  <si>
    <t>P1 General Administration And Support Services)</t>
  </si>
  <si>
    <t xml:space="preserve">P2 Development </t>
  </si>
  <si>
    <t>SP2.1: Physical Planning Development</t>
  </si>
  <si>
    <t>SP 2.2 Integrated Urban Development Plans for Kabarnet &amp; Eldama Ravine Towns</t>
  </si>
  <si>
    <t>SP2.3 Acquisition of Institutional Land Banks</t>
  </si>
  <si>
    <t>SP1.4 Acquisition of Institutional Land Banks</t>
  </si>
  <si>
    <t>SP1.5 Urban and Rural  Development Plans</t>
  </si>
  <si>
    <t>SP 1.6 Land survey and mapping and mapping devt</t>
  </si>
  <si>
    <t>P2.Land Administration</t>
  </si>
  <si>
    <t>Land use planning</t>
  </si>
  <si>
    <t>P6. Waste and Disposal management</t>
  </si>
  <si>
    <t>Urban infrastructure development &amp; Management</t>
  </si>
  <si>
    <t>P5. Disaster Preparedness and Response Management</t>
  </si>
  <si>
    <t>P7.Cash transfer Fund</t>
  </si>
  <si>
    <t>Kabarnet Town</t>
  </si>
  <si>
    <t>P. Urban development</t>
  </si>
  <si>
    <t>SP Urban development Services</t>
  </si>
  <si>
    <t>Eldama Ravine Town</t>
  </si>
  <si>
    <t>Education and ICT</t>
  </si>
  <si>
    <t>SP1.2 Scholarship and other educational benefits</t>
  </si>
  <si>
    <t>P1.Infrustructure Development</t>
  </si>
  <si>
    <t>SP1.1 Improvement of ECDE</t>
  </si>
  <si>
    <t>SP1. 2 Improvement of Youth Polytechnics</t>
  </si>
  <si>
    <t>SP1. 3 ICT development</t>
  </si>
  <si>
    <t>SP1. 4 ECDE Training Centre</t>
  </si>
  <si>
    <t>P2. Early Childhood Development Education</t>
  </si>
  <si>
    <t>2.1 Infrastructure Development</t>
  </si>
  <si>
    <t>P3 County Polytechnics Development</t>
  </si>
  <si>
    <t>3.1 Infrastructure Development</t>
  </si>
  <si>
    <t>P4 Information, Communication and_x000D_Technology (ICT) Development</t>
  </si>
  <si>
    <t>P4 .SPECIAL PROGRAMMES</t>
  </si>
  <si>
    <t>SP4.1 Secondary Schools bursary</t>
  </si>
  <si>
    <t>P5.Cash transfer Fund</t>
  </si>
  <si>
    <t>Cash transfer Fund</t>
  </si>
  <si>
    <t>Industrialization, Commerce and_x000D_Tourism</t>
  </si>
  <si>
    <t>P2 Infrastructure Development</t>
  </si>
  <si>
    <t>SP2.1 Tourism and Wildlife conservation</t>
  </si>
  <si>
    <t>SP2.2 Trade development</t>
  </si>
  <si>
    <t>SP2.3 Cooperative Development</t>
  </si>
  <si>
    <t>P2 Tourism and Wildlife Conservation_x000D_Development</t>
  </si>
  <si>
    <t>P3 Trade Development</t>
  </si>
  <si>
    <t>P4 Cooperative Development</t>
  </si>
  <si>
    <t>P5 Industrial development</t>
  </si>
  <si>
    <t>P6.Cash transfer Fund</t>
  </si>
  <si>
    <t>Water</t>
  </si>
  <si>
    <t>P1 General Administration</t>
  </si>
  <si>
    <t>P2 Water Supplies Development</t>
  </si>
  <si>
    <t>S2.1 Pipe line extensions and rehabilitation, Drilling
and equipping of b/h</t>
  </si>
  <si>
    <t>SP2.2 Construction and Rehabilitation of water pans</t>
  </si>
  <si>
    <t>SP2.3 Water Supply infrastructure (Surface and underground)</t>
  </si>
  <si>
    <t>SP2.4 Water Harvesting storage and floods control</t>
  </si>
  <si>
    <t>P3.Sewerage and sanitation services</t>
  </si>
  <si>
    <t>P.2 Irrigation Development</t>
  </si>
  <si>
    <t>Sp1.1 Head works and conveyance systems</t>
  </si>
  <si>
    <t>Environment</t>
  </si>
  <si>
    <t>P2 Environmental conservation and Management</t>
  </si>
  <si>
    <t>SP2.1 Solid waste management</t>
  </si>
  <si>
    <t>SP2.2 Protection of rivers and streams</t>
  </si>
  <si>
    <t>SP2.3 Environmental education</t>
  </si>
  <si>
    <t>SP2.4 Control of Landslides</t>
  </si>
  <si>
    <t>P3 Natural resource conservation and management</t>
  </si>
  <si>
    <t>Sp3.1 County forest conservation and management</t>
  </si>
  <si>
    <t>Sp3.2 soil and water conservation</t>
  </si>
  <si>
    <t>SP 3.3 Wildlife conservation and management</t>
  </si>
  <si>
    <t>SP 3.4 Species conservation and their habitats</t>
  </si>
  <si>
    <t>SP 3.5 promotion of renewable energy sources</t>
  </si>
  <si>
    <t>Health</t>
  </si>
  <si>
    <t>SP 1.2 Conditional Allocation of Free Maternity ,Free charges and others</t>
  </si>
  <si>
    <t>SP 1.3.Sub County Operations</t>
  </si>
  <si>
    <t>SP1.4.County Referals Operations</t>
  </si>
  <si>
    <t>FIF Operations</t>
  </si>
  <si>
    <t>Medical Supplies</t>
  </si>
  <si>
    <t>P2 Curative Health Care Services</t>
  </si>
  <si>
    <t>SP2.1 Conditional Allocation of Free_x000D_Maternity , Equipment, World Bank and_x000D_others</t>
  </si>
  <si>
    <t>SP2.2. County Referals, Health Facilities_x000D_Operations</t>
  </si>
  <si>
    <t>SP2.3 Upgrading of Rural health centres and_x000D_Dispensaries</t>
  </si>
  <si>
    <t>SP2.4 Infrastructure development</t>
  </si>
  <si>
    <t>P3 Preventative and Promotive Health_x000D_Services</t>
  </si>
  <si>
    <t>SP.3.1 Disease Surveillance</t>
  </si>
  <si>
    <t>P4 Primary Health Care Services</t>
  </si>
  <si>
    <t>SP.4.1 Disease Surveillance</t>
  </si>
  <si>
    <t>SP 4.2 Infrastructure development</t>
  </si>
  <si>
    <t>SP 4.3 DANIDA Grant For Universal Healthcare</t>
  </si>
  <si>
    <t>SP 4.4  world Bank Support for Universal Health care project</t>
  </si>
  <si>
    <t>SP 4.5 Compensation for User fees Forgone</t>
  </si>
  <si>
    <t>SP 4.6 Primary Health Care</t>
  </si>
  <si>
    <t>P4.Cash Transfer Fund</t>
  </si>
  <si>
    <t>P5 Development of Health Infrastructure</t>
  </si>
  <si>
    <t>SP5.1 Upgrading of Referral Facilities</t>
  </si>
  <si>
    <t>SP5.2 Upgrading of sub-County Hospital Facilities</t>
  </si>
  <si>
    <t>SP5.3 Upgrading of Rural health centres and Dispensaries</t>
  </si>
  <si>
    <t>Agriculture, Fisheries, Veterinary and Livestock</t>
  </si>
  <si>
    <t>SP1.2 Farmers Training College</t>
  </si>
  <si>
    <t>P2 Livestock Diseases prevention and Control</t>
  </si>
  <si>
    <t>SP2.1Livestock vector Control</t>
  </si>
  <si>
    <t>SP 2.2Livestock and farm produce value addition</t>
  </si>
  <si>
    <t>SP2.3 Livestock Improvement, Pasture and_x000D_fodder development</t>
  </si>
  <si>
    <t>SP2.4 Apiculture Development</t>
  </si>
  <si>
    <t>SP 2.5 Livestock upgrading</t>
  </si>
  <si>
    <t>P3 Improved Crop Production</t>
  </si>
  <si>
    <t>SP3.1Farm input Support</t>
  </si>
  <si>
    <t>SP3.2Agribusiness Infrastructure development</t>
  </si>
  <si>
    <t>SP4 Fisheries Development</t>
  </si>
  <si>
    <t>SP4.2Dam Fisheries Development</t>
  </si>
  <si>
    <t>SP4.3Aquaculture Development</t>
  </si>
  <si>
    <t>P5 Farmers Development services</t>
  </si>
  <si>
    <t>SP5.1Development  of farmers training facility</t>
  </si>
  <si>
    <t>P7 Improved livestock Production</t>
  </si>
  <si>
    <t>SP7.1 Pasture and fodder development</t>
  </si>
  <si>
    <t>SP7.2 Apiculture Development</t>
  </si>
  <si>
    <t>SP7.3 Livestock improvement</t>
  </si>
  <si>
    <t>P5 Agricultural Development</t>
  </si>
  <si>
    <t>SP 5.1 Agricultural Mechanization Station (AMS)-Marigat</t>
  </si>
  <si>
    <t>P6. Cash Transfer Fund</t>
  </si>
  <si>
    <t>Transport and Infrastructure</t>
  </si>
  <si>
    <t>P2 Development and Rehabilitation of rural roads and structures</t>
  </si>
  <si>
    <t>2.1 Rural roads opening and rehabilitation</t>
  </si>
  <si>
    <t>2.2 Road crossings and structures development</t>
  </si>
  <si>
    <t>2.3Roads Maintenance Fuel Levy Fund</t>
  </si>
  <si>
    <t>P3 Improvement of urban infrastructure</t>
  </si>
  <si>
    <t>SP 3.1 Improvement of urban roads</t>
  </si>
  <si>
    <t>SP 3.2 Bus parks and parking bays</t>
  </si>
  <si>
    <t>SP 3.3 Infrastructure development</t>
  </si>
  <si>
    <t>Youth, Gender, Sports and Culture</t>
  </si>
  <si>
    <t>P2.Development of sports, youth and cultural_x000D_conservation</t>
  </si>
  <si>
    <t>SP 2.1 Sports Development</t>
  </si>
  <si>
    <t>SP 2.2 Youth Development</t>
  </si>
  <si>
    <t>SP 2.3Culture Conservation</t>
  </si>
  <si>
    <t>SP 2.4 Development fund(Youth &amp; women)</t>
  </si>
  <si>
    <t>SP 2.5 Support to Elderly</t>
  </si>
  <si>
    <t>P2 Social protection, Gender Affairs and Youth Affairs</t>
  </si>
  <si>
    <t>SP 2.1 Youth Development</t>
  </si>
  <si>
    <t>SP 2.2 Social protection and dvelopment</t>
  </si>
  <si>
    <t>P3 Culture and the Arts</t>
  </si>
  <si>
    <t>SP 3.1 Conservation of Cultural Heritage</t>
  </si>
  <si>
    <t xml:space="preserve">SP 3.2 Public record and Archives management </t>
  </si>
  <si>
    <t>P4 Sports development</t>
  </si>
  <si>
    <t>SP 4.1 Development  and management of sports facilities</t>
  </si>
  <si>
    <t>P5.Cash Transfer Fund</t>
  </si>
  <si>
    <t>Tourism, Wildlife Management , Natural Resources and Mining</t>
  </si>
  <si>
    <t>P1 General Administration, Planning and Support Services</t>
  </si>
  <si>
    <t>P2 Natural resource conservation and management</t>
  </si>
  <si>
    <t>SP2.1 County forest conservation and management</t>
  </si>
  <si>
    <t>SP2.2 Promotion of development of recreational sites</t>
  </si>
  <si>
    <t>SP 2.3 promotion of renewable energy sources</t>
  </si>
  <si>
    <t>P3 Environmental conservation and Management</t>
  </si>
  <si>
    <t>Sp3.1 Solid Waste Management</t>
  </si>
  <si>
    <t>Sp3.2 Protection of rivers and streams</t>
  </si>
  <si>
    <t>SP 3.3 Soil and water conservation</t>
  </si>
  <si>
    <t>P 4 Tourism product diversification and facilities development</t>
  </si>
  <si>
    <t>SP 4.1 Tourism product development</t>
  </si>
  <si>
    <t>P 5 Wildlife Management</t>
  </si>
  <si>
    <t>SP 5.1 Protection of Wildlife within their habitat</t>
  </si>
  <si>
    <t>P 6 Lake Bogoria Community Grant</t>
  </si>
  <si>
    <t>Grand Total</t>
  </si>
  <si>
    <t>Programme 1: County Administration</t>
  </si>
  <si>
    <t>SP 1.1 Decentralized Services</t>
  </si>
  <si>
    <t xml:space="preserve">SP 1.2 County Administration Management </t>
  </si>
  <si>
    <t xml:space="preserve">SP 1.3 Public Participation  </t>
  </si>
  <si>
    <t>SP 1.5 Executive Committee  Support Services</t>
  </si>
  <si>
    <t xml:space="preserve">SP 1.4 Fleet and Logistics </t>
  </si>
  <si>
    <t xml:space="preserve">Total Expenditure of Programme </t>
  </si>
  <si>
    <t>Programme 2: Human Resource Management and Development</t>
  </si>
  <si>
    <t xml:space="preserve">SP 2.1 County Public Service Board  </t>
  </si>
  <si>
    <t xml:space="preserve">SP 2.2Public Service Management </t>
  </si>
  <si>
    <t>SP 2.3 Human Resource Management and Development</t>
  </si>
  <si>
    <t>SP 2.3 Information and Records Management</t>
  </si>
  <si>
    <t>Programme 3:Security and Policing Support Services</t>
  </si>
  <si>
    <t xml:space="preserve">SP 3. 1 Urban Facility Services </t>
  </si>
  <si>
    <t xml:space="preserve">SP 3. 2 County Government Security Services </t>
  </si>
  <si>
    <t>Programme 4: Public Safety, Enforcement and Disaster Management</t>
  </si>
  <si>
    <t xml:space="preserve">SP 4.1. Enforcement &amp;Disaster Management </t>
  </si>
  <si>
    <t xml:space="preserve">SP 4. 2. Alcohol Control Programme </t>
  </si>
  <si>
    <t xml:space="preserve">SP 4. 3. Fire Response Services </t>
  </si>
  <si>
    <t>SP 4.4 Ending Drought Emergencies Coordination</t>
  </si>
  <si>
    <t>Programme 5.County Executive Committee Support Services</t>
  </si>
  <si>
    <t xml:space="preserve">SP 5.1  Executive Support Services  </t>
  </si>
  <si>
    <t xml:space="preserve">SP 5.2  Legal Services </t>
  </si>
  <si>
    <t>SP 5.3 Intra and Inter Governmental Relations</t>
  </si>
  <si>
    <t>Total Expenditure for the programme</t>
  </si>
  <si>
    <t>Programme 6: Public Participation  and Civic Education</t>
  </si>
  <si>
    <t>SP 5.1  Public Participation and Stakeholders For a</t>
  </si>
  <si>
    <t>SP 5.1  Civic Education</t>
  </si>
  <si>
    <t>Total Expenditure of Programme</t>
  </si>
  <si>
    <t>Programme 1: Administration, Planning and Support Service</t>
  </si>
  <si>
    <t>Sub-Programme 1: Headquarter Administration Services</t>
  </si>
  <si>
    <t>Sub-Programme 2: Infrastructural Facilities Services</t>
  </si>
  <si>
    <t xml:space="preserve">Suub programme3: Personnel Services </t>
  </si>
  <si>
    <t>Sub-Programme.4: Managed Specialised Equipment and Utility Vehicles</t>
  </si>
  <si>
    <t>Total Expenditure</t>
  </si>
  <si>
    <t>Programme 2: Financial Services</t>
  </si>
  <si>
    <t>Sub-Programme 1: Accounting  and  Reporting Services</t>
  </si>
  <si>
    <t>Sub-Programme 2: Internal Audit Services</t>
  </si>
  <si>
    <t>Sub-Programme 3: Supply Chain Management Services</t>
  </si>
  <si>
    <t>Sub-Programme 4: Revenue Management Services</t>
  </si>
  <si>
    <t>Sub-Programme 5: Budget Management Services</t>
  </si>
  <si>
    <t>Sub-Programme 6: County Treasury Administration</t>
  </si>
  <si>
    <t>Sub-Programme 7: Financial Systems and Automation</t>
  </si>
  <si>
    <t>Sub-Programme 8: Laikipia County Emergency Fund</t>
  </si>
  <si>
    <t>Sub-Programme 9: Accountable Documents Services</t>
  </si>
  <si>
    <t>Total expenditure</t>
  </si>
  <si>
    <t>Programme 3: Economic Planning Services</t>
  </si>
  <si>
    <t>Sub-Programme 1:  Integrated Planning Services</t>
  </si>
  <si>
    <t>Sub-Programme 2: County Development Authority Services</t>
  </si>
  <si>
    <t>Sub-Programme 3: Household Economic Empowerment Programme</t>
  </si>
  <si>
    <t>Sub-Programme 4: Ward Development Fund Programme</t>
  </si>
  <si>
    <t>Sub-Programme 5: Research, Statistics and Documentation Services</t>
  </si>
  <si>
    <t>Sub-Programme 6: Integrated Monitoring and Evaluation Services</t>
  </si>
  <si>
    <t>Sub-Programme7: Policy Management and Public Participation</t>
  </si>
  <si>
    <t>Sub -programme 8: Youth development authority</t>
  </si>
  <si>
    <t>Sub programme 9: Programme Monitoring and Evaluation</t>
  </si>
  <si>
    <t>Sub  -programme 10; Participatory Budgeting Support Services</t>
  </si>
  <si>
    <t>Sub programme 11 Strategic Partnership and Collaboration</t>
  </si>
  <si>
    <t>Programme 4 :Revenue management services</t>
  </si>
  <si>
    <t>SP 4.1 Revenue Collection services</t>
  </si>
  <si>
    <t>SP 4.2 Revenue management infrastructure_x000D_systems</t>
  </si>
  <si>
    <t>Total Expenditure of Programme 4</t>
  </si>
  <si>
    <t>Programme 1: Curative and Preventive Health Program</t>
  </si>
  <si>
    <t>SP 1.1 Health Products and Technologies Support_x000D_Services</t>
  </si>
  <si>
    <t>SP 1.2 Ultra Modern Maternity Infrastructure</t>
  </si>
  <si>
    <t>SP 1.3 Health Infrastructure Improvement Services</t>
  </si>
  <si>
    <t>SP 1.4  Emergency Referral and Rehabilitative
Services</t>
  </si>
  <si>
    <t>SP 1.5  Essential Health Institutions Services</t>
  </si>
  <si>
    <t>SP 1.6  Health Training Centre Infrastructure</t>
  </si>
  <si>
    <t xml:space="preserve">S.P 1.7   Strategic Health Interventions </t>
  </si>
  <si>
    <t>Programme 2: General Administrative and Planning Services</t>
  </si>
  <si>
    <t xml:space="preserve">SP 2.1 Administration, Project Planning and Implementation Services </t>
  </si>
  <si>
    <t xml:space="preserve">SP 2.2 Human Resources for Health Management </t>
  </si>
  <si>
    <t xml:space="preserve">SP 2.3 Health leadership and governance </t>
  </si>
  <si>
    <t>SP  2.4 Standards And Quality Assurance</t>
  </si>
  <si>
    <t>Programme 3: Preventive and Promotive Health Program</t>
  </si>
  <si>
    <t xml:space="preserve">SP 3.1  Public Health Service </t>
  </si>
  <si>
    <t xml:space="preserve">SP 3.2  Maternal and Child Health Service </t>
  </si>
  <si>
    <t xml:space="preserve">SP 3.3 Communicable Diseases Control Service </t>
  </si>
  <si>
    <t xml:space="preserve">SP 3.4  Non communicable Disease Service </t>
  </si>
  <si>
    <t xml:space="preserve">SP 3.5  Health Records </t>
  </si>
  <si>
    <t xml:space="preserve">SP3.6 Reproductive Health Services </t>
  </si>
  <si>
    <t xml:space="preserve">SP 3.7 Social Health Insurance Scheme </t>
  </si>
  <si>
    <t xml:space="preserve">SP 3.8 Community Health Strategy, Advocacy and surveillance </t>
  </si>
  <si>
    <t>Programme 1: Administration, Planning and Support Services</t>
  </si>
  <si>
    <t>SP 1. 1 Administration Services</t>
  </si>
  <si>
    <t>SP 1.2 Finance Services</t>
  </si>
  <si>
    <t>SP 1.3 Agriculture Sector Extension Management (ASEM)</t>
  </si>
  <si>
    <t>Total Expenditure of Programme 1</t>
  </si>
  <si>
    <t>Programme 2: Crop Development and Management</t>
  </si>
  <si>
    <t>SP2. 1 Land and Crop Productivity_x000D_Enhancement and Management</t>
  </si>
  <si>
    <t>SP 2. 2. Irrigation Development and_x000D_Management</t>
  </si>
  <si>
    <t>SP 2.3 Strategic Food Security Service</t>
  </si>
  <si>
    <t>SP 2.4 Agribusiness and Information_x000D_Management</t>
  </si>
  <si>
    <t>Total Expenditure of  Programme 2</t>
  </si>
  <si>
    <t>Programme 3: Livestock Resources Management and Development</t>
  </si>
  <si>
    <t>SP 3. 1 Livestock Production and_x000D_Management</t>
  </si>
  <si>
    <t>SP 3. 2. Livestock Products Value Addition_x000D_and Marketing</t>
  </si>
  <si>
    <t>SP 3.3 Animal Health and Disease_x000D_Management and Control</t>
  </si>
  <si>
    <t>SP 3.4 Livestock  Breeds Improvement_x000D_Services</t>
  </si>
  <si>
    <t>Total Expenditure of Programme 3</t>
  </si>
  <si>
    <t>Programme 4: Fisheries Development and Management</t>
  </si>
  <si>
    <t>SP 4. 1 Aqua Culture development</t>
  </si>
  <si>
    <t>SP 6.1 Fisheries Development and  Management</t>
  </si>
  <si>
    <t>SP 6.1 Fish Market Development and Regulatory  Services</t>
  </si>
  <si>
    <t>Programme 5: Irrigation  Development and Management</t>
  </si>
  <si>
    <t>SP2. 1 Water Harvesting and Irrigation Technologies</t>
  </si>
  <si>
    <t>SP2. 2 Irrigation Schemes Infrastructure Development</t>
  </si>
  <si>
    <t>Total Expenditure of  Programme 3</t>
  </si>
  <si>
    <t>Programme 6: Veterinary Services Management</t>
  </si>
  <si>
    <t>SP 5.1 Animal Health and Disease Management</t>
  </si>
  <si>
    <t>SP 5.2 Quality Assurance and Regulatory Services</t>
  </si>
  <si>
    <t>Total Expenditure of Programme 5</t>
  </si>
  <si>
    <t xml:space="preserve">Headquarters Administration Services </t>
  </si>
  <si>
    <t xml:space="preserve">Fleet Management </t>
  </si>
  <si>
    <t xml:space="preserve">Planning and Financial Management </t>
  </si>
  <si>
    <t>Personnel Services</t>
  </si>
  <si>
    <t xml:space="preserve">Total Expenditure for Programme </t>
  </si>
  <si>
    <t>Programme 2: Physical Planning Services</t>
  </si>
  <si>
    <t xml:space="preserve">Spatial Planning Services  </t>
  </si>
  <si>
    <t xml:space="preserve">Survey and Mapping Services </t>
  </si>
  <si>
    <t>Valuation Roll Services</t>
  </si>
  <si>
    <t xml:space="preserve">Land  Management Services  </t>
  </si>
  <si>
    <t>Programme 3: Land and Housing Management</t>
  </si>
  <si>
    <t xml:space="preserve">Housing Improvement  </t>
  </si>
  <si>
    <t xml:space="preserve">Land Management </t>
  </si>
  <si>
    <t>Programme 4: Public Works Services Delivery Improvement</t>
  </si>
  <si>
    <t>County Building Construction Standards</t>
  </si>
  <si>
    <t>Public Buildings and Bridges Inspectorate Services</t>
  </si>
  <si>
    <t>Private Buildings Inspectorate Services</t>
  </si>
  <si>
    <t>Programme 5: Roads Network Improvement &amp; Urban Development</t>
  </si>
  <si>
    <t xml:space="preserve">Roads Network Improvement </t>
  </si>
  <si>
    <t xml:space="preserve">Bridges Infrastructure Services </t>
  </si>
  <si>
    <t xml:space="preserve">Heavy Equipment Maintenance </t>
  </si>
  <si>
    <t xml:space="preserve">Road Maintenance </t>
  </si>
  <si>
    <t xml:space="preserve">Road Emergency Works </t>
  </si>
  <si>
    <t xml:space="preserve">Mechanization Services </t>
  </si>
  <si>
    <t xml:space="preserve">Urban Development </t>
  </si>
  <si>
    <t>Total Expenditure for Programme</t>
  </si>
  <si>
    <t>Programme 6: Renewable Energy Services</t>
  </si>
  <si>
    <t>County renewable/Green energy services</t>
  </si>
  <si>
    <t>Total Expenditure for Programme 6</t>
  </si>
  <si>
    <t xml:space="preserve">SP 1.1 Headquarter Services </t>
  </si>
  <si>
    <t>SP 1.2 Administration Services</t>
  </si>
  <si>
    <t>SP 1.3 Personnel Services</t>
  </si>
  <si>
    <t>Programme 2: Vocational  Training Development</t>
  </si>
  <si>
    <t xml:space="preserve">SP 2. 1 Infrastructure Improvement </t>
  </si>
  <si>
    <t xml:space="preserve">SP 2. 2 Trainer and Instructors  Services </t>
  </si>
  <si>
    <t xml:space="preserve">SP 2. 3 ICT Equipment and ICT Training </t>
  </si>
  <si>
    <t>SP 2. 4 Accreditation and Quality Assurance Polytechnics</t>
  </si>
  <si>
    <t>SP 2.5 Collaboration with Industry Stakeholders</t>
  </si>
  <si>
    <t>Programme 3: ICT Infrastructure Development</t>
  </si>
  <si>
    <t xml:space="preserve">SP 3. 1 Infrastructure Improvement  </t>
  </si>
  <si>
    <t xml:space="preserve">SP 3. 2  Connectivity and Communication  </t>
  </si>
  <si>
    <t>SP3.3 ICT Capacity and Training</t>
  </si>
  <si>
    <t>Programme 4: ECDE  Development</t>
  </si>
  <si>
    <t xml:space="preserve">SP 4. 1 ECDE Infrastructure Improvement </t>
  </si>
  <si>
    <t xml:space="preserve">SP 4. 2 Accreditation and Quality Assurance- ECDE </t>
  </si>
  <si>
    <t xml:space="preserve">SP 4. 3 ECDE Teachers Services  </t>
  </si>
  <si>
    <t>Programme 5: Education Empowerment Programme</t>
  </si>
  <si>
    <t xml:space="preserve">SP 5.1 Education Empowerment - Bursary Fund </t>
  </si>
  <si>
    <t>Programme 6: Sports Development and Promotion</t>
  </si>
  <si>
    <t xml:space="preserve">SP 6.1. Sports Facilities Development and Management  </t>
  </si>
  <si>
    <t xml:space="preserve">SP 6.2. Sports Promotion Services </t>
  </si>
  <si>
    <t>SP 3.2 Talent Development Services</t>
  </si>
  <si>
    <t>SP 3.3Social  and Cultural Development,</t>
  </si>
  <si>
    <t>SP 3.4  Child care and rehabilitation services</t>
  </si>
  <si>
    <t>Programme 7: Social Development and Promotion</t>
  </si>
  <si>
    <t xml:space="preserve">SP 7.1. Social Facilities Development </t>
  </si>
  <si>
    <t xml:space="preserve">SP 7.2. PwDs, Women and Youth Empowerment </t>
  </si>
  <si>
    <t>Programme 8: Child Care Services</t>
  </si>
  <si>
    <t>SP 8.1. Child Care administrative services</t>
  </si>
  <si>
    <t>SP 8.2. Laikipia Rehabilitation Centre Infrastructure</t>
  </si>
  <si>
    <t>Programme 9: School Infrastructure Support</t>
  </si>
  <si>
    <t>SP 9.1. School Infrastructure Support Services</t>
  </si>
  <si>
    <t>Programme 10: Education and Training Development</t>
  </si>
  <si>
    <t>SP 2.1  Basic Infrastructure Development and Improvement</t>
  </si>
  <si>
    <t>SP.2.2 Early Childhood Education Development</t>
  </si>
  <si>
    <t>SP 2.3 Vocational Education and Training development</t>
  </si>
  <si>
    <t>SP 2.4 Education Empowerment</t>
  </si>
  <si>
    <t>Total Expenditure of Programme 2</t>
  </si>
  <si>
    <t xml:space="preserve">SP 1. 1 Administration Services </t>
  </si>
  <si>
    <t xml:space="preserve">SP 1. 2. Policy Implementation  </t>
  </si>
  <si>
    <t xml:space="preserve">SP 1.3 Finance Services </t>
  </si>
  <si>
    <t>SP 1.4 Personnel  Services</t>
  </si>
  <si>
    <t>Programme 2: Tourism Development and Promotion</t>
  </si>
  <si>
    <t xml:space="preserve">SP 2. 1 Tourism Promotion and Marketing </t>
  </si>
  <si>
    <t xml:space="preserve">SP 2. 2. Tourism Infrastructure Development </t>
  </si>
  <si>
    <t>Programme 3: Trade Development and Promotion</t>
  </si>
  <si>
    <t xml:space="preserve">SP 3. 1  Market  Infrastructural Development </t>
  </si>
  <si>
    <t xml:space="preserve">SP 3.2 Enterprise Development Fund </t>
  </si>
  <si>
    <t>SP 3.3  Trade &amp; Enterprise Development</t>
  </si>
  <si>
    <t>SP 3.4 Metrological laboratory (weights &amp; measures)</t>
  </si>
  <si>
    <t>SP 3.5 Investment Promotion &amp; County Branding</t>
  </si>
  <si>
    <t>SP 3.6 Informal Sector Development</t>
  </si>
  <si>
    <t xml:space="preserve">SP 3.5 Industrial Development and Investment Promotion </t>
  </si>
  <si>
    <t>Check activities</t>
  </si>
  <si>
    <t>Programme 4: Co-operative Development</t>
  </si>
  <si>
    <t>SP 4. 1 Co-operative Development and Promotion.</t>
  </si>
  <si>
    <t xml:space="preserve">SP 4. 2. Co-operative Revolving Fund </t>
  </si>
  <si>
    <t xml:space="preserve">SP 4.3 Research &amp; Development </t>
  </si>
  <si>
    <t>SP 4.4  Co-operative Savings Mobilization</t>
  </si>
  <si>
    <t>Programme 1: Water Supply Management</t>
  </si>
  <si>
    <t>SP 1.1. Strategic Project Monitoring and Intervention</t>
  </si>
  <si>
    <t>SP 1.2. Water Supply Services</t>
  </si>
  <si>
    <t>SP 1.3 Water Supply Projects</t>
  </si>
  <si>
    <t>SP 1.4  Rural Water Supply</t>
  </si>
  <si>
    <t>Total Expenditure of the programme</t>
  </si>
  <si>
    <t>Programme 2: Sanitation Enhancement Services</t>
  </si>
  <si>
    <t>SP 2.1 Solid Waste Management</t>
  </si>
  <si>
    <t>Total Expenditure of programme</t>
  </si>
  <si>
    <t>Programme 2: Environment and Natural resources</t>
  </si>
  <si>
    <t>SP 2.2 Human Wildlife Conflict prevention</t>
  </si>
  <si>
    <t>SP 2.3Natural Resources Management</t>
  </si>
  <si>
    <t>SP 2.4 Climate Change Adaptation and  Mitigation</t>
  </si>
  <si>
    <t>SP 2.5 Integrated rangeland rehabilitation</t>
  </si>
  <si>
    <t>Programme 3: Human Wildlife  Conflict Mitigation -Infrastructure Programme</t>
  </si>
  <si>
    <t>SP 3.1 Electric Fence Installation Initiative</t>
  </si>
  <si>
    <t>Programme 4: General Administrative Services</t>
  </si>
  <si>
    <t>SP 4.1 Administration and Planning Services</t>
  </si>
  <si>
    <t>SP 4.2 Policy Management and Public Participation</t>
  </si>
  <si>
    <t>SP 4.3  Personnel services</t>
  </si>
  <si>
    <t>SP 4.4 Strategic Project Monitoring and Intervention</t>
  </si>
  <si>
    <t>Programme 1: General Administration  Support Services</t>
  </si>
  <si>
    <t xml:space="preserve">SP 1.1 Compensation of Employees/MCAs </t>
  </si>
  <si>
    <t>SP 1.2 Other Recurrent Expenditure</t>
  </si>
  <si>
    <t>SP 1.3 County Assembly Staff Car &amp; Mortgage Scheme</t>
  </si>
  <si>
    <t xml:space="preserve">SP 1.4 Training of Staff </t>
  </si>
  <si>
    <t>Programme 2: Legislature and Oversight  Services</t>
  </si>
  <si>
    <t>SP 2.1 Other Recurrent Expenditure</t>
  </si>
  <si>
    <t>SP 2.2 Mortgage and Car Loans</t>
  </si>
  <si>
    <t>SP 2.3 Training</t>
  </si>
  <si>
    <t xml:space="preserve">SP 2.4 Public Participation </t>
  </si>
  <si>
    <t>Programme 3 : County Assembly Infrastructure Services</t>
  </si>
  <si>
    <t>SP 3.1 Renovation of Chamber</t>
  </si>
  <si>
    <t>SP 3.2 Construction of Buildings-Consultancy and Feasibility Studies</t>
  </si>
  <si>
    <t>SP 3.3 Improvement of ICT services</t>
  </si>
  <si>
    <t>Laikipia</t>
  </si>
  <si>
    <t>Public Service and County Administration</t>
  </si>
  <si>
    <t>Finance and economic planning</t>
  </si>
  <si>
    <t>Agriculture, Livestock and Fisheries Development</t>
  </si>
  <si>
    <t>Lands, Housing and Urban development</t>
  </si>
  <si>
    <t>Education, ICT and Social services</t>
  </si>
  <si>
    <t>Trade, tourism, enterprises and cooperatives</t>
  </si>
  <si>
    <t>Water, environment and Natural resources</t>
  </si>
  <si>
    <t>West Pokot</t>
  </si>
  <si>
    <t>Programme 1: Special programmes and directorate</t>
  </si>
  <si>
    <t>Programme 2:Dairy Development Services</t>
  </si>
  <si>
    <t>Programme 3: Cash crop production services</t>
  </si>
  <si>
    <t>Programme 4: Investment and cooperative development</t>
  </si>
  <si>
    <t>Programme 5: Emergency and disaster response</t>
  </si>
  <si>
    <t>Programme 6: Peace building and reconciliation</t>
  </si>
  <si>
    <t>Programme 7 : Resource amobilisation and donor cordination</t>
  </si>
  <si>
    <t>P01: Economic planning</t>
  </si>
  <si>
    <t>Kenyan Shillings, current prices</t>
  </si>
  <si>
    <t>Recurrent</t>
  </si>
  <si>
    <t>Capital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</si>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</sst>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b/>
      <sz val="11"/>
      <color rgb="FF3F3F76"/>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FFFCC"/>
      </patternFill>
    </fill>
    <fill>
      <patternFill patternType="solid">
        <fgColor theme="8"/>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n">
        <color rgb="FF7F7F7F"/>
      </bottom>
      <diagonal/>
    </border>
    <border>
      <left/>
      <right/>
      <top/>
      <bottom style="thin">
        <color rgb="FFB2B2B2"/>
      </bottom>
      <diagonal/>
    </border>
  </borders>
  <cellStyleXfs count="7">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1" fillId="5" borderId="2" applyNumberFormat="0" applyFont="0" applyAlignment="0" applyProtection="0"/>
    <xf numFmtId="0" fontId="6" fillId="6" borderId="0" applyNumberFormat="0" applyBorder="0" applyAlignment="0" applyProtection="0"/>
  </cellStyleXfs>
  <cellXfs count="47">
    <xf numFmtId="0" fontId="0" fillId="0" borderId="0" xfId="0"/>
    <xf numFmtId="43" fontId="0" fillId="0" borderId="0" xfId="1" applyFont="1"/>
    <xf numFmtId="0" fontId="5" fillId="0" borderId="0" xfId="0" applyFont="1"/>
    <xf numFmtId="43" fontId="5" fillId="0" borderId="0" xfId="1" applyFont="1"/>
    <xf numFmtId="0" fontId="5" fillId="5" borderId="2" xfId="5" applyFont="1"/>
    <xf numFmtId="0" fontId="5" fillId="5" borderId="2" xfId="5" applyFont="1" applyAlignment="1">
      <alignment wrapText="1"/>
    </xf>
    <xf numFmtId="43" fontId="5" fillId="5" borderId="2" xfId="1" applyFont="1" applyFill="1" applyBorder="1"/>
    <xf numFmtId="0" fontId="0" fillId="0" borderId="0" xfId="1" applyNumberFormat="1" applyFont="1"/>
    <xf numFmtId="0" fontId="0" fillId="0" borderId="0" xfId="0" applyAlignment="1">
      <alignment wrapText="1"/>
    </xf>
    <xf numFmtId="0" fontId="7" fillId="0" borderId="0" xfId="0" applyFont="1" applyAlignment="1">
      <alignment wrapText="1"/>
    </xf>
    <xf numFmtId="43" fontId="0" fillId="0" borderId="0" xfId="1" applyFont="1" applyAlignment="1">
      <alignment wrapText="1"/>
    </xf>
    <xf numFmtId="0" fontId="7" fillId="0" borderId="0" xfId="0" applyFont="1"/>
    <xf numFmtId="43" fontId="7" fillId="0" borderId="0" xfId="1" applyFont="1"/>
    <xf numFmtId="0" fontId="5" fillId="0" borderId="0" xfId="1" applyNumberFormat="1" applyFont="1"/>
    <xf numFmtId="3" fontId="0" fillId="0" borderId="0" xfId="0" applyNumberFormat="1"/>
    <xf numFmtId="43" fontId="8" fillId="0" borderId="0" xfId="1" applyFont="1"/>
    <xf numFmtId="43" fontId="1" fillId="0" borderId="0" xfId="1"/>
    <xf numFmtId="3" fontId="0" fillId="0" borderId="0" xfId="0" applyNumberFormat="1" applyAlignment="1">
      <alignment wrapText="1"/>
    </xf>
    <xf numFmtId="0" fontId="5" fillId="0" borderId="0" xfId="0" applyFont="1" applyAlignment="1">
      <alignment vertical="top"/>
    </xf>
    <xf numFmtId="43" fontId="5" fillId="0" borderId="0" xfId="1" applyFont="1" applyAlignment="1">
      <alignment vertical="top"/>
    </xf>
    <xf numFmtId="0" fontId="0" fillId="0" borderId="3" xfId="0" applyBorder="1"/>
    <xf numFmtId="4" fontId="0" fillId="0" borderId="0" xfId="0" applyNumberFormat="1"/>
    <xf numFmtId="4" fontId="5" fillId="0" borderId="0" xfId="0" applyNumberFormat="1" applyFont="1"/>
    <xf numFmtId="43" fontId="5" fillId="0" borderId="2" xfId="1" applyFont="1" applyBorder="1"/>
    <xf numFmtId="43" fontId="5" fillId="0" borderId="2" xfId="5" applyNumberFormat="1" applyFont="1" applyFill="1"/>
    <xf numFmtId="43" fontId="1" fillId="0" borderId="2" xfId="5" applyNumberFormat="1" applyFill="1"/>
    <xf numFmtId="0" fontId="8" fillId="0" borderId="0" xfId="0" applyFont="1"/>
    <xf numFmtId="3" fontId="5" fillId="0" borderId="0" xfId="0" applyNumberFormat="1" applyFont="1"/>
    <xf numFmtId="43" fontId="4" fillId="4" borderId="1" xfId="4" applyNumberFormat="1"/>
    <xf numFmtId="0" fontId="8" fillId="4" borderId="1" xfId="4" applyFont="1"/>
    <xf numFmtId="0" fontId="8" fillId="4" borderId="1" xfId="4" applyFont="1" applyAlignment="1">
      <alignment wrapText="1"/>
    </xf>
    <xf numFmtId="43" fontId="8" fillId="4" borderId="1" xfId="4" applyNumberFormat="1" applyFont="1"/>
    <xf numFmtId="0" fontId="7" fillId="4" borderId="1" xfId="4" applyFont="1"/>
    <xf numFmtId="43" fontId="7" fillId="4" borderId="1" xfId="4" applyNumberFormat="1" applyFont="1"/>
    <xf numFmtId="4" fontId="8" fillId="4" borderId="1" xfId="4" applyNumberFormat="1" applyFont="1"/>
    <xf numFmtId="0" fontId="8" fillId="5" borderId="2" xfId="5" applyFont="1"/>
    <xf numFmtId="43" fontId="8" fillId="5" borderId="2" xfId="5" applyNumberFormat="1" applyFont="1"/>
    <xf numFmtId="0" fontId="9" fillId="5" borderId="2" xfId="5" applyFont="1"/>
    <xf numFmtId="43" fontId="9" fillId="5" borderId="2" xfId="5" applyNumberFormat="1" applyFont="1"/>
    <xf numFmtId="0" fontId="0" fillId="0" borderId="0" xfId="0" applyFill="1"/>
    <xf numFmtId="0" fontId="7" fillId="0" borderId="0" xfId="0" applyFont="1" applyFill="1"/>
    <xf numFmtId="43" fontId="1" fillId="0" borderId="0" xfId="1" applyFont="1"/>
    <xf numFmtId="164" fontId="5" fillId="0" borderId="0" xfId="1" applyNumberFormat="1" applyFont="1"/>
    <xf numFmtId="43" fontId="8" fillId="2" borderId="4" xfId="2" applyNumberFormat="1" applyFont="1" applyBorder="1" applyAlignment="1">
      <alignment horizontal="center"/>
    </xf>
    <xf numFmtId="43" fontId="8" fillId="3" borderId="4" xfId="3" applyNumberFormat="1" applyFont="1" applyBorder="1" applyAlignment="1">
      <alignment horizontal="center"/>
    </xf>
    <xf numFmtId="43" fontId="8" fillId="6" borderId="4" xfId="6" applyNumberFormat="1" applyFont="1" applyBorder="1" applyAlignment="1">
      <alignment horizontal="center"/>
    </xf>
    <xf numFmtId="43" fontId="5" fillId="0" borderId="0" xfId="1" applyFont="1" applyAlignment="1">
      <alignment horizontal="center"/>
    </xf>
  </cellXfs>
  <cellStyles count="7">
    <cellStyle name="Accent5" xfId="6" builtinId="45"/>
    <cellStyle name="Bad" xfId="3" builtinId="27"/>
    <cellStyle name="Comma" xfId="1" builtinId="3"/>
    <cellStyle name="Good" xfId="2" builtinId="26"/>
    <cellStyle name="Input" xfId="4"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129082</xdr:colOff>
      <xdr:row>0</xdr:row>
      <xdr:rowOff>10584</xdr:rowOff>
    </xdr:from>
    <xdr:ext cx="2893194" cy="555037"/>
    <xdr:pic>
      <xdr:nvPicPr>
        <xdr:cNvPr id="2" name="Picture 1">
          <a:extLst>
            <a:ext uri="{FF2B5EF4-FFF2-40B4-BE49-F238E27FC236}">
              <a16:creationId xmlns:a16="http://schemas.microsoft.com/office/drawing/2014/main" id="{01B169A3-E8E5-4990-AFF9-BE8EBD5AAB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082" y="10584"/>
          <a:ext cx="2893194" cy="55503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6A3F8-1201-47AC-B41D-87451E9D8AC0}">
  <dimension ref="A1:O1003"/>
  <sheetViews>
    <sheetView tabSelected="1" zoomScale="80" zoomScaleNormal="80" workbookViewId="0">
      <selection activeCell="D12" sqref="D12"/>
    </sheetView>
  </sheetViews>
  <sheetFormatPr defaultRowHeight="15" x14ac:dyDescent="0.25"/>
  <cols>
    <col min="1" max="1" width="11.85546875" customWidth="1"/>
    <col min="2" max="2" width="24.5703125" customWidth="1"/>
    <col min="3" max="3" width="30" customWidth="1"/>
    <col min="4" max="4" width="109.85546875" bestFit="1" customWidth="1"/>
    <col min="5" max="5" width="28.42578125" style="3" customWidth="1"/>
    <col min="6" max="6" width="27.140625" style="3" customWidth="1"/>
    <col min="7" max="7" width="26.5703125" style="3" customWidth="1"/>
    <col min="8" max="8" width="27" style="3" customWidth="1"/>
    <col min="9" max="9" width="26.5703125" style="3" customWidth="1"/>
    <col min="10" max="10" width="24.42578125" style="3" customWidth="1"/>
    <col min="11" max="11" width="24.140625" style="3" customWidth="1"/>
    <col min="12" max="12" width="21.85546875" style="3" customWidth="1"/>
    <col min="13" max="13" width="27.42578125" style="1" customWidth="1"/>
    <col min="14" max="14" width="15.140625" customWidth="1"/>
    <col min="15" max="15" width="16.42578125" customWidth="1"/>
  </cols>
  <sheetData>
    <row r="1" spans="1:13" ht="48.6" customHeight="1" x14ac:dyDescent="0.25">
      <c r="E1" s="46" t="s">
        <v>911</v>
      </c>
      <c r="F1" s="46"/>
      <c r="G1" s="46"/>
      <c r="H1" s="46"/>
      <c r="I1" s="46"/>
      <c r="J1" s="46"/>
      <c r="K1" s="46"/>
      <c r="L1" s="46"/>
      <c r="M1" s="46"/>
    </row>
    <row r="2" spans="1:13" s="2" customFormat="1" x14ac:dyDescent="0.25">
      <c r="A2" s="2" t="s">
        <v>0</v>
      </c>
      <c r="B2" s="2" t="s">
        <v>1</v>
      </c>
      <c r="C2" s="2" t="s">
        <v>2</v>
      </c>
      <c r="D2" s="2" t="s">
        <v>3</v>
      </c>
      <c r="E2" s="43" t="s">
        <v>4</v>
      </c>
      <c r="F2" s="43"/>
      <c r="G2" s="43"/>
      <c r="H2" s="44" t="s">
        <v>5</v>
      </c>
      <c r="I2" s="44"/>
      <c r="J2" s="44"/>
      <c r="K2" s="45" t="s">
        <v>6</v>
      </c>
      <c r="L2" s="45"/>
      <c r="M2" s="45"/>
    </row>
    <row r="3" spans="1:13" s="4" customFormat="1" x14ac:dyDescent="0.25">
      <c r="A3" s="4" t="s">
        <v>7</v>
      </c>
      <c r="C3" s="5"/>
      <c r="D3" s="5"/>
      <c r="E3" s="6" t="s">
        <v>912</v>
      </c>
      <c r="F3" s="6" t="s">
        <v>913</v>
      </c>
      <c r="G3" s="6" t="s">
        <v>914</v>
      </c>
      <c r="H3" s="6" t="s">
        <v>912</v>
      </c>
      <c r="I3" s="6" t="s">
        <v>913</v>
      </c>
      <c r="J3" s="6" t="s">
        <v>914</v>
      </c>
      <c r="K3" s="6" t="s">
        <v>912</v>
      </c>
      <c r="L3" s="6" t="s">
        <v>913</v>
      </c>
      <c r="M3" s="6" t="s">
        <v>914</v>
      </c>
    </row>
    <row r="4" spans="1:13" s="29" customFormat="1" x14ac:dyDescent="0.25">
      <c r="B4" s="29" t="s">
        <v>8</v>
      </c>
      <c r="C4" s="30"/>
      <c r="D4" s="30"/>
      <c r="E4" s="31">
        <v>608258761</v>
      </c>
      <c r="F4" s="31">
        <v>48180000</v>
      </c>
      <c r="G4" s="31">
        <f>G5+G19+G23</f>
        <v>656438761</v>
      </c>
      <c r="H4" s="31">
        <v>502155621</v>
      </c>
      <c r="I4" s="31">
        <v>9476137</v>
      </c>
      <c r="J4" s="31">
        <v>511631758</v>
      </c>
      <c r="K4" s="31">
        <v>506982762</v>
      </c>
      <c r="L4" s="31">
        <v>135526203</v>
      </c>
      <c r="M4" s="31">
        <v>642508965</v>
      </c>
    </row>
    <row r="5" spans="1:13" s="2" customFormat="1" x14ac:dyDescent="0.25">
      <c r="C5" s="2" t="s">
        <v>9</v>
      </c>
      <c r="E5" s="3">
        <v>426178761</v>
      </c>
      <c r="F5" s="3">
        <v>48180000</v>
      </c>
      <c r="G5" s="3">
        <v>474358761</v>
      </c>
      <c r="H5" s="3">
        <v>451020621</v>
      </c>
      <c r="I5" s="3">
        <v>7720000</v>
      </c>
      <c r="J5" s="3">
        <v>458740621</v>
      </c>
      <c r="K5" s="3">
        <v>433045591</v>
      </c>
      <c r="L5" s="3">
        <v>133283193</v>
      </c>
      <c r="M5" s="3">
        <v>566328784</v>
      </c>
    </row>
    <row r="6" spans="1:13" x14ac:dyDescent="0.25">
      <c r="D6" t="s">
        <v>10</v>
      </c>
      <c r="E6" s="1">
        <v>269923761</v>
      </c>
      <c r="F6" s="1">
        <v>34980000</v>
      </c>
      <c r="G6" s="1">
        <v>304903761</v>
      </c>
      <c r="H6" s="1">
        <v>310341980</v>
      </c>
      <c r="I6" s="1">
        <v>6550000</v>
      </c>
      <c r="J6" s="1">
        <v>316891980</v>
      </c>
      <c r="K6" s="1">
        <v>236987692</v>
      </c>
      <c r="L6" s="1">
        <v>50682000</v>
      </c>
      <c r="M6" s="1">
        <v>287669692</v>
      </c>
    </row>
    <row r="7" spans="1:13" x14ac:dyDescent="0.25">
      <c r="D7" t="s">
        <v>11</v>
      </c>
      <c r="E7" s="1">
        <v>45920000</v>
      </c>
      <c r="F7" s="1">
        <v>8700000</v>
      </c>
      <c r="G7" s="1">
        <v>54620000</v>
      </c>
      <c r="H7" s="1">
        <v>32000000</v>
      </c>
      <c r="I7" s="1">
        <v>1170000</v>
      </c>
      <c r="J7" s="1">
        <v>33170000</v>
      </c>
      <c r="K7" s="1">
        <v>34178959</v>
      </c>
      <c r="L7" s="1">
        <v>2501193</v>
      </c>
      <c r="M7" s="1">
        <v>36680152</v>
      </c>
    </row>
    <row r="8" spans="1:13" x14ac:dyDescent="0.25">
      <c r="D8" t="s">
        <v>12</v>
      </c>
      <c r="E8" s="1">
        <v>20120000</v>
      </c>
      <c r="F8" s="1">
        <v>0</v>
      </c>
      <c r="G8" s="1">
        <v>20120000</v>
      </c>
      <c r="H8" s="1">
        <v>12000000</v>
      </c>
      <c r="I8" s="1">
        <v>0</v>
      </c>
      <c r="J8" s="1">
        <v>12000000</v>
      </c>
      <c r="K8" s="1"/>
      <c r="L8" s="1"/>
    </row>
    <row r="9" spans="1:13" x14ac:dyDescent="0.25">
      <c r="D9" t="s">
        <v>13</v>
      </c>
      <c r="E9" s="1">
        <v>0</v>
      </c>
      <c r="F9" s="1">
        <v>0</v>
      </c>
      <c r="G9" s="1">
        <v>0</v>
      </c>
      <c r="H9" s="1">
        <v>0</v>
      </c>
      <c r="I9" s="1">
        <v>0</v>
      </c>
      <c r="J9" s="1">
        <v>0</v>
      </c>
      <c r="K9" s="1">
        <v>10392969</v>
      </c>
      <c r="L9" s="1">
        <v>0</v>
      </c>
      <c r="M9" s="1">
        <v>10392969</v>
      </c>
    </row>
    <row r="10" spans="1:13" x14ac:dyDescent="0.25">
      <c r="D10" t="s">
        <v>14</v>
      </c>
      <c r="E10" s="1">
        <v>12315000</v>
      </c>
      <c r="F10" s="1">
        <v>0</v>
      </c>
      <c r="G10" s="1">
        <v>12315000</v>
      </c>
      <c r="H10" s="1">
        <v>0</v>
      </c>
      <c r="I10" s="1">
        <v>0</v>
      </c>
      <c r="J10" s="1">
        <v>0</v>
      </c>
      <c r="K10" s="1"/>
      <c r="L10" s="1"/>
    </row>
    <row r="11" spans="1:13" x14ac:dyDescent="0.25">
      <c r="D11" t="s">
        <v>15</v>
      </c>
      <c r="E11" s="1">
        <v>11750000</v>
      </c>
      <c r="F11" s="1">
        <v>0</v>
      </c>
      <c r="G11" s="1">
        <v>11750000</v>
      </c>
      <c r="H11" s="1">
        <v>0</v>
      </c>
      <c r="I11" s="1">
        <v>0</v>
      </c>
      <c r="J11" s="1">
        <v>0</v>
      </c>
      <c r="K11" s="1"/>
      <c r="L11" s="1"/>
    </row>
    <row r="12" spans="1:13" x14ac:dyDescent="0.25">
      <c r="D12" t="s">
        <v>16</v>
      </c>
      <c r="E12" s="1">
        <v>24630000</v>
      </c>
      <c r="F12" s="1">
        <v>0</v>
      </c>
      <c r="G12" s="1">
        <v>24630000</v>
      </c>
      <c r="H12" s="1">
        <v>0</v>
      </c>
      <c r="I12" s="1">
        <v>0</v>
      </c>
      <c r="J12" s="1">
        <v>0</v>
      </c>
      <c r="K12" s="1"/>
      <c r="L12" s="1"/>
    </row>
    <row r="13" spans="1:13" x14ac:dyDescent="0.25">
      <c r="D13" t="s">
        <v>17</v>
      </c>
      <c r="E13" s="1">
        <v>8210000</v>
      </c>
      <c r="F13" s="1">
        <v>0</v>
      </c>
      <c r="G13" s="1">
        <v>8210000</v>
      </c>
      <c r="H13" s="1">
        <v>0</v>
      </c>
      <c r="I13" s="1">
        <v>0</v>
      </c>
      <c r="J13" s="1">
        <v>0</v>
      </c>
      <c r="K13" s="1"/>
      <c r="L13" s="1"/>
    </row>
    <row r="14" spans="1:13" x14ac:dyDescent="0.25">
      <c r="D14" t="s">
        <v>18</v>
      </c>
      <c r="E14" s="1">
        <v>19600000</v>
      </c>
      <c r="F14" s="1">
        <v>4500000</v>
      </c>
      <c r="G14" s="1">
        <v>24100000</v>
      </c>
      <c r="H14" s="1">
        <v>13160000</v>
      </c>
      <c r="I14" s="1">
        <v>0</v>
      </c>
      <c r="J14" s="1">
        <v>13160000</v>
      </c>
      <c r="K14" s="1">
        <v>15666845</v>
      </c>
      <c r="L14" s="1"/>
      <c r="M14" s="1">
        <v>15666845</v>
      </c>
    </row>
    <row r="15" spans="1:13" x14ac:dyDescent="0.25">
      <c r="D15" t="s">
        <v>19</v>
      </c>
      <c r="E15" s="1">
        <v>13710000</v>
      </c>
      <c r="F15" s="1">
        <v>0</v>
      </c>
      <c r="G15" s="1">
        <v>13710000</v>
      </c>
      <c r="H15" s="1">
        <v>0</v>
      </c>
      <c r="I15" s="1">
        <v>0</v>
      </c>
      <c r="J15" s="1">
        <v>0</v>
      </c>
      <c r="K15" s="1"/>
      <c r="L15" s="1"/>
    </row>
    <row r="16" spans="1:13" x14ac:dyDescent="0.25">
      <c r="D16" t="s">
        <v>20</v>
      </c>
      <c r="E16" s="1">
        <v>0</v>
      </c>
      <c r="F16" s="1">
        <v>0</v>
      </c>
      <c r="G16" s="1">
        <v>0</v>
      </c>
      <c r="H16" s="1">
        <v>0</v>
      </c>
      <c r="I16" s="1">
        <v>0</v>
      </c>
      <c r="J16" s="1">
        <v>0</v>
      </c>
      <c r="K16" s="1"/>
      <c r="L16" s="1"/>
    </row>
    <row r="17" spans="2:13" x14ac:dyDescent="0.25">
      <c r="D17" t="s">
        <v>21</v>
      </c>
      <c r="E17" s="1">
        <v>0</v>
      </c>
      <c r="F17" s="1">
        <v>0</v>
      </c>
      <c r="G17" s="1">
        <v>0</v>
      </c>
      <c r="H17" s="1">
        <v>83518641</v>
      </c>
      <c r="I17" s="1">
        <v>0</v>
      </c>
      <c r="J17" s="1">
        <v>83518641</v>
      </c>
      <c r="K17" s="1">
        <v>119759126</v>
      </c>
      <c r="L17" s="1">
        <v>80000000</v>
      </c>
      <c r="M17" s="1">
        <v>199759126</v>
      </c>
    </row>
    <row r="18" spans="2:13" x14ac:dyDescent="0.25">
      <c r="D18" t="s">
        <v>22</v>
      </c>
      <c r="E18" s="1">
        <v>0</v>
      </c>
      <c r="F18" s="1">
        <v>0</v>
      </c>
      <c r="G18" s="1">
        <v>0</v>
      </c>
      <c r="H18" s="1">
        <v>0</v>
      </c>
      <c r="I18" s="1">
        <v>0</v>
      </c>
      <c r="J18" s="1">
        <v>0</v>
      </c>
      <c r="K18" s="1">
        <v>16060000</v>
      </c>
      <c r="L18" s="1">
        <v>100000</v>
      </c>
      <c r="M18" s="1">
        <v>16160000</v>
      </c>
    </row>
    <row r="19" spans="2:13" s="2" customFormat="1" x14ac:dyDescent="0.25">
      <c r="C19" s="2" t="s">
        <v>23</v>
      </c>
      <c r="E19" s="3">
        <v>150000000</v>
      </c>
      <c r="F19" s="3"/>
      <c r="G19" s="3">
        <v>150000000</v>
      </c>
      <c r="H19" s="1">
        <v>0</v>
      </c>
      <c r="I19" s="1">
        <v>0</v>
      </c>
      <c r="J19" s="1">
        <v>0</v>
      </c>
      <c r="K19" s="3"/>
      <c r="L19" s="3"/>
      <c r="M19" s="3"/>
    </row>
    <row r="20" spans="2:13" s="8" customFormat="1" x14ac:dyDescent="0.25">
      <c r="D20" s="9" t="s">
        <v>24</v>
      </c>
      <c r="E20" s="10">
        <v>100000000</v>
      </c>
      <c r="F20" s="10"/>
      <c r="G20" s="10">
        <v>100000000</v>
      </c>
      <c r="H20" s="1">
        <v>0</v>
      </c>
      <c r="I20" s="1">
        <v>0</v>
      </c>
      <c r="J20" s="1">
        <v>0</v>
      </c>
      <c r="K20" s="10"/>
      <c r="L20" s="10"/>
      <c r="M20" s="10"/>
    </row>
    <row r="21" spans="2:13" x14ac:dyDescent="0.25">
      <c r="D21" s="11" t="s">
        <v>25</v>
      </c>
      <c r="E21" s="1">
        <v>50000000</v>
      </c>
      <c r="F21" s="1"/>
      <c r="G21" s="1">
        <v>50000000</v>
      </c>
      <c r="H21" s="1">
        <v>0</v>
      </c>
      <c r="I21" s="1">
        <v>0</v>
      </c>
      <c r="J21" s="1">
        <v>0</v>
      </c>
      <c r="K21" s="1"/>
      <c r="L21" s="1"/>
    </row>
    <row r="22" spans="2:13" s="2" customFormat="1" x14ac:dyDescent="0.25">
      <c r="C22" s="2" t="s">
        <v>26</v>
      </c>
      <c r="E22" s="1">
        <v>0</v>
      </c>
      <c r="F22" s="1">
        <v>0</v>
      </c>
      <c r="G22" s="1">
        <v>0</v>
      </c>
      <c r="H22" s="3">
        <v>9520000</v>
      </c>
      <c r="I22" s="3">
        <v>0</v>
      </c>
      <c r="J22" s="3">
        <v>9520000</v>
      </c>
      <c r="K22" s="3">
        <v>5140231</v>
      </c>
      <c r="L22" s="3">
        <v>0</v>
      </c>
      <c r="M22" s="3">
        <v>5140231</v>
      </c>
    </row>
    <row r="23" spans="2:13" x14ac:dyDescent="0.25">
      <c r="D23" t="s">
        <v>27</v>
      </c>
      <c r="E23" s="3">
        <v>32080000</v>
      </c>
      <c r="F23" s="1"/>
      <c r="G23" s="1">
        <v>32080000</v>
      </c>
      <c r="H23" s="1">
        <f t="shared" ref="H23:M23" si="0">SUM(H22)</f>
        <v>9520000</v>
      </c>
      <c r="I23" s="1">
        <f t="shared" si="0"/>
        <v>0</v>
      </c>
      <c r="J23" s="1">
        <f t="shared" si="0"/>
        <v>9520000</v>
      </c>
      <c r="K23" s="1">
        <f t="shared" si="0"/>
        <v>5140231</v>
      </c>
      <c r="L23" s="1">
        <f t="shared" si="0"/>
        <v>0</v>
      </c>
      <c r="M23" s="1">
        <f t="shared" si="0"/>
        <v>5140231</v>
      </c>
    </row>
    <row r="24" spans="2:13" s="2" customFormat="1" x14ac:dyDescent="0.25">
      <c r="C24" s="2" t="s">
        <v>28</v>
      </c>
      <c r="E24" s="1">
        <v>0</v>
      </c>
      <c r="F24" s="1">
        <v>0</v>
      </c>
      <c r="G24" s="1">
        <v>0</v>
      </c>
      <c r="H24" s="3">
        <v>41615000</v>
      </c>
      <c r="I24" s="3">
        <v>1756137</v>
      </c>
      <c r="J24" s="3">
        <v>43371137</v>
      </c>
      <c r="K24" s="3">
        <v>68796940</v>
      </c>
      <c r="L24" s="3">
        <v>2243010</v>
      </c>
      <c r="M24" s="3">
        <v>71039950</v>
      </c>
    </row>
    <row r="25" spans="2:13" x14ac:dyDescent="0.25">
      <c r="D25" t="s">
        <v>29</v>
      </c>
      <c r="E25" s="1">
        <v>0</v>
      </c>
      <c r="F25" s="1">
        <v>0</v>
      </c>
      <c r="G25" s="1">
        <v>0</v>
      </c>
      <c r="H25" s="1">
        <v>9385000</v>
      </c>
      <c r="I25" s="1">
        <v>800000</v>
      </c>
      <c r="J25" s="1">
        <v>10185000</v>
      </c>
      <c r="K25" s="1">
        <v>15323957</v>
      </c>
      <c r="L25" s="1">
        <v>1294410</v>
      </c>
      <c r="M25" s="1">
        <v>16618367</v>
      </c>
    </row>
    <row r="26" spans="2:13" x14ac:dyDescent="0.25">
      <c r="D26" t="s">
        <v>30</v>
      </c>
      <c r="E26" s="1">
        <v>0</v>
      </c>
      <c r="F26" s="1">
        <v>0</v>
      </c>
      <c r="G26" s="1">
        <v>0</v>
      </c>
      <c r="H26" s="1">
        <v>18200000</v>
      </c>
      <c r="I26" s="1">
        <v>0</v>
      </c>
      <c r="J26" s="1">
        <v>18200000</v>
      </c>
      <c r="K26" s="1">
        <v>33714182</v>
      </c>
      <c r="L26" s="1">
        <v>0</v>
      </c>
      <c r="M26" s="1">
        <v>33714182</v>
      </c>
    </row>
    <row r="27" spans="2:13" x14ac:dyDescent="0.25">
      <c r="D27" t="s">
        <v>31</v>
      </c>
      <c r="E27" s="1">
        <v>0</v>
      </c>
      <c r="F27" s="1">
        <v>0</v>
      </c>
      <c r="G27" s="1">
        <v>0</v>
      </c>
      <c r="H27" s="1">
        <v>6330000</v>
      </c>
      <c r="I27" s="1">
        <v>300000</v>
      </c>
      <c r="J27" s="1">
        <v>6630000</v>
      </c>
      <c r="K27" s="1">
        <v>14655701</v>
      </c>
      <c r="L27" s="1">
        <v>348600</v>
      </c>
      <c r="M27" s="1">
        <v>15004301</v>
      </c>
    </row>
    <row r="28" spans="2:13" x14ac:dyDescent="0.25">
      <c r="D28" t="s">
        <v>32</v>
      </c>
      <c r="E28" s="1">
        <v>0</v>
      </c>
      <c r="F28" s="1">
        <v>0</v>
      </c>
      <c r="G28" s="1">
        <v>0</v>
      </c>
      <c r="H28" s="1">
        <v>7700000</v>
      </c>
      <c r="I28" s="1">
        <v>656137</v>
      </c>
      <c r="J28" s="1">
        <v>8356137</v>
      </c>
      <c r="K28" s="1">
        <v>5103100</v>
      </c>
      <c r="L28" s="1">
        <v>600000</v>
      </c>
      <c r="M28" s="1">
        <v>5703100</v>
      </c>
    </row>
    <row r="29" spans="2:13" s="29" customFormat="1" x14ac:dyDescent="0.25">
      <c r="B29" s="29" t="s">
        <v>33</v>
      </c>
      <c r="E29" s="31">
        <f>E30+E33+E41</f>
        <v>487827284</v>
      </c>
      <c r="F29" s="31">
        <f>F30+F33+F41</f>
        <v>935403997</v>
      </c>
      <c r="G29" s="31">
        <f>G30+G33+G41</f>
        <v>1422931281</v>
      </c>
      <c r="H29" s="31">
        <v>652624803</v>
      </c>
      <c r="I29" s="31">
        <v>926711727</v>
      </c>
      <c r="J29" s="31">
        <v>1579336530</v>
      </c>
      <c r="K29" s="31">
        <v>392097736</v>
      </c>
      <c r="L29" s="31">
        <v>217812760</v>
      </c>
      <c r="M29" s="31">
        <v>609910496</v>
      </c>
    </row>
    <row r="30" spans="2:13" s="2" customFormat="1" x14ac:dyDescent="0.25">
      <c r="C30" s="2" t="s">
        <v>34</v>
      </c>
      <c r="E30" s="3">
        <f>E31+E32</f>
        <v>241307000</v>
      </c>
      <c r="F30" s="3">
        <f>F31+F32</f>
        <v>498348997</v>
      </c>
      <c r="G30" s="3">
        <f>G31+G32</f>
        <v>739655997</v>
      </c>
      <c r="H30" s="1">
        <v>0</v>
      </c>
      <c r="I30" s="1">
        <v>0</v>
      </c>
      <c r="J30" s="1">
        <v>0</v>
      </c>
      <c r="K30" s="3">
        <v>105749000</v>
      </c>
      <c r="L30" s="3">
        <v>67525000</v>
      </c>
      <c r="M30" s="3">
        <v>173274000</v>
      </c>
    </row>
    <row r="31" spans="2:13" x14ac:dyDescent="0.25">
      <c r="D31" t="s">
        <v>35</v>
      </c>
      <c r="E31" s="1">
        <v>233352000</v>
      </c>
      <c r="F31" s="1">
        <v>497963997</v>
      </c>
      <c r="G31" s="1">
        <v>731315997</v>
      </c>
      <c r="H31" s="1">
        <v>0</v>
      </c>
      <c r="I31" s="1">
        <v>0</v>
      </c>
      <c r="J31" s="1">
        <v>0</v>
      </c>
      <c r="K31" s="1">
        <v>105749000</v>
      </c>
      <c r="L31" s="1">
        <f>M31-K31</f>
        <v>67525000</v>
      </c>
      <c r="M31" s="1">
        <f>SUM(M30)</f>
        <v>173274000</v>
      </c>
    </row>
    <row r="32" spans="2:13" x14ac:dyDescent="0.25">
      <c r="D32" t="s">
        <v>36</v>
      </c>
      <c r="E32" s="1">
        <v>7955000</v>
      </c>
      <c r="F32" s="1">
        <v>385000</v>
      </c>
      <c r="G32" s="1">
        <v>8340000</v>
      </c>
      <c r="H32" s="1">
        <v>0</v>
      </c>
      <c r="I32" s="1">
        <v>0</v>
      </c>
      <c r="J32" s="1">
        <v>0</v>
      </c>
      <c r="K32" s="1"/>
      <c r="L32" s="1"/>
    </row>
    <row r="33" spans="2:13" s="2" customFormat="1" x14ac:dyDescent="0.25">
      <c r="C33" s="2" t="s">
        <v>37</v>
      </c>
      <c r="E33" s="3">
        <v>122920284</v>
      </c>
      <c r="F33" s="3">
        <v>20555000</v>
      </c>
      <c r="G33" s="3">
        <v>143175284</v>
      </c>
      <c r="H33" s="3">
        <v>614829035</v>
      </c>
      <c r="I33" s="3">
        <v>572411727</v>
      </c>
      <c r="J33" s="3">
        <v>1187240762</v>
      </c>
      <c r="K33" s="3">
        <v>286348736</v>
      </c>
      <c r="L33" s="3">
        <v>150287760</v>
      </c>
      <c r="M33" s="3">
        <v>436636496</v>
      </c>
    </row>
    <row r="34" spans="2:13" x14ac:dyDescent="0.25">
      <c r="D34" t="s">
        <v>38</v>
      </c>
      <c r="E34" s="1">
        <v>72090000</v>
      </c>
      <c r="F34" s="1">
        <v>11500000</v>
      </c>
      <c r="G34" s="1">
        <v>83590000</v>
      </c>
      <c r="H34" s="1">
        <v>35706900</v>
      </c>
      <c r="I34" s="1">
        <v>30000</v>
      </c>
      <c r="J34" s="1">
        <v>35736900</v>
      </c>
      <c r="K34" s="1">
        <v>36650000</v>
      </c>
      <c r="L34" s="1">
        <v>96000000</v>
      </c>
      <c r="M34" s="1">
        <v>132650000</v>
      </c>
    </row>
    <row r="35" spans="2:13" x14ac:dyDescent="0.25">
      <c r="D35" t="s">
        <v>39</v>
      </c>
      <c r="E35" s="1">
        <v>7900000</v>
      </c>
      <c r="F35" s="1">
        <v>2100000</v>
      </c>
      <c r="G35" s="1">
        <v>10000000</v>
      </c>
      <c r="H35" s="1">
        <v>7894330</v>
      </c>
      <c r="I35" s="1">
        <v>475900</v>
      </c>
      <c r="J35" s="1">
        <v>8370230</v>
      </c>
      <c r="K35" s="1">
        <v>13376328</v>
      </c>
      <c r="L35" s="1">
        <v>7000000</v>
      </c>
      <c r="M35" s="1">
        <v>20376328</v>
      </c>
    </row>
    <row r="36" spans="2:13" x14ac:dyDescent="0.25">
      <c r="D36" t="s">
        <v>40</v>
      </c>
      <c r="E36" s="1">
        <v>42930284</v>
      </c>
      <c r="F36" s="1">
        <v>6655000</v>
      </c>
      <c r="G36" s="1">
        <v>49585284</v>
      </c>
      <c r="H36" s="1">
        <v>68022691</v>
      </c>
      <c r="I36" s="1">
        <v>0</v>
      </c>
      <c r="J36" s="1">
        <v>68022691</v>
      </c>
      <c r="K36" s="1">
        <v>91195941</v>
      </c>
      <c r="L36" s="1">
        <v>580000</v>
      </c>
      <c r="M36" s="1">
        <v>91775941</v>
      </c>
    </row>
    <row r="37" spans="2:13" x14ac:dyDescent="0.25">
      <c r="D37" t="s">
        <v>41</v>
      </c>
      <c r="E37" s="1">
        <v>0</v>
      </c>
      <c r="F37" s="1">
        <v>0</v>
      </c>
      <c r="G37" s="1">
        <v>0</v>
      </c>
      <c r="H37" s="1">
        <v>0</v>
      </c>
      <c r="I37" s="1">
        <v>0</v>
      </c>
      <c r="J37" s="1">
        <v>0</v>
      </c>
      <c r="K37" s="1">
        <v>108878025</v>
      </c>
      <c r="L37" s="1">
        <v>37500000</v>
      </c>
      <c r="M37" s="1">
        <v>146378025</v>
      </c>
    </row>
    <row r="38" spans="2:13" x14ac:dyDescent="0.25">
      <c r="D38" t="s">
        <v>42</v>
      </c>
      <c r="E38" s="1">
        <v>0</v>
      </c>
      <c r="F38" s="1">
        <v>0</v>
      </c>
      <c r="G38" s="1">
        <v>0</v>
      </c>
      <c r="H38" s="1">
        <v>1319000</v>
      </c>
      <c r="I38" s="1">
        <v>0</v>
      </c>
      <c r="J38" s="1">
        <v>1319000</v>
      </c>
      <c r="K38" s="12">
        <f>M38-L38</f>
        <v>14643442</v>
      </c>
      <c r="L38" s="12">
        <v>9107760</v>
      </c>
      <c r="M38" s="1">
        <v>23751202</v>
      </c>
    </row>
    <row r="39" spans="2:13" x14ac:dyDescent="0.25">
      <c r="D39" t="s">
        <v>43</v>
      </c>
      <c r="E39" s="1">
        <v>0</v>
      </c>
      <c r="F39" s="1">
        <v>0</v>
      </c>
      <c r="G39" s="1">
        <v>0</v>
      </c>
      <c r="H39" s="1">
        <v>9185820</v>
      </c>
      <c r="I39" s="1">
        <v>1375900</v>
      </c>
      <c r="J39" s="1">
        <v>10561720</v>
      </c>
      <c r="K39" s="1">
        <v>21405000</v>
      </c>
      <c r="L39" s="1">
        <v>300000</v>
      </c>
      <c r="M39" s="1">
        <v>21705000</v>
      </c>
    </row>
    <row r="40" spans="2:13" x14ac:dyDescent="0.25">
      <c r="D40" t="s">
        <v>44</v>
      </c>
      <c r="E40" s="1">
        <v>0</v>
      </c>
      <c r="F40" s="1">
        <v>0</v>
      </c>
      <c r="G40" s="1">
        <v>0</v>
      </c>
      <c r="H40" s="1">
        <v>492700294</v>
      </c>
      <c r="I40" s="1">
        <v>570529927</v>
      </c>
      <c r="J40" s="1">
        <v>1063230221</v>
      </c>
      <c r="K40" s="1">
        <v>0</v>
      </c>
      <c r="L40" s="1">
        <v>0</v>
      </c>
      <c r="M40" s="1">
        <v>0</v>
      </c>
    </row>
    <row r="41" spans="2:13" s="2" customFormat="1" x14ac:dyDescent="0.25">
      <c r="C41" s="2" t="s">
        <v>45</v>
      </c>
      <c r="E41" s="3">
        <v>123600000</v>
      </c>
      <c r="F41" s="3">
        <v>416500000</v>
      </c>
      <c r="G41" s="3">
        <f>SUM(E41:F41)</f>
        <v>540100000</v>
      </c>
      <c r="H41" s="3">
        <v>37795768</v>
      </c>
      <c r="I41" s="3">
        <v>354300000</v>
      </c>
      <c r="J41" s="3">
        <v>392095768</v>
      </c>
      <c r="K41" s="1">
        <v>0</v>
      </c>
      <c r="L41" s="1">
        <v>0</v>
      </c>
      <c r="M41" s="1">
        <v>0</v>
      </c>
    </row>
    <row r="42" spans="2:13" x14ac:dyDescent="0.25">
      <c r="D42" t="s">
        <v>46</v>
      </c>
      <c r="E42" s="1">
        <v>15000000</v>
      </c>
      <c r="F42" s="1"/>
      <c r="G42" s="1">
        <v>15000000</v>
      </c>
      <c r="H42" s="1">
        <v>3910368</v>
      </c>
      <c r="I42" s="1">
        <v>351000000</v>
      </c>
      <c r="J42" s="1">
        <v>354910368</v>
      </c>
      <c r="K42" s="1">
        <v>0</v>
      </c>
      <c r="L42" s="1">
        <v>0</v>
      </c>
      <c r="M42" s="1">
        <v>0</v>
      </c>
    </row>
    <row r="43" spans="2:13" x14ac:dyDescent="0.25">
      <c r="D43" t="s">
        <v>47</v>
      </c>
      <c r="E43" s="1">
        <v>64100000</v>
      </c>
      <c r="F43" s="1">
        <v>416070000</v>
      </c>
      <c r="G43" s="1">
        <v>480170000</v>
      </c>
      <c r="H43" s="1">
        <v>17573800</v>
      </c>
      <c r="I43" s="1">
        <v>3100000</v>
      </c>
      <c r="J43" s="1">
        <v>20673800</v>
      </c>
      <c r="K43" s="1">
        <v>0</v>
      </c>
      <c r="L43" s="1">
        <v>0</v>
      </c>
      <c r="M43" s="1">
        <v>0</v>
      </c>
    </row>
    <row r="44" spans="2:13" x14ac:dyDescent="0.25">
      <c r="D44" t="s">
        <v>48</v>
      </c>
      <c r="E44" s="1">
        <v>44500000</v>
      </c>
      <c r="F44" s="1">
        <v>430000</v>
      </c>
      <c r="G44" s="1">
        <v>44930000</v>
      </c>
      <c r="H44" s="1">
        <v>16311600</v>
      </c>
      <c r="I44" s="1">
        <v>200000</v>
      </c>
      <c r="J44" s="1">
        <v>16511600</v>
      </c>
      <c r="K44" s="1">
        <v>0</v>
      </c>
      <c r="L44" s="1">
        <v>0</v>
      </c>
      <c r="M44" s="1">
        <v>0</v>
      </c>
    </row>
    <row r="45" spans="2:13" s="29" customFormat="1" x14ac:dyDescent="0.25">
      <c r="B45" s="29" t="s">
        <v>49</v>
      </c>
      <c r="E45" s="31"/>
      <c r="F45" s="31"/>
      <c r="G45" s="31"/>
      <c r="H45" s="31"/>
      <c r="I45" s="31"/>
      <c r="J45" s="31"/>
      <c r="K45" s="31">
        <v>61608185</v>
      </c>
      <c r="L45" s="31">
        <v>79519571</v>
      </c>
      <c r="M45" s="31">
        <f>SUM(K45:L45)</f>
        <v>141127756</v>
      </c>
    </row>
    <row r="46" spans="2:13" s="2" customFormat="1" x14ac:dyDescent="0.25">
      <c r="C46" s="2" t="s">
        <v>910</v>
      </c>
      <c r="E46" s="1">
        <v>0</v>
      </c>
      <c r="F46" s="1">
        <v>0</v>
      </c>
      <c r="G46" s="1">
        <v>0</v>
      </c>
      <c r="H46" s="1">
        <v>0</v>
      </c>
      <c r="I46" s="1">
        <v>0</v>
      </c>
      <c r="J46" s="1">
        <v>0</v>
      </c>
      <c r="K46" s="3">
        <v>61608185</v>
      </c>
      <c r="L46" s="3">
        <v>79519571</v>
      </c>
      <c r="M46" s="3">
        <f>SUM(K46:L46)</f>
        <v>141127756</v>
      </c>
    </row>
    <row r="47" spans="2:13" x14ac:dyDescent="0.25">
      <c r="D47" t="s">
        <v>50</v>
      </c>
      <c r="E47" s="1">
        <v>0</v>
      </c>
      <c r="F47" s="1">
        <v>0</v>
      </c>
      <c r="G47" s="1">
        <v>0</v>
      </c>
      <c r="H47" s="1">
        <v>0</v>
      </c>
      <c r="I47" s="1">
        <v>0</v>
      </c>
      <c r="J47" s="1">
        <v>0</v>
      </c>
      <c r="K47" s="1">
        <v>29735756</v>
      </c>
      <c r="L47" s="1">
        <v>77071571</v>
      </c>
      <c r="M47" s="1">
        <v>106807327</v>
      </c>
    </row>
    <row r="48" spans="2:13" x14ac:dyDescent="0.25">
      <c r="D48" t="s">
        <v>51</v>
      </c>
      <c r="E48" s="1">
        <v>0</v>
      </c>
      <c r="F48" s="1">
        <v>0</v>
      </c>
      <c r="G48" s="1">
        <v>0</v>
      </c>
      <c r="H48" s="1">
        <v>0</v>
      </c>
      <c r="I48" s="1">
        <v>0</v>
      </c>
      <c r="J48" s="1">
        <v>0</v>
      </c>
      <c r="K48" s="1">
        <v>19124429</v>
      </c>
      <c r="L48" s="1">
        <v>1530000</v>
      </c>
      <c r="M48" s="1">
        <v>20654429</v>
      </c>
    </row>
    <row r="49" spans="1:13" x14ac:dyDescent="0.25">
      <c r="D49" t="s">
        <v>52</v>
      </c>
      <c r="E49" s="1">
        <v>0</v>
      </c>
      <c r="F49" s="1">
        <v>0</v>
      </c>
      <c r="G49" s="1">
        <v>0</v>
      </c>
      <c r="H49" s="1">
        <v>0</v>
      </c>
      <c r="I49" s="1">
        <v>0</v>
      </c>
      <c r="J49" s="1">
        <v>0</v>
      </c>
      <c r="K49" s="1">
        <v>12748000</v>
      </c>
      <c r="L49" s="1">
        <v>918000</v>
      </c>
      <c r="M49" s="1">
        <v>13666000</v>
      </c>
    </row>
    <row r="50" spans="1:13" s="29" customFormat="1" x14ac:dyDescent="0.25">
      <c r="B50" s="29" t="s">
        <v>53</v>
      </c>
      <c r="E50" s="31">
        <v>262200000</v>
      </c>
      <c r="F50" s="31">
        <v>2305688768</v>
      </c>
      <c r="G50" s="31">
        <v>2567888768</v>
      </c>
      <c r="H50" s="31">
        <v>2712542845</v>
      </c>
      <c r="I50" s="31">
        <v>173929576</v>
      </c>
      <c r="J50" s="31">
        <v>2886472421</v>
      </c>
      <c r="K50" s="31">
        <v>2812645182</v>
      </c>
      <c r="L50" s="31">
        <v>333181874</v>
      </c>
      <c r="M50" s="31">
        <v>3145827056</v>
      </c>
    </row>
    <row r="51" spans="1:13" s="2" customFormat="1" x14ac:dyDescent="0.25">
      <c r="C51" s="2" t="s">
        <v>54</v>
      </c>
      <c r="E51" s="3">
        <v>1474437129</v>
      </c>
      <c r="F51" s="3">
        <v>197200000</v>
      </c>
      <c r="G51" s="3">
        <v>1671637129</v>
      </c>
      <c r="H51" s="3">
        <v>2183279237</v>
      </c>
      <c r="I51" s="3">
        <v>46201179</v>
      </c>
      <c r="J51" s="3">
        <v>2229480416</v>
      </c>
      <c r="K51" s="3">
        <v>1993787390</v>
      </c>
      <c r="L51" s="3">
        <v>8500000</v>
      </c>
      <c r="M51" s="3">
        <v>2008567390</v>
      </c>
    </row>
    <row r="52" spans="1:13" x14ac:dyDescent="0.25">
      <c r="D52" t="s">
        <v>55</v>
      </c>
      <c r="E52" s="1">
        <v>30460900</v>
      </c>
      <c r="F52" s="1">
        <v>197200000</v>
      </c>
      <c r="G52" s="1">
        <v>227660900</v>
      </c>
      <c r="H52" s="1">
        <v>16999785</v>
      </c>
      <c r="I52" s="1">
        <v>44401179</v>
      </c>
      <c r="J52" s="1">
        <v>61400964</v>
      </c>
      <c r="K52" s="1">
        <v>36680320</v>
      </c>
      <c r="L52" s="1">
        <v>8500000</v>
      </c>
      <c r="M52" s="1">
        <v>45180320</v>
      </c>
    </row>
    <row r="53" spans="1:13" x14ac:dyDescent="0.25">
      <c r="D53" t="s">
        <v>56</v>
      </c>
      <c r="E53" s="1">
        <v>7400000</v>
      </c>
      <c r="F53" s="1"/>
      <c r="G53" s="1">
        <v>7400000</v>
      </c>
      <c r="H53" s="1">
        <v>2166279452</v>
      </c>
      <c r="I53" s="1">
        <v>1800000</v>
      </c>
      <c r="J53" s="1">
        <v>2168079452</v>
      </c>
      <c r="K53" s="1">
        <v>0</v>
      </c>
      <c r="L53" s="1">
        <v>0</v>
      </c>
      <c r="M53" s="1">
        <v>0</v>
      </c>
    </row>
    <row r="54" spans="1:13" x14ac:dyDescent="0.25">
      <c r="D54" t="s">
        <v>57</v>
      </c>
      <c r="E54" s="1">
        <v>1436576229</v>
      </c>
      <c r="F54" s="1"/>
      <c r="G54" s="1">
        <v>1436576229</v>
      </c>
      <c r="H54" s="1">
        <v>0</v>
      </c>
      <c r="I54" s="1">
        <v>0</v>
      </c>
      <c r="J54" s="1">
        <v>0</v>
      </c>
      <c r="K54" s="1">
        <v>1957107070</v>
      </c>
      <c r="L54" s="1">
        <v>0</v>
      </c>
      <c r="M54" s="1">
        <v>1957107070</v>
      </c>
    </row>
    <row r="55" spans="1:13" s="2" customFormat="1" x14ac:dyDescent="0.25">
      <c r="C55" s="2" t="s">
        <v>58</v>
      </c>
      <c r="E55" s="3">
        <v>61789442</v>
      </c>
      <c r="F55" s="3">
        <v>0</v>
      </c>
      <c r="G55" s="3">
        <v>61789442</v>
      </c>
      <c r="H55" s="15">
        <v>11723800</v>
      </c>
      <c r="I55" s="15">
        <v>35822182</v>
      </c>
      <c r="J55" s="15">
        <v>46445982</v>
      </c>
      <c r="K55" s="1">
        <v>0</v>
      </c>
      <c r="L55" s="1">
        <v>0</v>
      </c>
      <c r="M55" s="1">
        <v>0</v>
      </c>
    </row>
    <row r="56" spans="1:13" x14ac:dyDescent="0.25">
      <c r="D56" t="s">
        <v>59</v>
      </c>
      <c r="E56" s="1">
        <v>12448600</v>
      </c>
      <c r="F56" s="1">
        <v>0</v>
      </c>
      <c r="G56" s="1">
        <v>12448600</v>
      </c>
      <c r="H56" s="12">
        <v>6823800</v>
      </c>
      <c r="I56" s="12">
        <v>24822182</v>
      </c>
      <c r="J56" s="12">
        <v>31645982</v>
      </c>
      <c r="K56" s="1">
        <v>0</v>
      </c>
      <c r="L56" s="1">
        <v>0</v>
      </c>
      <c r="M56" s="1">
        <v>0</v>
      </c>
    </row>
    <row r="57" spans="1:13" x14ac:dyDescent="0.25">
      <c r="D57" t="s">
        <v>60</v>
      </c>
      <c r="E57" s="1">
        <v>540842</v>
      </c>
      <c r="F57" s="1">
        <v>0</v>
      </c>
      <c r="G57" s="1">
        <v>540842</v>
      </c>
      <c r="H57" s="1">
        <v>0</v>
      </c>
      <c r="I57" s="1">
        <v>0</v>
      </c>
      <c r="J57" s="1">
        <v>0</v>
      </c>
      <c r="K57" s="1">
        <v>0</v>
      </c>
      <c r="L57" s="1">
        <v>0</v>
      </c>
      <c r="M57" s="1">
        <v>0</v>
      </c>
    </row>
    <row r="58" spans="1:13" x14ac:dyDescent="0.25">
      <c r="A58" s="14"/>
      <c r="D58" t="s">
        <v>61</v>
      </c>
      <c r="E58" s="1">
        <v>21300000</v>
      </c>
      <c r="F58" s="1">
        <v>0</v>
      </c>
      <c r="G58" s="1">
        <v>21300000</v>
      </c>
      <c r="H58" s="1">
        <v>0</v>
      </c>
      <c r="I58" s="1">
        <v>0</v>
      </c>
      <c r="J58" s="1">
        <v>0</v>
      </c>
      <c r="K58" s="1">
        <v>0</v>
      </c>
      <c r="L58" s="1">
        <v>0</v>
      </c>
      <c r="M58" s="1">
        <v>0</v>
      </c>
    </row>
    <row r="59" spans="1:13" x14ac:dyDescent="0.25">
      <c r="A59" s="14"/>
      <c r="D59" t="s">
        <v>62</v>
      </c>
      <c r="E59" s="1">
        <v>27000000</v>
      </c>
      <c r="F59" s="1">
        <v>0</v>
      </c>
      <c r="G59" s="1">
        <v>27000000</v>
      </c>
      <c r="H59" s="1">
        <v>0</v>
      </c>
      <c r="I59" s="1">
        <v>0</v>
      </c>
      <c r="J59" s="1">
        <v>0</v>
      </c>
      <c r="K59" s="1">
        <v>0</v>
      </c>
      <c r="L59" s="1">
        <v>0</v>
      </c>
      <c r="M59" s="1">
        <v>0</v>
      </c>
    </row>
    <row r="60" spans="1:13" x14ac:dyDescent="0.25">
      <c r="D60" t="s">
        <v>63</v>
      </c>
      <c r="E60" s="1">
        <v>500000</v>
      </c>
      <c r="F60" s="1">
        <v>0</v>
      </c>
      <c r="G60" s="1">
        <v>500000</v>
      </c>
      <c r="H60" s="1">
        <v>0</v>
      </c>
      <c r="I60" s="1">
        <v>0</v>
      </c>
      <c r="J60" s="1">
        <v>0</v>
      </c>
      <c r="K60" s="1">
        <v>0</v>
      </c>
      <c r="L60" s="1">
        <v>0</v>
      </c>
      <c r="M60" s="1">
        <v>0</v>
      </c>
    </row>
    <row r="61" spans="1:13" x14ac:dyDescent="0.25">
      <c r="D61" t="s">
        <v>64</v>
      </c>
      <c r="E61" s="1">
        <v>0</v>
      </c>
      <c r="F61" s="1">
        <v>0</v>
      </c>
      <c r="G61" s="1">
        <v>0</v>
      </c>
      <c r="H61" s="12">
        <v>2500000</v>
      </c>
      <c r="I61" s="12">
        <v>11000000</v>
      </c>
      <c r="J61" s="12">
        <v>13500000</v>
      </c>
      <c r="K61" s="1">
        <v>0</v>
      </c>
      <c r="L61" s="1">
        <v>0</v>
      </c>
      <c r="M61" s="1">
        <v>0</v>
      </c>
    </row>
    <row r="62" spans="1:13" s="2" customFormat="1" x14ac:dyDescent="0.25">
      <c r="C62" s="2" t="s">
        <v>65</v>
      </c>
      <c r="E62" s="3">
        <v>769462197</v>
      </c>
      <c r="F62" s="3">
        <v>65000000</v>
      </c>
      <c r="G62" s="3">
        <v>834462197</v>
      </c>
      <c r="H62" s="15">
        <v>518639808</v>
      </c>
      <c r="I62" s="15">
        <v>91906215</v>
      </c>
      <c r="J62" s="12">
        <v>610546023</v>
      </c>
      <c r="K62" s="3">
        <v>631773599</v>
      </c>
      <c r="L62" s="3">
        <v>235258561</v>
      </c>
      <c r="M62" s="3">
        <v>867032160</v>
      </c>
    </row>
    <row r="63" spans="1:13" x14ac:dyDescent="0.25">
      <c r="D63" t="s">
        <v>66</v>
      </c>
      <c r="E63" s="1">
        <v>376535976</v>
      </c>
      <c r="F63" s="1">
        <v>65000000</v>
      </c>
      <c r="G63" s="1">
        <v>441535976</v>
      </c>
      <c r="H63" s="12">
        <v>365475168</v>
      </c>
      <c r="I63" s="12">
        <v>87463965</v>
      </c>
      <c r="J63" s="12">
        <v>452939133</v>
      </c>
      <c r="K63" s="1">
        <v>446377749</v>
      </c>
      <c r="L63" s="1">
        <v>105000000</v>
      </c>
      <c r="M63" s="1">
        <f>SUM(K63:L63)</f>
        <v>551377749</v>
      </c>
    </row>
    <row r="64" spans="1:13" x14ac:dyDescent="0.25">
      <c r="D64" t="s">
        <v>67</v>
      </c>
      <c r="E64" s="1">
        <v>125652221</v>
      </c>
      <c r="F64" s="1">
        <v>0</v>
      </c>
      <c r="G64" s="1">
        <v>125652221</v>
      </c>
      <c r="H64" s="12">
        <v>48164640</v>
      </c>
      <c r="I64" s="12">
        <v>492250</v>
      </c>
      <c r="J64" s="12">
        <v>48656890</v>
      </c>
      <c r="K64" s="1">
        <v>61745850</v>
      </c>
      <c r="L64" s="1">
        <v>10000000</v>
      </c>
      <c r="M64" s="1">
        <f>SUM(K64:L64)</f>
        <v>71745850</v>
      </c>
    </row>
    <row r="65" spans="2:13" x14ac:dyDescent="0.25">
      <c r="D65" t="s">
        <v>68</v>
      </c>
      <c r="E65" s="1">
        <v>143450000</v>
      </c>
      <c r="F65" s="1">
        <v>0</v>
      </c>
      <c r="G65" s="1">
        <v>143450000</v>
      </c>
      <c r="H65" s="12">
        <v>17000000</v>
      </c>
      <c r="I65" s="12">
        <v>3950000</v>
      </c>
      <c r="J65" s="12">
        <v>20950000</v>
      </c>
      <c r="K65" s="1">
        <v>123650000</v>
      </c>
      <c r="L65" s="1">
        <v>120258561</v>
      </c>
      <c r="M65" s="1">
        <f>SUM(H65:I65)</f>
        <v>20950000</v>
      </c>
    </row>
    <row r="66" spans="2:13" x14ac:dyDescent="0.25">
      <c r="D66" t="s">
        <v>69</v>
      </c>
      <c r="E66" s="1">
        <v>123824000</v>
      </c>
      <c r="F66" s="1">
        <v>0</v>
      </c>
      <c r="G66" s="1">
        <v>123824000</v>
      </c>
      <c r="H66" s="1">
        <v>0</v>
      </c>
      <c r="I66" s="1">
        <v>0</v>
      </c>
      <c r="J66" s="1">
        <v>0</v>
      </c>
      <c r="K66" s="1">
        <v>0</v>
      </c>
      <c r="L66" s="1">
        <v>0</v>
      </c>
      <c r="M66" s="1">
        <v>0</v>
      </c>
    </row>
    <row r="67" spans="2:13" s="2" customFormat="1" x14ac:dyDescent="0.25">
      <c r="C67" s="2" t="s">
        <v>70</v>
      </c>
      <c r="E67" s="1">
        <v>0</v>
      </c>
      <c r="F67" s="1">
        <v>0</v>
      </c>
      <c r="G67" s="1">
        <v>0</v>
      </c>
      <c r="H67" s="1">
        <v>0</v>
      </c>
      <c r="I67" s="1">
        <v>0</v>
      </c>
      <c r="J67" s="1">
        <v>0</v>
      </c>
      <c r="K67" s="3">
        <v>182004193</v>
      </c>
      <c r="L67" s="3">
        <v>88223313</v>
      </c>
      <c r="M67" s="3">
        <v>270227506</v>
      </c>
    </row>
    <row r="68" spans="2:13" x14ac:dyDescent="0.25">
      <c r="D68" t="s">
        <v>71</v>
      </c>
      <c r="E68" s="1">
        <v>0</v>
      </c>
      <c r="F68" s="1">
        <v>0</v>
      </c>
      <c r="G68" s="1">
        <v>0</v>
      </c>
      <c r="H68" s="1">
        <v>0</v>
      </c>
      <c r="I68" s="1">
        <v>0</v>
      </c>
      <c r="J68" s="1">
        <v>0</v>
      </c>
      <c r="K68" s="1">
        <v>4980000</v>
      </c>
      <c r="L68" s="1">
        <v>1200000</v>
      </c>
      <c r="M68" s="1">
        <v>6180000</v>
      </c>
    </row>
    <row r="69" spans="2:13" x14ac:dyDescent="0.25">
      <c r="D69" t="s">
        <v>72</v>
      </c>
      <c r="E69" s="1">
        <v>0</v>
      </c>
      <c r="F69" s="1">
        <v>0</v>
      </c>
      <c r="G69" s="1">
        <v>0</v>
      </c>
      <c r="H69" s="1">
        <v>0</v>
      </c>
      <c r="I69" s="1">
        <v>0</v>
      </c>
      <c r="J69" s="1">
        <v>0</v>
      </c>
      <c r="K69" s="1">
        <v>5200000</v>
      </c>
      <c r="L69" s="1">
        <v>0</v>
      </c>
      <c r="M69" s="1">
        <v>5200000</v>
      </c>
    </row>
    <row r="70" spans="2:13" x14ac:dyDescent="0.25">
      <c r="D70" t="s">
        <v>73</v>
      </c>
      <c r="E70" s="1">
        <v>0</v>
      </c>
      <c r="F70" s="1">
        <v>0</v>
      </c>
      <c r="G70" s="1">
        <v>0</v>
      </c>
      <c r="H70" s="1">
        <v>0</v>
      </c>
      <c r="I70" s="1">
        <v>0</v>
      </c>
      <c r="J70" s="1">
        <v>0</v>
      </c>
      <c r="K70" s="1">
        <v>32167393</v>
      </c>
      <c r="L70" s="1">
        <v>14000000</v>
      </c>
      <c r="M70" s="1">
        <v>46167393</v>
      </c>
    </row>
    <row r="71" spans="2:13" x14ac:dyDescent="0.25">
      <c r="D71" t="s">
        <v>74</v>
      </c>
      <c r="E71" s="1">
        <v>0</v>
      </c>
      <c r="F71" s="1">
        <v>0</v>
      </c>
      <c r="G71" s="1">
        <v>0</v>
      </c>
      <c r="H71" s="1">
        <v>0</v>
      </c>
      <c r="I71" s="1">
        <v>0</v>
      </c>
      <c r="J71" s="1">
        <v>0</v>
      </c>
      <c r="K71" s="1">
        <v>2320000</v>
      </c>
      <c r="L71" s="1">
        <v>0</v>
      </c>
      <c r="M71" s="1">
        <v>2320000</v>
      </c>
    </row>
    <row r="72" spans="2:13" x14ac:dyDescent="0.25">
      <c r="D72" t="s">
        <v>75</v>
      </c>
      <c r="E72" s="1">
        <v>0</v>
      </c>
      <c r="F72" s="1">
        <v>0</v>
      </c>
      <c r="G72" s="1">
        <v>0</v>
      </c>
      <c r="H72" s="1">
        <v>0</v>
      </c>
      <c r="I72" s="1">
        <v>0</v>
      </c>
      <c r="J72" s="1">
        <v>0</v>
      </c>
      <c r="K72" s="1">
        <v>3200000</v>
      </c>
      <c r="L72" s="1">
        <v>0</v>
      </c>
      <c r="M72" s="1">
        <v>3200000</v>
      </c>
    </row>
    <row r="73" spans="2:13" x14ac:dyDescent="0.25">
      <c r="D73" t="s">
        <v>76</v>
      </c>
      <c r="E73" s="1">
        <v>0</v>
      </c>
      <c r="F73" s="1">
        <v>0</v>
      </c>
      <c r="G73" s="1">
        <v>0</v>
      </c>
      <c r="H73" s="1">
        <v>0</v>
      </c>
      <c r="I73" s="1">
        <v>0</v>
      </c>
      <c r="J73" s="1">
        <v>0</v>
      </c>
      <c r="K73" s="1">
        <v>134136800</v>
      </c>
      <c r="L73" s="1">
        <v>73023313</v>
      </c>
      <c r="M73" s="1">
        <v>207160113</v>
      </c>
    </row>
    <row r="74" spans="2:13" s="29" customFormat="1" x14ac:dyDescent="0.25">
      <c r="B74" s="29" t="s">
        <v>77</v>
      </c>
      <c r="E74" s="31">
        <v>75794516</v>
      </c>
      <c r="F74" s="31">
        <v>217043206</v>
      </c>
      <c r="G74" s="31">
        <v>293019628</v>
      </c>
      <c r="H74" s="31">
        <v>41130539</v>
      </c>
      <c r="I74" s="31">
        <v>148697722</v>
      </c>
      <c r="J74" s="31">
        <v>189697722</v>
      </c>
      <c r="K74" s="31"/>
      <c r="L74" s="31"/>
      <c r="M74" s="31"/>
    </row>
    <row r="75" spans="2:13" s="2" customFormat="1" x14ac:dyDescent="0.25">
      <c r="C75" s="2" t="s">
        <v>78</v>
      </c>
      <c r="E75" s="3">
        <v>31524142</v>
      </c>
      <c r="F75" s="3">
        <v>710906</v>
      </c>
      <c r="G75" s="3">
        <v>32235048</v>
      </c>
      <c r="H75" s="3">
        <v>26899666</v>
      </c>
      <c r="I75" s="3">
        <v>67195420</v>
      </c>
      <c r="J75" s="3">
        <v>94095086</v>
      </c>
      <c r="K75" s="1">
        <v>0</v>
      </c>
      <c r="L75" s="1">
        <v>0</v>
      </c>
      <c r="M75" s="1">
        <v>0</v>
      </c>
    </row>
    <row r="76" spans="2:13" x14ac:dyDescent="0.25">
      <c r="D76" t="s">
        <v>79</v>
      </c>
      <c r="E76" s="1">
        <v>31524142</v>
      </c>
      <c r="F76" s="1">
        <v>710906</v>
      </c>
      <c r="G76" s="1">
        <v>32235048</v>
      </c>
      <c r="H76" s="1">
        <v>26899666</v>
      </c>
      <c r="I76" s="1">
        <v>67195420</v>
      </c>
      <c r="J76" s="1">
        <v>94095086</v>
      </c>
      <c r="K76" s="1">
        <v>0</v>
      </c>
      <c r="L76" s="1">
        <v>0</v>
      </c>
      <c r="M76" s="1">
        <v>0</v>
      </c>
    </row>
    <row r="77" spans="2:13" s="2" customFormat="1" x14ac:dyDescent="0.25">
      <c r="C77" s="2" t="s">
        <v>80</v>
      </c>
      <c r="E77" s="3">
        <v>13870374</v>
      </c>
      <c r="F77" s="3">
        <v>189094100</v>
      </c>
      <c r="G77" s="3">
        <v>202964474</v>
      </c>
      <c r="H77" s="3">
        <v>5455500</v>
      </c>
      <c r="I77" s="3">
        <v>40332247</v>
      </c>
      <c r="J77" s="3">
        <v>45787747</v>
      </c>
      <c r="K77" s="1">
        <v>0</v>
      </c>
      <c r="L77" s="1">
        <v>0</v>
      </c>
      <c r="M77" s="1">
        <v>0</v>
      </c>
    </row>
    <row r="78" spans="2:13" s="11" customFormat="1" x14ac:dyDescent="0.25">
      <c r="D78" s="11" t="s">
        <v>81</v>
      </c>
      <c r="E78" s="12">
        <v>13870374</v>
      </c>
      <c r="F78" s="12">
        <v>189094100</v>
      </c>
      <c r="G78" s="12">
        <v>202964474</v>
      </c>
      <c r="H78" s="12">
        <f>SUM(H77)</f>
        <v>5455500</v>
      </c>
      <c r="I78" s="12">
        <f>SUM(I77)</f>
        <v>40332247</v>
      </c>
      <c r="J78" s="12">
        <f>SUM(J77)</f>
        <v>45787747</v>
      </c>
      <c r="K78" s="1">
        <v>0</v>
      </c>
      <c r="L78" s="1">
        <v>0</v>
      </c>
      <c r="M78" s="1">
        <v>0</v>
      </c>
    </row>
    <row r="79" spans="2:13" s="2" customFormat="1" x14ac:dyDescent="0.25">
      <c r="C79" s="2" t="s">
        <v>82</v>
      </c>
      <c r="E79" s="3">
        <v>17242196</v>
      </c>
      <c r="F79" s="3">
        <v>1730300</v>
      </c>
      <c r="G79" s="3">
        <v>18972496</v>
      </c>
      <c r="H79" s="3">
        <v>3586356</v>
      </c>
      <c r="I79" s="3">
        <v>7947374</v>
      </c>
      <c r="J79" s="3">
        <v>11533730</v>
      </c>
      <c r="K79" s="1">
        <v>0</v>
      </c>
      <c r="L79" s="1">
        <v>0</v>
      </c>
      <c r="M79" s="1">
        <v>0</v>
      </c>
    </row>
    <row r="80" spans="2:13" x14ac:dyDescent="0.25">
      <c r="D80" t="s">
        <v>83</v>
      </c>
      <c r="E80" s="1">
        <v>17242196</v>
      </c>
      <c r="F80" s="1">
        <v>1730300</v>
      </c>
      <c r="G80" s="1">
        <v>18972496</v>
      </c>
      <c r="H80" s="1">
        <f>SUM(H79)</f>
        <v>3586356</v>
      </c>
      <c r="I80" s="1">
        <f>SUM(I79)</f>
        <v>7947374</v>
      </c>
      <c r="J80" s="1">
        <f>SUM(J79)</f>
        <v>11533730</v>
      </c>
      <c r="K80" s="1">
        <v>0</v>
      </c>
      <c r="L80" s="1">
        <v>0</v>
      </c>
      <c r="M80" s="1">
        <v>0</v>
      </c>
    </row>
    <row r="81" spans="2:13" s="2" customFormat="1" x14ac:dyDescent="0.25">
      <c r="C81" s="2" t="s">
        <v>84</v>
      </c>
      <c r="E81" s="3">
        <v>13339710</v>
      </c>
      <c r="F81" s="3">
        <v>25507900</v>
      </c>
      <c r="G81" s="3">
        <v>38847610</v>
      </c>
      <c r="H81" s="3">
        <v>5189017</v>
      </c>
      <c r="I81" s="3">
        <v>33222681</v>
      </c>
      <c r="J81" s="3">
        <v>38411698</v>
      </c>
      <c r="K81" s="1">
        <v>0</v>
      </c>
      <c r="L81" s="1">
        <v>0</v>
      </c>
      <c r="M81" s="1">
        <v>0</v>
      </c>
    </row>
    <row r="82" spans="2:13" x14ac:dyDescent="0.25">
      <c r="D82" t="s">
        <v>85</v>
      </c>
      <c r="E82" s="1">
        <v>13339710</v>
      </c>
      <c r="F82" s="1">
        <v>25507900</v>
      </c>
      <c r="G82" s="1">
        <v>38847610</v>
      </c>
      <c r="H82" s="1">
        <f>SUM(H81)</f>
        <v>5189017</v>
      </c>
      <c r="I82" s="1">
        <f>SUM(I81)</f>
        <v>33222681</v>
      </c>
      <c r="J82" s="1">
        <f>SUM(J81)</f>
        <v>38411698</v>
      </c>
      <c r="K82" s="1">
        <v>0</v>
      </c>
      <c r="L82" s="1">
        <v>0</v>
      </c>
      <c r="M82" s="1">
        <v>0</v>
      </c>
    </row>
    <row r="83" spans="2:13" s="29" customFormat="1" x14ac:dyDescent="0.25">
      <c r="B83" s="29" t="s">
        <v>86</v>
      </c>
      <c r="E83" s="31"/>
      <c r="F83" s="31"/>
      <c r="G83" s="31"/>
      <c r="H83" s="31"/>
      <c r="I83" s="31"/>
      <c r="J83" s="31"/>
      <c r="K83" s="31">
        <v>83131540</v>
      </c>
      <c r="L83" s="31">
        <v>83046366</v>
      </c>
      <c r="M83" s="31">
        <v>166177906</v>
      </c>
    </row>
    <row r="84" spans="2:13" x14ac:dyDescent="0.25">
      <c r="C84" s="2" t="s">
        <v>87</v>
      </c>
      <c r="E84" s="1">
        <v>0</v>
      </c>
      <c r="F84" s="1">
        <v>0</v>
      </c>
      <c r="G84" s="1">
        <v>0</v>
      </c>
      <c r="H84" s="1">
        <v>0</v>
      </c>
      <c r="I84" s="1">
        <v>0</v>
      </c>
      <c r="J84" s="1">
        <v>0</v>
      </c>
      <c r="K84" s="3">
        <v>23166108</v>
      </c>
      <c r="L84" s="3">
        <v>478000</v>
      </c>
      <c r="M84" s="3">
        <v>23644108</v>
      </c>
    </row>
    <row r="85" spans="2:13" x14ac:dyDescent="0.25">
      <c r="C85" s="2"/>
      <c r="D85" t="s">
        <v>88</v>
      </c>
      <c r="E85" s="1">
        <v>0</v>
      </c>
      <c r="F85" s="1">
        <v>0</v>
      </c>
      <c r="G85" s="1">
        <v>0</v>
      </c>
      <c r="H85" s="1">
        <v>0</v>
      </c>
      <c r="I85" s="1">
        <v>0</v>
      </c>
      <c r="J85" s="1">
        <v>0</v>
      </c>
      <c r="K85" s="1">
        <f>SUM(K84)</f>
        <v>23166108</v>
      </c>
      <c r="L85" s="1">
        <f>SUM(L84)</f>
        <v>478000</v>
      </c>
      <c r="M85" s="1">
        <f>SUM(M84)</f>
        <v>23644108</v>
      </c>
    </row>
    <row r="86" spans="2:13" s="2" customFormat="1" x14ac:dyDescent="0.25">
      <c r="C86" s="2" t="s">
        <v>89</v>
      </c>
      <c r="E86" s="1">
        <v>0</v>
      </c>
      <c r="F86" s="1">
        <v>0</v>
      </c>
      <c r="G86" s="1">
        <v>0</v>
      </c>
      <c r="H86" s="1">
        <v>0</v>
      </c>
      <c r="I86" s="1">
        <v>0</v>
      </c>
      <c r="J86" s="1">
        <v>0</v>
      </c>
      <c r="K86" s="3">
        <v>24222932</v>
      </c>
      <c r="L86" s="3">
        <v>33006395</v>
      </c>
      <c r="M86" s="3">
        <v>57229327</v>
      </c>
    </row>
    <row r="87" spans="2:13" x14ac:dyDescent="0.25">
      <c r="D87" t="s">
        <v>90</v>
      </c>
      <c r="E87" s="1">
        <v>0</v>
      </c>
      <c r="F87" s="1">
        <v>0</v>
      </c>
      <c r="G87" s="1">
        <v>0</v>
      </c>
      <c r="H87" s="1">
        <v>0</v>
      </c>
      <c r="I87" s="1">
        <v>0</v>
      </c>
      <c r="J87" s="1">
        <v>0</v>
      </c>
      <c r="K87" s="1">
        <v>10900180</v>
      </c>
      <c r="L87" s="1">
        <v>30651395</v>
      </c>
      <c r="M87" s="1">
        <v>41551575</v>
      </c>
    </row>
    <row r="88" spans="2:13" x14ac:dyDescent="0.25">
      <c r="D88" t="s">
        <v>91</v>
      </c>
      <c r="E88" s="1">
        <v>0</v>
      </c>
      <c r="F88" s="1">
        <v>0</v>
      </c>
      <c r="G88" s="1">
        <v>0</v>
      </c>
      <c r="H88" s="1">
        <v>0</v>
      </c>
      <c r="I88" s="1">
        <v>0</v>
      </c>
      <c r="J88" s="1">
        <v>0</v>
      </c>
      <c r="K88" s="1">
        <v>5090702</v>
      </c>
      <c r="L88" s="1">
        <v>795000</v>
      </c>
      <c r="M88" s="1">
        <v>5885702</v>
      </c>
    </row>
    <row r="89" spans="2:13" x14ac:dyDescent="0.25">
      <c r="D89" t="s">
        <v>92</v>
      </c>
      <c r="E89" s="1">
        <v>0</v>
      </c>
      <c r="F89" s="1">
        <v>0</v>
      </c>
      <c r="G89" s="1">
        <v>0</v>
      </c>
      <c r="H89" s="1">
        <v>0</v>
      </c>
      <c r="I89" s="1">
        <v>0</v>
      </c>
      <c r="J89" s="1">
        <v>0</v>
      </c>
      <c r="K89" s="1">
        <v>4136000</v>
      </c>
      <c r="L89" s="1">
        <v>695000</v>
      </c>
      <c r="M89" s="1">
        <v>4831000</v>
      </c>
    </row>
    <row r="90" spans="2:13" x14ac:dyDescent="0.25">
      <c r="D90" t="s">
        <v>93</v>
      </c>
      <c r="E90" s="1">
        <v>0</v>
      </c>
      <c r="F90" s="1">
        <v>0</v>
      </c>
      <c r="G90" s="1">
        <v>0</v>
      </c>
      <c r="H90" s="1">
        <v>0</v>
      </c>
      <c r="I90" s="1">
        <v>0</v>
      </c>
      <c r="J90" s="1">
        <v>0</v>
      </c>
      <c r="K90" s="1">
        <v>4096050</v>
      </c>
      <c r="L90" s="1">
        <v>865000</v>
      </c>
      <c r="M90" s="1">
        <v>4961050</v>
      </c>
    </row>
    <row r="91" spans="2:13" s="2" customFormat="1" x14ac:dyDescent="0.25">
      <c r="C91" s="2" t="s">
        <v>94</v>
      </c>
      <c r="E91" s="1">
        <v>0</v>
      </c>
      <c r="F91" s="1">
        <v>0</v>
      </c>
      <c r="G91" s="1">
        <v>0</v>
      </c>
      <c r="H91" s="1">
        <v>0</v>
      </c>
      <c r="I91" s="1">
        <v>0</v>
      </c>
      <c r="J91" s="1">
        <v>0</v>
      </c>
      <c r="K91" s="3">
        <v>11350000</v>
      </c>
      <c r="L91" s="3">
        <v>19629490</v>
      </c>
      <c r="M91" s="3">
        <v>30979490</v>
      </c>
    </row>
    <row r="92" spans="2:13" x14ac:dyDescent="0.25">
      <c r="D92" t="s">
        <v>95</v>
      </c>
      <c r="E92" s="1">
        <v>0</v>
      </c>
      <c r="F92" s="1">
        <v>0</v>
      </c>
      <c r="G92" s="1">
        <v>0</v>
      </c>
      <c r="H92" s="1">
        <v>0</v>
      </c>
      <c r="I92" s="1">
        <v>0</v>
      </c>
      <c r="J92" s="1">
        <v>0</v>
      </c>
      <c r="K92" s="1">
        <v>6550000</v>
      </c>
      <c r="L92" s="1">
        <v>14279490</v>
      </c>
      <c r="M92" s="1">
        <v>20829490</v>
      </c>
    </row>
    <row r="93" spans="2:13" x14ac:dyDescent="0.25">
      <c r="D93" t="s">
        <v>96</v>
      </c>
      <c r="E93" s="1">
        <v>0</v>
      </c>
      <c r="F93" s="1">
        <v>0</v>
      </c>
      <c r="G93" s="1">
        <v>0</v>
      </c>
      <c r="H93" s="1">
        <v>0</v>
      </c>
      <c r="I93" s="1">
        <v>0</v>
      </c>
      <c r="J93" s="1">
        <v>0</v>
      </c>
      <c r="K93" s="1">
        <v>4800000</v>
      </c>
      <c r="L93" s="1">
        <v>5350000</v>
      </c>
      <c r="M93" s="1">
        <v>10150000</v>
      </c>
    </row>
    <row r="94" spans="2:13" s="2" customFormat="1" x14ac:dyDescent="0.25">
      <c r="C94" s="2" t="s">
        <v>97</v>
      </c>
      <c r="E94" s="1">
        <v>0</v>
      </c>
      <c r="F94" s="1">
        <v>0</v>
      </c>
      <c r="G94" s="1">
        <v>0</v>
      </c>
      <c r="H94" s="1">
        <v>0</v>
      </c>
      <c r="I94" s="1">
        <v>0</v>
      </c>
      <c r="J94" s="1">
        <v>0</v>
      </c>
      <c r="K94" s="3">
        <v>11892500</v>
      </c>
      <c r="L94" s="3">
        <v>220000</v>
      </c>
      <c r="M94" s="3">
        <v>12112500</v>
      </c>
    </row>
    <row r="95" spans="2:13" x14ac:dyDescent="0.25">
      <c r="D95" t="s">
        <v>98</v>
      </c>
      <c r="E95" s="1">
        <v>0</v>
      </c>
      <c r="F95" s="1">
        <v>0</v>
      </c>
      <c r="G95" s="1">
        <v>0</v>
      </c>
      <c r="H95" s="1">
        <v>0</v>
      </c>
      <c r="I95" s="1">
        <v>0</v>
      </c>
      <c r="J95" s="1">
        <v>0</v>
      </c>
      <c r="K95" s="1">
        <v>4876000</v>
      </c>
      <c r="L95" s="1">
        <v>0</v>
      </c>
      <c r="M95" s="1">
        <v>4876000</v>
      </c>
    </row>
    <row r="96" spans="2:13" x14ac:dyDescent="0.25">
      <c r="D96" t="s">
        <v>99</v>
      </c>
      <c r="E96" s="1">
        <v>0</v>
      </c>
      <c r="F96" s="1">
        <v>0</v>
      </c>
      <c r="G96" s="1">
        <v>0</v>
      </c>
      <c r="H96" s="1">
        <v>0</v>
      </c>
      <c r="I96" s="1">
        <v>0</v>
      </c>
      <c r="J96" s="1">
        <v>0</v>
      </c>
      <c r="K96" s="1">
        <v>7016500</v>
      </c>
      <c r="L96" s="1">
        <v>220000</v>
      </c>
      <c r="M96" s="1">
        <v>7236500</v>
      </c>
    </row>
    <row r="97" spans="2:13" s="2" customFormat="1" x14ac:dyDescent="0.25">
      <c r="C97" s="2" t="s">
        <v>100</v>
      </c>
      <c r="E97" s="1">
        <v>0</v>
      </c>
      <c r="F97" s="1">
        <v>0</v>
      </c>
      <c r="G97" s="1">
        <v>0</v>
      </c>
      <c r="H97" s="1">
        <v>0</v>
      </c>
      <c r="I97" s="1">
        <v>0</v>
      </c>
      <c r="J97" s="1">
        <v>0</v>
      </c>
      <c r="K97" s="3">
        <v>12500000</v>
      </c>
      <c r="L97" s="3">
        <v>29712481</v>
      </c>
      <c r="M97" s="3">
        <v>42212481</v>
      </c>
    </row>
    <row r="98" spans="2:13" x14ac:dyDescent="0.25">
      <c r="D98" t="s">
        <v>101</v>
      </c>
      <c r="E98" s="1">
        <v>0</v>
      </c>
      <c r="F98" s="1">
        <v>0</v>
      </c>
      <c r="G98" s="1">
        <v>0</v>
      </c>
      <c r="H98" s="1">
        <v>0</v>
      </c>
      <c r="I98" s="1">
        <v>0</v>
      </c>
      <c r="J98" s="1">
        <v>0</v>
      </c>
      <c r="K98" s="1">
        <v>6200000</v>
      </c>
      <c r="L98" s="1">
        <v>28737481</v>
      </c>
      <c r="M98" s="1">
        <v>34937481</v>
      </c>
    </row>
    <row r="99" spans="2:13" x14ac:dyDescent="0.25">
      <c r="D99" t="s">
        <v>102</v>
      </c>
      <c r="E99" s="1">
        <v>0</v>
      </c>
      <c r="F99" s="1">
        <v>0</v>
      </c>
      <c r="G99" s="1">
        <v>0</v>
      </c>
      <c r="H99" s="1">
        <v>0</v>
      </c>
      <c r="I99" s="1">
        <v>0</v>
      </c>
      <c r="J99" s="1">
        <v>0</v>
      </c>
      <c r="K99" s="1">
        <v>6300000</v>
      </c>
      <c r="L99" s="1">
        <v>975000</v>
      </c>
      <c r="M99" s="1">
        <v>7275000</v>
      </c>
    </row>
    <row r="100" spans="2:13" s="29" customFormat="1" x14ac:dyDescent="0.25">
      <c r="B100" s="29" t="s">
        <v>103</v>
      </c>
      <c r="E100" s="31">
        <v>119785000</v>
      </c>
      <c r="F100" s="31">
        <v>308781057</v>
      </c>
      <c r="G100" s="31">
        <v>428566057</v>
      </c>
      <c r="H100" s="31">
        <v>355783763</v>
      </c>
      <c r="I100" s="31"/>
      <c r="J100" s="31"/>
      <c r="K100" s="31">
        <v>156199737</v>
      </c>
      <c r="L100" s="31">
        <v>625982851</v>
      </c>
      <c r="M100" s="31">
        <v>782182588</v>
      </c>
    </row>
    <row r="101" spans="2:13" s="2" customFormat="1" x14ac:dyDescent="0.25">
      <c r="C101" s="2" t="s">
        <v>104</v>
      </c>
      <c r="E101" s="3">
        <v>84640000</v>
      </c>
      <c r="F101" s="3">
        <v>563525</v>
      </c>
      <c r="G101" s="3">
        <v>85203525</v>
      </c>
      <c r="H101" s="3">
        <v>95299582</v>
      </c>
      <c r="I101" s="3">
        <v>2750000</v>
      </c>
      <c r="J101" s="3">
        <v>98049582</v>
      </c>
      <c r="K101" s="3">
        <v>87199737</v>
      </c>
      <c r="L101" s="3">
        <v>2000000</v>
      </c>
      <c r="M101" s="3">
        <v>89199737</v>
      </c>
    </row>
    <row r="102" spans="2:13" x14ac:dyDescent="0.25">
      <c r="D102" t="s">
        <v>105</v>
      </c>
      <c r="E102" s="1">
        <v>84640000</v>
      </c>
      <c r="F102" s="1">
        <v>563525</v>
      </c>
      <c r="G102" s="1">
        <v>85203525</v>
      </c>
      <c r="H102" s="1">
        <f t="shared" ref="H102:M102" si="1">SUM(H101)</f>
        <v>95299582</v>
      </c>
      <c r="I102" s="1">
        <f t="shared" si="1"/>
        <v>2750000</v>
      </c>
      <c r="J102" s="1">
        <f t="shared" si="1"/>
        <v>98049582</v>
      </c>
      <c r="K102" s="1">
        <f t="shared" si="1"/>
        <v>87199737</v>
      </c>
      <c r="L102" s="1">
        <f t="shared" si="1"/>
        <v>2000000</v>
      </c>
      <c r="M102" s="1">
        <f t="shared" si="1"/>
        <v>89199737</v>
      </c>
    </row>
    <row r="103" spans="2:13" s="2" customFormat="1" x14ac:dyDescent="0.25">
      <c r="C103" s="2" t="s">
        <v>106</v>
      </c>
      <c r="E103" s="3">
        <v>0</v>
      </c>
      <c r="F103" s="3">
        <v>300000000</v>
      </c>
      <c r="G103" s="3">
        <v>300000000</v>
      </c>
      <c r="H103" s="1">
        <v>0</v>
      </c>
      <c r="I103" s="1">
        <v>0</v>
      </c>
      <c r="J103" s="1">
        <v>0</v>
      </c>
      <c r="K103" s="3">
        <v>10000000</v>
      </c>
      <c r="L103" s="3">
        <v>612982851</v>
      </c>
      <c r="M103" s="3">
        <v>622982851</v>
      </c>
    </row>
    <row r="104" spans="2:13" x14ac:dyDescent="0.25">
      <c r="D104" t="s">
        <v>107</v>
      </c>
      <c r="E104" s="1">
        <v>0</v>
      </c>
      <c r="F104" s="1">
        <v>300000000</v>
      </c>
      <c r="G104" s="1">
        <v>300000000</v>
      </c>
      <c r="H104" s="1">
        <v>0</v>
      </c>
      <c r="I104" s="1">
        <v>0</v>
      </c>
      <c r="J104" s="1">
        <v>0</v>
      </c>
      <c r="K104" s="1">
        <f>SUM(K103)</f>
        <v>10000000</v>
      </c>
      <c r="L104" s="1">
        <f>SUM(L103)</f>
        <v>612982851</v>
      </c>
      <c r="M104" s="1">
        <f>SUM(M103)</f>
        <v>622982851</v>
      </c>
    </row>
    <row r="105" spans="2:13" s="2" customFormat="1" x14ac:dyDescent="0.25">
      <c r="C105" s="2" t="s">
        <v>108</v>
      </c>
      <c r="E105" s="3">
        <v>13580000</v>
      </c>
      <c r="F105" s="3">
        <v>6400000</v>
      </c>
      <c r="G105" s="3">
        <v>19980000</v>
      </c>
      <c r="H105" s="3">
        <v>63780920</v>
      </c>
      <c r="I105" s="3">
        <v>6650000</v>
      </c>
      <c r="J105" s="3">
        <v>70430920</v>
      </c>
      <c r="K105" s="3">
        <v>14000000</v>
      </c>
      <c r="L105" s="3">
        <v>6000000</v>
      </c>
      <c r="M105" s="3">
        <v>20000000</v>
      </c>
    </row>
    <row r="106" spans="2:13" x14ac:dyDescent="0.25">
      <c r="D106" s="11" t="s">
        <v>109</v>
      </c>
      <c r="E106" s="1">
        <v>13580000</v>
      </c>
      <c r="F106" s="1">
        <v>6400000</v>
      </c>
      <c r="G106" s="1">
        <v>19980000</v>
      </c>
      <c r="H106" s="1">
        <f t="shared" ref="H106:M106" si="2">SUM(H105)</f>
        <v>63780920</v>
      </c>
      <c r="I106" s="1">
        <f t="shared" si="2"/>
        <v>6650000</v>
      </c>
      <c r="J106" s="1">
        <f t="shared" si="2"/>
        <v>70430920</v>
      </c>
      <c r="K106" s="1">
        <f t="shared" si="2"/>
        <v>14000000</v>
      </c>
      <c r="L106" s="1">
        <f t="shared" si="2"/>
        <v>6000000</v>
      </c>
      <c r="M106" s="1">
        <f t="shared" si="2"/>
        <v>20000000</v>
      </c>
    </row>
    <row r="107" spans="2:13" s="2" customFormat="1" x14ac:dyDescent="0.25">
      <c r="C107" s="2" t="s">
        <v>110</v>
      </c>
      <c r="E107" s="3">
        <v>11925000</v>
      </c>
      <c r="F107" s="3">
        <v>629532</v>
      </c>
      <c r="G107" s="3">
        <v>12554532</v>
      </c>
      <c r="H107" s="3">
        <v>4830000</v>
      </c>
      <c r="I107" s="3">
        <v>0</v>
      </c>
      <c r="J107" s="3">
        <v>4830000</v>
      </c>
      <c r="K107" s="3">
        <v>5000000</v>
      </c>
      <c r="L107" s="3">
        <v>5000000</v>
      </c>
      <c r="M107" s="3">
        <v>10000000</v>
      </c>
    </row>
    <row r="108" spans="2:13" x14ac:dyDescent="0.25">
      <c r="D108" t="s">
        <v>111</v>
      </c>
      <c r="E108" s="1">
        <v>11925000</v>
      </c>
      <c r="F108" s="1">
        <v>629532</v>
      </c>
      <c r="G108" s="1">
        <v>12554532</v>
      </c>
      <c r="H108" s="1">
        <f t="shared" ref="H108:M108" si="3">SUM(H107)</f>
        <v>4830000</v>
      </c>
      <c r="I108" s="1">
        <f t="shared" si="3"/>
        <v>0</v>
      </c>
      <c r="J108" s="1">
        <f t="shared" si="3"/>
        <v>4830000</v>
      </c>
      <c r="K108" s="1">
        <f t="shared" si="3"/>
        <v>5000000</v>
      </c>
      <c r="L108" s="1">
        <f t="shared" si="3"/>
        <v>5000000</v>
      </c>
      <c r="M108" s="1">
        <f t="shared" si="3"/>
        <v>10000000</v>
      </c>
    </row>
    <row r="109" spans="2:13" s="2" customFormat="1" x14ac:dyDescent="0.25">
      <c r="C109" s="2" t="s">
        <v>112</v>
      </c>
      <c r="E109" s="3">
        <v>9640000</v>
      </c>
      <c r="F109" s="3">
        <v>1188000</v>
      </c>
      <c r="G109" s="3">
        <v>10828000</v>
      </c>
      <c r="H109" s="3">
        <v>2045000</v>
      </c>
      <c r="I109" s="3">
        <v>500000</v>
      </c>
      <c r="J109" s="3">
        <v>2545000</v>
      </c>
      <c r="K109" s="1">
        <v>0</v>
      </c>
      <c r="L109" s="1">
        <v>0</v>
      </c>
      <c r="M109" s="1">
        <v>0</v>
      </c>
    </row>
    <row r="110" spans="2:13" x14ac:dyDescent="0.25">
      <c r="D110" t="s">
        <v>113</v>
      </c>
      <c r="E110" s="1">
        <v>9640000</v>
      </c>
      <c r="F110" s="1">
        <v>1188000</v>
      </c>
      <c r="G110" s="1">
        <v>10828000</v>
      </c>
      <c r="H110" s="1">
        <f>SUM(H109)</f>
        <v>2045000</v>
      </c>
      <c r="I110" s="1">
        <f>SUM(I109)</f>
        <v>500000</v>
      </c>
      <c r="J110" s="1">
        <f>SUM(J109)</f>
        <v>2545000</v>
      </c>
      <c r="K110" s="1">
        <v>0</v>
      </c>
      <c r="L110" s="1">
        <v>0</v>
      </c>
      <c r="M110" s="1">
        <v>0</v>
      </c>
    </row>
    <row r="111" spans="2:13" s="2" customFormat="1" x14ac:dyDescent="0.25">
      <c r="C111" s="2" t="s">
        <v>114</v>
      </c>
      <c r="E111" s="1">
        <v>0</v>
      </c>
      <c r="F111" s="1">
        <v>0</v>
      </c>
      <c r="G111" s="1">
        <v>0</v>
      </c>
      <c r="H111" s="1">
        <v>0</v>
      </c>
      <c r="I111" s="1">
        <v>0</v>
      </c>
      <c r="J111" s="1">
        <v>0</v>
      </c>
      <c r="K111" s="3">
        <v>40000000</v>
      </c>
      <c r="L111" s="3">
        <v>0</v>
      </c>
      <c r="M111" s="3">
        <v>40000000</v>
      </c>
    </row>
    <row r="112" spans="2:13" x14ac:dyDescent="0.25">
      <c r="D112" s="1" t="s">
        <v>115</v>
      </c>
      <c r="E112" s="1">
        <v>0</v>
      </c>
      <c r="F112" s="1">
        <v>0</v>
      </c>
      <c r="G112" s="1">
        <v>0</v>
      </c>
      <c r="H112" s="1">
        <v>0</v>
      </c>
      <c r="I112" s="1">
        <v>0</v>
      </c>
      <c r="J112" s="1">
        <v>0</v>
      </c>
      <c r="K112" s="1">
        <f>SUM(K111)</f>
        <v>40000000</v>
      </c>
      <c r="L112" s="1">
        <f>SUM(L111)</f>
        <v>0</v>
      </c>
      <c r="M112" s="1">
        <f>SUM(M111)</f>
        <v>40000000</v>
      </c>
    </row>
    <row r="113" spans="2:13" s="2" customFormat="1" x14ac:dyDescent="0.25">
      <c r="C113" s="2" t="s">
        <v>116</v>
      </c>
      <c r="D113" s="3"/>
      <c r="E113" s="1">
        <v>0</v>
      </c>
      <c r="F113" s="1">
        <v>0</v>
      </c>
      <c r="G113" s="1">
        <v>0</v>
      </c>
      <c r="H113" s="3">
        <v>0</v>
      </c>
      <c r="I113" s="3">
        <v>439070308</v>
      </c>
      <c r="J113" s="3">
        <v>439070308</v>
      </c>
      <c r="K113" s="1">
        <v>0</v>
      </c>
      <c r="L113" s="1">
        <v>0</v>
      </c>
      <c r="M113" s="1">
        <v>0</v>
      </c>
    </row>
    <row r="114" spans="2:13" x14ac:dyDescent="0.25">
      <c r="D114" s="1" t="s">
        <v>117</v>
      </c>
      <c r="E114" s="1">
        <v>0</v>
      </c>
      <c r="F114" s="1">
        <v>0</v>
      </c>
      <c r="G114" s="1">
        <v>0</v>
      </c>
      <c r="H114" s="1">
        <v>0</v>
      </c>
      <c r="I114" s="1">
        <v>439070308</v>
      </c>
      <c r="J114" s="1">
        <v>439070308</v>
      </c>
      <c r="K114" s="1">
        <v>0</v>
      </c>
      <c r="L114" s="1">
        <v>0</v>
      </c>
      <c r="M114" s="1">
        <v>0</v>
      </c>
    </row>
    <row r="115" spans="2:13" s="29" customFormat="1" x14ac:dyDescent="0.25">
      <c r="B115" s="29" t="s">
        <v>118</v>
      </c>
      <c r="E115" s="31">
        <v>57578500</v>
      </c>
      <c r="F115" s="31">
        <v>205000000</v>
      </c>
      <c r="G115" s="31">
        <v>262578500</v>
      </c>
      <c r="H115" s="31" t="s">
        <v>119</v>
      </c>
      <c r="I115" s="31">
        <v>137842354</v>
      </c>
      <c r="J115" s="31">
        <v>186170752</v>
      </c>
      <c r="K115" s="31"/>
      <c r="L115" s="31"/>
      <c r="M115" s="31"/>
    </row>
    <row r="116" spans="2:13" s="2" customFormat="1" x14ac:dyDescent="0.25">
      <c r="C116" s="2" t="s">
        <v>120</v>
      </c>
      <c r="E116" s="3">
        <v>39745800</v>
      </c>
      <c r="F116" s="3">
        <v>2500000</v>
      </c>
      <c r="G116" s="3">
        <v>42245800</v>
      </c>
      <c r="H116" s="3">
        <v>32616073</v>
      </c>
      <c r="I116" s="3">
        <v>937444</v>
      </c>
      <c r="J116" s="3">
        <v>33553517</v>
      </c>
      <c r="K116" s="1">
        <v>0</v>
      </c>
      <c r="L116" s="1">
        <v>0</v>
      </c>
      <c r="M116" s="1">
        <v>0</v>
      </c>
    </row>
    <row r="117" spans="2:13" x14ac:dyDescent="0.25">
      <c r="D117" t="s">
        <v>121</v>
      </c>
      <c r="E117" s="1">
        <v>39745800</v>
      </c>
      <c r="F117" s="1">
        <v>2500000</v>
      </c>
      <c r="G117" s="1">
        <v>42245800</v>
      </c>
      <c r="H117" s="1">
        <v>32616073</v>
      </c>
      <c r="I117" s="1">
        <v>937444</v>
      </c>
      <c r="J117" s="1">
        <v>33553517</v>
      </c>
      <c r="K117" s="1">
        <v>0</v>
      </c>
      <c r="L117" s="1">
        <v>0</v>
      </c>
      <c r="M117" s="1">
        <v>0</v>
      </c>
    </row>
    <row r="118" spans="2:13" s="2" customFormat="1" x14ac:dyDescent="0.25">
      <c r="C118" s="2" t="s">
        <v>122</v>
      </c>
      <c r="E118" s="3">
        <v>7467533</v>
      </c>
      <c r="F118" s="3">
        <v>43300000</v>
      </c>
      <c r="G118" s="3">
        <v>50767533</v>
      </c>
      <c r="H118" s="3">
        <v>6731221</v>
      </c>
      <c r="I118" s="3">
        <v>0</v>
      </c>
      <c r="J118" s="3">
        <v>6731221</v>
      </c>
      <c r="K118" s="1">
        <v>0</v>
      </c>
      <c r="L118" s="1">
        <v>0</v>
      </c>
      <c r="M118" s="1">
        <v>0</v>
      </c>
    </row>
    <row r="119" spans="2:13" x14ac:dyDescent="0.25">
      <c r="D119" t="s">
        <v>123</v>
      </c>
      <c r="E119" s="1">
        <v>7467533</v>
      </c>
      <c r="F119" s="1">
        <v>43300000</v>
      </c>
      <c r="G119" s="1">
        <v>50767533</v>
      </c>
      <c r="H119" s="1">
        <v>6731221</v>
      </c>
      <c r="I119" s="1">
        <v>0</v>
      </c>
      <c r="J119" s="1">
        <v>6731221</v>
      </c>
      <c r="K119" s="1">
        <v>0</v>
      </c>
      <c r="L119" s="1">
        <v>0</v>
      </c>
      <c r="M119" s="1">
        <v>0</v>
      </c>
    </row>
    <row r="120" spans="2:13" s="2" customFormat="1" x14ac:dyDescent="0.25">
      <c r="C120" s="2" t="s">
        <v>124</v>
      </c>
      <c r="E120" s="3">
        <v>7827500</v>
      </c>
      <c r="F120" s="3">
        <v>159200000</v>
      </c>
      <c r="G120" s="3">
        <v>167027500</v>
      </c>
      <c r="H120" s="3">
        <v>5454301</v>
      </c>
      <c r="I120" s="3">
        <v>136904910</v>
      </c>
      <c r="J120" s="3">
        <v>142359211</v>
      </c>
      <c r="K120" s="1">
        <v>0</v>
      </c>
      <c r="L120" s="1">
        <v>0</v>
      </c>
      <c r="M120" s="1">
        <v>0</v>
      </c>
    </row>
    <row r="121" spans="2:13" x14ac:dyDescent="0.25">
      <c r="D121" t="s">
        <v>125</v>
      </c>
      <c r="E121" s="1">
        <v>7827500</v>
      </c>
      <c r="F121" s="1">
        <v>159200000</v>
      </c>
      <c r="G121" s="1">
        <v>167027500</v>
      </c>
      <c r="H121" s="1">
        <f>SUM(H120)</f>
        <v>5454301</v>
      </c>
      <c r="I121" s="1">
        <f>SUM(I120)</f>
        <v>136904910</v>
      </c>
      <c r="J121" s="1">
        <f>SUM(J120)</f>
        <v>142359211</v>
      </c>
      <c r="K121" s="1">
        <v>0</v>
      </c>
      <c r="L121" s="1">
        <v>0</v>
      </c>
      <c r="M121" s="1">
        <v>0</v>
      </c>
    </row>
    <row r="122" spans="2:13" s="2" customFormat="1" x14ac:dyDescent="0.25">
      <c r="C122" s="2" t="s">
        <v>126</v>
      </c>
      <c r="E122" s="3">
        <v>2537667</v>
      </c>
      <c r="F122" s="3">
        <v>0</v>
      </c>
      <c r="G122" s="3">
        <v>2537667</v>
      </c>
      <c r="H122" s="3">
        <v>3526803</v>
      </c>
      <c r="I122" s="3">
        <v>0</v>
      </c>
      <c r="J122" s="3">
        <v>3526803</v>
      </c>
      <c r="K122" s="1">
        <v>0</v>
      </c>
      <c r="L122" s="1">
        <v>0</v>
      </c>
      <c r="M122" s="1">
        <v>0</v>
      </c>
    </row>
    <row r="123" spans="2:13" ht="21" customHeight="1" x14ac:dyDescent="0.25">
      <c r="D123" t="s">
        <v>127</v>
      </c>
      <c r="E123" s="1">
        <v>2537667</v>
      </c>
      <c r="F123" s="1">
        <v>0</v>
      </c>
      <c r="G123" s="1">
        <v>2537667</v>
      </c>
      <c r="H123" s="1">
        <f>SUM(H122)</f>
        <v>3526803</v>
      </c>
      <c r="I123" s="1">
        <f>SUM(I122)</f>
        <v>0</v>
      </c>
      <c r="J123" s="1">
        <f>SUM(J122)</f>
        <v>3526803</v>
      </c>
      <c r="K123" s="1">
        <v>0</v>
      </c>
      <c r="L123" s="1">
        <v>0</v>
      </c>
      <c r="M123" s="1">
        <v>0</v>
      </c>
    </row>
    <row r="124" spans="2:13" s="29" customFormat="1" x14ac:dyDescent="0.25">
      <c r="B124" s="29" t="s">
        <v>128</v>
      </c>
      <c r="E124" s="31"/>
      <c r="F124" s="31"/>
      <c r="G124" s="31"/>
      <c r="H124" s="31"/>
      <c r="I124" s="31"/>
      <c r="J124" s="31"/>
      <c r="K124" s="31">
        <v>103334345</v>
      </c>
      <c r="L124" s="31">
        <v>397685697</v>
      </c>
      <c r="M124" s="31">
        <v>501020042</v>
      </c>
    </row>
    <row r="125" spans="2:13" s="2" customFormat="1" x14ac:dyDescent="0.25">
      <c r="C125" s="2" t="s">
        <v>129</v>
      </c>
      <c r="E125" s="1">
        <v>0</v>
      </c>
      <c r="F125" s="1">
        <v>0</v>
      </c>
      <c r="G125" s="1">
        <v>0</v>
      </c>
      <c r="H125" s="1">
        <v>0</v>
      </c>
      <c r="I125" s="1">
        <v>0</v>
      </c>
      <c r="J125" s="1">
        <v>0</v>
      </c>
      <c r="K125" s="3">
        <v>40478485</v>
      </c>
      <c r="L125" s="3">
        <v>132690621</v>
      </c>
      <c r="M125" s="3">
        <v>173169106</v>
      </c>
    </row>
    <row r="126" spans="2:13" x14ac:dyDescent="0.25">
      <c r="D126" t="s">
        <v>130</v>
      </c>
      <c r="E126" s="1">
        <v>0</v>
      </c>
      <c r="F126" s="1">
        <v>0</v>
      </c>
      <c r="G126" s="1">
        <v>0</v>
      </c>
      <c r="H126" s="1">
        <v>0</v>
      </c>
      <c r="I126" s="1">
        <v>0</v>
      </c>
      <c r="J126" s="1">
        <v>0</v>
      </c>
      <c r="K126" s="1">
        <v>28862924</v>
      </c>
      <c r="L126" s="1">
        <v>41390621</v>
      </c>
      <c r="M126" s="1">
        <v>70253545</v>
      </c>
    </row>
    <row r="127" spans="2:13" x14ac:dyDescent="0.25">
      <c r="D127" t="s">
        <v>131</v>
      </c>
      <c r="E127" s="1">
        <v>0</v>
      </c>
      <c r="F127" s="1">
        <v>0</v>
      </c>
      <c r="G127" s="1">
        <v>0</v>
      </c>
      <c r="H127" s="1">
        <v>0</v>
      </c>
      <c r="I127" s="1">
        <v>0</v>
      </c>
      <c r="J127" s="1">
        <v>0</v>
      </c>
      <c r="K127" s="1">
        <v>6125561</v>
      </c>
      <c r="L127" s="1">
        <v>84400000</v>
      </c>
      <c r="M127" s="1">
        <v>90525561</v>
      </c>
    </row>
    <row r="128" spans="2:13" x14ac:dyDescent="0.25">
      <c r="D128" t="s">
        <v>132</v>
      </c>
      <c r="E128" s="1">
        <v>0</v>
      </c>
      <c r="F128" s="1">
        <v>0</v>
      </c>
      <c r="G128" s="1">
        <v>0</v>
      </c>
      <c r="H128" s="1">
        <v>0</v>
      </c>
      <c r="I128" s="1">
        <v>0</v>
      </c>
      <c r="J128" s="1">
        <v>0</v>
      </c>
      <c r="K128" s="1">
        <v>5490000</v>
      </c>
      <c r="L128" s="1">
        <v>6900000</v>
      </c>
      <c r="M128" s="1">
        <v>12390000</v>
      </c>
    </row>
    <row r="129" spans="2:13" s="2" customFormat="1" x14ac:dyDescent="0.25">
      <c r="C129" s="2" t="s">
        <v>133</v>
      </c>
      <c r="E129" s="1">
        <v>0</v>
      </c>
      <c r="F129" s="1">
        <v>0</v>
      </c>
      <c r="G129" s="1">
        <v>0</v>
      </c>
      <c r="H129" s="1">
        <v>0</v>
      </c>
      <c r="I129" s="1">
        <v>0</v>
      </c>
      <c r="J129" s="1">
        <v>0</v>
      </c>
      <c r="K129" s="3">
        <v>19148116</v>
      </c>
      <c r="L129" s="3">
        <v>217105076</v>
      </c>
      <c r="M129" s="3">
        <v>236253192</v>
      </c>
    </row>
    <row r="130" spans="2:13" ht="30" x14ac:dyDescent="0.25">
      <c r="D130" s="17" t="s">
        <v>134</v>
      </c>
      <c r="E130" s="1">
        <v>0</v>
      </c>
      <c r="F130" s="1">
        <v>0</v>
      </c>
      <c r="G130" s="1">
        <v>0</v>
      </c>
      <c r="H130" s="1">
        <v>0</v>
      </c>
      <c r="I130" s="1">
        <v>0</v>
      </c>
      <c r="J130" s="1">
        <v>0</v>
      </c>
      <c r="K130" s="1">
        <v>8320610</v>
      </c>
      <c r="L130" s="1">
        <v>0</v>
      </c>
      <c r="M130" s="1">
        <v>8320610</v>
      </c>
    </row>
    <row r="131" spans="2:13" x14ac:dyDescent="0.25">
      <c r="D131" t="s">
        <v>135</v>
      </c>
      <c r="E131" s="1">
        <v>0</v>
      </c>
      <c r="F131" s="1">
        <v>0</v>
      </c>
      <c r="G131" s="1">
        <v>0</v>
      </c>
      <c r="H131" s="1">
        <v>0</v>
      </c>
      <c r="I131" s="1">
        <v>0</v>
      </c>
      <c r="J131" s="1">
        <v>0</v>
      </c>
      <c r="K131" s="1">
        <v>7298010</v>
      </c>
      <c r="L131" s="1">
        <v>217105076</v>
      </c>
      <c r="M131" s="1">
        <v>224403086</v>
      </c>
    </row>
    <row r="132" spans="2:13" x14ac:dyDescent="0.25">
      <c r="D132" t="s">
        <v>136</v>
      </c>
      <c r="E132" s="1">
        <v>0</v>
      </c>
      <c r="F132" s="1">
        <v>0</v>
      </c>
      <c r="G132" s="1">
        <v>0</v>
      </c>
      <c r="H132" s="1">
        <v>0</v>
      </c>
      <c r="I132" s="1">
        <v>0</v>
      </c>
      <c r="J132" s="1">
        <v>0</v>
      </c>
      <c r="K132" s="1">
        <v>3529496</v>
      </c>
      <c r="L132" s="1">
        <v>0</v>
      </c>
      <c r="M132" s="1">
        <v>3529496</v>
      </c>
    </row>
    <row r="133" spans="2:13" s="2" customFormat="1" ht="13.35" customHeight="1" x14ac:dyDescent="0.25">
      <c r="C133" s="2" t="s">
        <v>137</v>
      </c>
      <c r="E133" s="1">
        <v>0</v>
      </c>
      <c r="F133" s="1">
        <v>0</v>
      </c>
      <c r="G133" s="1">
        <v>0</v>
      </c>
      <c r="H133" s="1">
        <v>0</v>
      </c>
      <c r="I133" s="1">
        <v>0</v>
      </c>
      <c r="J133" s="1">
        <v>0</v>
      </c>
      <c r="K133" s="3">
        <v>43707744</v>
      </c>
      <c r="L133" s="3">
        <v>47890000</v>
      </c>
      <c r="M133" s="3">
        <v>91597744</v>
      </c>
    </row>
    <row r="134" spans="2:13" ht="13.35" customHeight="1" x14ac:dyDescent="0.25">
      <c r="D134" t="s">
        <v>138</v>
      </c>
      <c r="E134" s="1">
        <v>0</v>
      </c>
      <c r="F134" s="1">
        <v>0</v>
      </c>
      <c r="G134" s="1">
        <v>0</v>
      </c>
      <c r="H134" s="1">
        <v>0</v>
      </c>
      <c r="I134" s="1">
        <v>0</v>
      </c>
      <c r="J134" s="1">
        <v>0</v>
      </c>
      <c r="K134" s="1">
        <v>7113012</v>
      </c>
      <c r="L134" s="1">
        <v>42590000</v>
      </c>
      <c r="M134" s="1">
        <v>49703012</v>
      </c>
    </row>
    <row r="135" spans="2:13" ht="13.35" customHeight="1" x14ac:dyDescent="0.25">
      <c r="D135" t="s">
        <v>139</v>
      </c>
      <c r="E135" s="1">
        <v>0</v>
      </c>
      <c r="F135" s="1">
        <v>0</v>
      </c>
      <c r="G135" s="1">
        <v>0</v>
      </c>
      <c r="H135" s="1">
        <v>0</v>
      </c>
      <c r="I135" s="1">
        <v>0</v>
      </c>
      <c r="J135" s="1">
        <v>0</v>
      </c>
      <c r="K135" s="1">
        <v>8509732</v>
      </c>
      <c r="L135" s="1">
        <v>5100000</v>
      </c>
      <c r="M135" s="1">
        <v>13609732</v>
      </c>
    </row>
    <row r="136" spans="2:13" x14ac:dyDescent="0.25">
      <c r="D136" s="11" t="s">
        <v>140</v>
      </c>
      <c r="E136" s="1">
        <v>0</v>
      </c>
      <c r="F136" s="1">
        <v>0</v>
      </c>
      <c r="G136" s="1">
        <v>0</v>
      </c>
      <c r="H136" s="1">
        <v>0</v>
      </c>
      <c r="I136" s="1">
        <v>0</v>
      </c>
      <c r="J136" s="1">
        <v>0</v>
      </c>
      <c r="K136" s="1">
        <v>28085000</v>
      </c>
      <c r="L136" s="1">
        <v>200000</v>
      </c>
      <c r="M136" s="1">
        <v>28285000</v>
      </c>
    </row>
    <row r="137" spans="2:13" s="29" customFormat="1" x14ac:dyDescent="0.25">
      <c r="B137" s="29" t="s">
        <v>141</v>
      </c>
      <c r="C137" s="29" t="s">
        <v>142</v>
      </c>
      <c r="E137" s="31">
        <v>55140476</v>
      </c>
      <c r="F137" s="31">
        <v>6000000</v>
      </c>
      <c r="G137" s="31">
        <v>61140476</v>
      </c>
      <c r="H137" s="31">
        <v>33622622</v>
      </c>
      <c r="I137" s="31">
        <v>94330303</v>
      </c>
      <c r="J137" s="31">
        <v>127952925</v>
      </c>
      <c r="K137" s="31"/>
      <c r="L137" s="31"/>
      <c r="M137" s="31"/>
    </row>
    <row r="138" spans="2:13" x14ac:dyDescent="0.25">
      <c r="D138" t="s">
        <v>143</v>
      </c>
      <c r="E138" s="1">
        <v>55140476</v>
      </c>
      <c r="F138" s="1">
        <v>6000000</v>
      </c>
      <c r="G138" s="1">
        <v>61140476</v>
      </c>
      <c r="H138" s="1">
        <v>33622622</v>
      </c>
      <c r="I138" s="1">
        <v>94330303</v>
      </c>
      <c r="J138" s="1">
        <v>127952925</v>
      </c>
      <c r="K138" s="1">
        <v>0</v>
      </c>
      <c r="L138" s="1">
        <v>0</v>
      </c>
      <c r="M138" s="1">
        <v>0</v>
      </c>
    </row>
    <row r="139" spans="2:13" s="2" customFormat="1" x14ac:dyDescent="0.25">
      <c r="C139" s="2" t="s">
        <v>144</v>
      </c>
      <c r="E139" s="3">
        <v>13640000</v>
      </c>
      <c r="F139" s="3">
        <v>760000</v>
      </c>
      <c r="G139" s="3">
        <v>14400000</v>
      </c>
      <c r="H139" s="1">
        <v>0</v>
      </c>
      <c r="I139" s="1">
        <v>0</v>
      </c>
      <c r="J139" s="1">
        <v>0</v>
      </c>
      <c r="K139" s="1">
        <v>0</v>
      </c>
      <c r="L139" s="1">
        <v>0</v>
      </c>
      <c r="M139" s="1">
        <v>0</v>
      </c>
    </row>
    <row r="140" spans="2:13" x14ac:dyDescent="0.25">
      <c r="D140" t="s">
        <v>145</v>
      </c>
      <c r="E140" s="1">
        <v>13640000</v>
      </c>
      <c r="F140" s="1">
        <v>760000</v>
      </c>
      <c r="G140" s="1">
        <v>14400000</v>
      </c>
      <c r="H140" s="1">
        <v>0</v>
      </c>
      <c r="I140" s="1">
        <v>0</v>
      </c>
      <c r="J140" s="1">
        <v>0</v>
      </c>
      <c r="K140" s="1">
        <v>0</v>
      </c>
      <c r="L140" s="1">
        <v>0</v>
      </c>
      <c r="M140" s="1">
        <v>0</v>
      </c>
    </row>
    <row r="141" spans="2:13" x14ac:dyDescent="0.25">
      <c r="E141" s="1">
        <v>0</v>
      </c>
      <c r="F141" s="1">
        <v>0</v>
      </c>
      <c r="G141" s="1">
        <v>0</v>
      </c>
      <c r="H141" s="1">
        <v>0</v>
      </c>
      <c r="I141" s="1"/>
      <c r="J141" s="1"/>
      <c r="K141" s="1">
        <v>0</v>
      </c>
      <c r="L141" s="1">
        <v>0</v>
      </c>
      <c r="M141" s="1">
        <v>0</v>
      </c>
    </row>
    <row r="142" spans="2:13" s="29" customFormat="1" x14ac:dyDescent="0.25">
      <c r="B142" s="29" t="s">
        <v>146</v>
      </c>
      <c r="E142" s="31">
        <v>31313394</v>
      </c>
      <c r="F142" s="31">
        <v>884900000</v>
      </c>
      <c r="G142" s="31">
        <v>916213394</v>
      </c>
      <c r="H142" s="31">
        <v>20641431</v>
      </c>
      <c r="I142" s="31">
        <v>175190412</v>
      </c>
      <c r="J142" s="31">
        <v>195831843</v>
      </c>
      <c r="K142" s="31">
        <v>36344723</v>
      </c>
      <c r="L142" s="31">
        <v>124445473</v>
      </c>
      <c r="M142" s="31">
        <v>160790196</v>
      </c>
    </row>
    <row r="143" spans="2:13" s="2" customFormat="1" x14ac:dyDescent="0.25">
      <c r="C143" s="2" t="s">
        <v>147</v>
      </c>
      <c r="E143" s="3">
        <v>14011297</v>
      </c>
      <c r="F143" s="3">
        <v>400000</v>
      </c>
      <c r="G143" s="3">
        <v>14411297</v>
      </c>
      <c r="H143" s="3">
        <v>14788431</v>
      </c>
      <c r="I143" s="3">
        <v>127137849</v>
      </c>
      <c r="J143" s="3">
        <v>141926280</v>
      </c>
      <c r="K143" s="1">
        <v>0</v>
      </c>
      <c r="L143" s="1">
        <v>0</v>
      </c>
      <c r="M143" s="1">
        <v>0</v>
      </c>
    </row>
    <row r="144" spans="2:13" s="2" customFormat="1" x14ac:dyDescent="0.25">
      <c r="C144" s="2" t="s">
        <v>148</v>
      </c>
      <c r="E144" s="3">
        <v>7967647</v>
      </c>
      <c r="F144" s="3">
        <v>113900000</v>
      </c>
      <c r="G144" s="3">
        <v>121867647</v>
      </c>
      <c r="H144" s="3">
        <v>1970000</v>
      </c>
      <c r="I144" s="3">
        <v>7710000</v>
      </c>
      <c r="J144" s="3">
        <v>9680000</v>
      </c>
      <c r="K144" s="1">
        <v>0</v>
      </c>
      <c r="L144" s="1">
        <v>0</v>
      </c>
      <c r="M144" s="1">
        <v>0</v>
      </c>
    </row>
    <row r="145" spans="2:13" s="2" customFormat="1" x14ac:dyDescent="0.25">
      <c r="C145" s="2" t="s">
        <v>149</v>
      </c>
      <c r="E145" s="3">
        <v>4791357</v>
      </c>
      <c r="F145" s="3">
        <v>5000000</v>
      </c>
      <c r="G145" s="3">
        <v>9791357</v>
      </c>
      <c r="H145" s="3">
        <v>1415000</v>
      </c>
      <c r="I145" s="3">
        <v>5992563</v>
      </c>
      <c r="J145" s="3">
        <v>7407563</v>
      </c>
      <c r="K145" s="1">
        <v>0</v>
      </c>
      <c r="L145" s="1">
        <v>0</v>
      </c>
      <c r="M145" s="1">
        <v>0</v>
      </c>
    </row>
    <row r="146" spans="2:13" s="2" customFormat="1" x14ac:dyDescent="0.25">
      <c r="C146" s="2" t="s">
        <v>150</v>
      </c>
      <c r="E146" s="3">
        <v>4543093</v>
      </c>
      <c r="F146" s="3">
        <v>765600000</v>
      </c>
      <c r="G146" s="3">
        <v>770143093</v>
      </c>
      <c r="H146" s="3">
        <v>2468000</v>
      </c>
      <c r="I146" s="3">
        <v>34350000</v>
      </c>
      <c r="J146" s="3">
        <v>36818000</v>
      </c>
      <c r="K146" s="1">
        <v>0</v>
      </c>
      <c r="L146" s="1">
        <v>0</v>
      </c>
      <c r="M146" s="1">
        <v>0</v>
      </c>
    </row>
    <row r="147" spans="2:13" s="2" customFormat="1" x14ac:dyDescent="0.25">
      <c r="C147" s="2" t="s">
        <v>151</v>
      </c>
      <c r="E147" s="1">
        <v>0</v>
      </c>
      <c r="F147" s="1">
        <v>0</v>
      </c>
      <c r="G147" s="1">
        <v>0</v>
      </c>
      <c r="H147" s="1">
        <v>0</v>
      </c>
      <c r="I147" s="1">
        <v>0</v>
      </c>
      <c r="J147" s="1">
        <v>0</v>
      </c>
      <c r="K147" s="3">
        <v>36344723</v>
      </c>
      <c r="L147" s="3">
        <v>124445473</v>
      </c>
      <c r="M147" s="3">
        <v>160790196</v>
      </c>
    </row>
    <row r="148" spans="2:13" s="2" customFormat="1" x14ac:dyDescent="0.25">
      <c r="D148" t="s">
        <v>152</v>
      </c>
      <c r="E148" s="1">
        <v>0</v>
      </c>
      <c r="F148" s="1">
        <v>0</v>
      </c>
      <c r="G148" s="1">
        <v>0</v>
      </c>
      <c r="H148" s="1">
        <v>0</v>
      </c>
      <c r="I148" s="1">
        <v>0</v>
      </c>
      <c r="J148" s="1">
        <v>0</v>
      </c>
      <c r="K148" s="16">
        <v>28451030</v>
      </c>
      <c r="L148" s="16">
        <v>45400000</v>
      </c>
      <c r="M148" s="16">
        <v>73851030</v>
      </c>
    </row>
    <row r="149" spans="2:13" x14ac:dyDescent="0.25">
      <c r="D149" t="s">
        <v>153</v>
      </c>
      <c r="E149" s="1">
        <v>0</v>
      </c>
      <c r="F149" s="1">
        <v>0</v>
      </c>
      <c r="G149" s="1">
        <v>0</v>
      </c>
      <c r="H149" s="1">
        <v>0</v>
      </c>
      <c r="I149" s="1">
        <v>0</v>
      </c>
      <c r="J149" s="1">
        <v>0</v>
      </c>
      <c r="K149" s="1">
        <v>4802193</v>
      </c>
      <c r="L149" s="1">
        <v>65220473</v>
      </c>
      <c r="M149" s="1">
        <v>70022666</v>
      </c>
    </row>
    <row r="150" spans="2:13" x14ac:dyDescent="0.25">
      <c r="D150" t="s">
        <v>154</v>
      </c>
      <c r="E150" s="1">
        <v>0</v>
      </c>
      <c r="F150" s="1">
        <v>0</v>
      </c>
      <c r="G150" s="1">
        <v>0</v>
      </c>
      <c r="H150" s="1">
        <v>0</v>
      </c>
      <c r="I150" s="1">
        <v>0</v>
      </c>
      <c r="J150" s="1">
        <v>0</v>
      </c>
      <c r="K150" s="1">
        <v>3091500</v>
      </c>
      <c r="L150" s="1">
        <v>13825000</v>
      </c>
      <c r="M150" s="1">
        <v>16916500</v>
      </c>
    </row>
    <row r="151" spans="2:13" s="29" customFormat="1" x14ac:dyDescent="0.25">
      <c r="B151" s="29" t="s">
        <v>155</v>
      </c>
      <c r="E151" s="31"/>
      <c r="F151" s="31"/>
      <c r="G151" s="31"/>
      <c r="H151" s="31">
        <v>9804718</v>
      </c>
      <c r="I151" s="31">
        <v>40420679</v>
      </c>
      <c r="J151" s="31">
        <v>50225397</v>
      </c>
      <c r="K151" s="31"/>
      <c r="L151" s="31"/>
      <c r="M151" s="31"/>
    </row>
    <row r="152" spans="2:13" x14ac:dyDescent="0.25">
      <c r="C152" s="2" t="s">
        <v>156</v>
      </c>
      <c r="E152" s="1">
        <v>0</v>
      </c>
      <c r="F152" s="1">
        <v>0</v>
      </c>
      <c r="G152" s="1">
        <v>0</v>
      </c>
      <c r="H152" s="1">
        <v>0</v>
      </c>
      <c r="I152" s="1">
        <v>0</v>
      </c>
      <c r="J152" s="1">
        <v>0</v>
      </c>
      <c r="K152" s="1">
        <v>0</v>
      </c>
      <c r="L152" s="1">
        <v>0</v>
      </c>
      <c r="M152" s="1">
        <v>0</v>
      </c>
    </row>
    <row r="153" spans="2:13" x14ac:dyDescent="0.25">
      <c r="D153" t="s">
        <v>157</v>
      </c>
      <c r="E153" s="1">
        <v>0</v>
      </c>
      <c r="F153" s="1">
        <v>0</v>
      </c>
      <c r="G153" s="1">
        <v>0</v>
      </c>
      <c r="H153" s="1">
        <v>7934618</v>
      </c>
      <c r="I153" s="1">
        <v>40220679</v>
      </c>
      <c r="J153" s="1">
        <v>48155297</v>
      </c>
      <c r="K153" s="1">
        <v>0</v>
      </c>
      <c r="L153" s="1">
        <v>0</v>
      </c>
      <c r="M153" s="1">
        <v>0</v>
      </c>
    </row>
    <row r="154" spans="2:13" x14ac:dyDescent="0.25">
      <c r="D154" t="s">
        <v>158</v>
      </c>
      <c r="E154" s="1">
        <v>0</v>
      </c>
      <c r="F154" s="1">
        <v>0</v>
      </c>
      <c r="G154" s="1">
        <v>0</v>
      </c>
      <c r="H154" s="1">
        <v>1870100</v>
      </c>
      <c r="I154" s="1">
        <v>200000</v>
      </c>
      <c r="J154" s="1">
        <v>2070100</v>
      </c>
      <c r="K154" s="1">
        <v>0</v>
      </c>
      <c r="L154" s="1">
        <v>0</v>
      </c>
      <c r="M154" s="1">
        <v>0</v>
      </c>
    </row>
    <row r="155" spans="2:13" s="29" customFormat="1" x14ac:dyDescent="0.25">
      <c r="B155" s="29" t="s">
        <v>159</v>
      </c>
      <c r="E155" s="31"/>
      <c r="F155" s="31"/>
      <c r="G155" s="31">
        <v>486836366</v>
      </c>
      <c r="H155" s="31">
        <v>274645089</v>
      </c>
      <c r="I155" s="31">
        <v>136848875</v>
      </c>
      <c r="J155" s="31">
        <v>411493964</v>
      </c>
      <c r="K155" s="31">
        <v>279581240</v>
      </c>
      <c r="L155" s="31">
        <v>101090569</v>
      </c>
      <c r="M155" s="31">
        <v>380671809</v>
      </c>
    </row>
    <row r="156" spans="2:13" s="2" customFormat="1" x14ac:dyDescent="0.25">
      <c r="C156" s="2" t="s">
        <v>160</v>
      </c>
      <c r="E156" s="1">
        <v>0</v>
      </c>
      <c r="F156" s="1">
        <v>0</v>
      </c>
      <c r="G156" s="3">
        <v>303283798</v>
      </c>
      <c r="H156" s="3">
        <v>252508469</v>
      </c>
      <c r="I156" s="3">
        <v>9082000</v>
      </c>
      <c r="J156" s="3">
        <v>261590469</v>
      </c>
      <c r="K156" s="15">
        <v>257175509</v>
      </c>
      <c r="L156" s="15">
        <v>3552502</v>
      </c>
      <c r="M156" s="15">
        <v>260728011</v>
      </c>
    </row>
    <row r="157" spans="2:13" x14ac:dyDescent="0.25">
      <c r="D157" t="s">
        <v>161</v>
      </c>
      <c r="E157" s="1">
        <v>197130948</v>
      </c>
      <c r="F157" s="1">
        <v>92929200</v>
      </c>
      <c r="G157" s="1">
        <v>290060148</v>
      </c>
      <c r="H157" s="1">
        <v>0</v>
      </c>
      <c r="I157" s="1">
        <v>0</v>
      </c>
      <c r="J157" s="1">
        <v>0</v>
      </c>
      <c r="K157" s="1">
        <v>0</v>
      </c>
      <c r="L157" s="1">
        <v>0</v>
      </c>
      <c r="M157" s="1">
        <v>0</v>
      </c>
    </row>
    <row r="158" spans="2:13" x14ac:dyDescent="0.25">
      <c r="D158" t="s">
        <v>162</v>
      </c>
      <c r="E158" s="1">
        <v>13223650</v>
      </c>
      <c r="F158" s="1">
        <v>0</v>
      </c>
      <c r="G158" s="1">
        <v>13223650</v>
      </c>
      <c r="H158" s="1">
        <v>0</v>
      </c>
      <c r="I158" s="1">
        <v>0</v>
      </c>
      <c r="J158" s="1">
        <v>0</v>
      </c>
      <c r="K158" s="1">
        <v>0</v>
      </c>
      <c r="L158" s="1">
        <v>0</v>
      </c>
      <c r="M158" s="1">
        <v>0</v>
      </c>
    </row>
    <row r="159" spans="2:13" x14ac:dyDescent="0.25">
      <c r="D159" t="s">
        <v>163</v>
      </c>
      <c r="E159" s="1">
        <v>0</v>
      </c>
      <c r="F159" s="1">
        <v>0</v>
      </c>
      <c r="G159" s="1">
        <v>0</v>
      </c>
      <c r="H159" s="1">
        <v>220710487</v>
      </c>
      <c r="I159" s="1"/>
      <c r="J159" s="1">
        <v>220710487</v>
      </c>
      <c r="K159" s="12">
        <v>225413019</v>
      </c>
      <c r="L159" s="12"/>
      <c r="M159" s="12">
        <v>225413019</v>
      </c>
    </row>
    <row r="160" spans="2:13" x14ac:dyDescent="0.25">
      <c r="D160" t="s">
        <v>164</v>
      </c>
      <c r="E160" s="1">
        <v>0</v>
      </c>
      <c r="F160" s="1">
        <v>0</v>
      </c>
      <c r="G160" s="1">
        <v>0</v>
      </c>
      <c r="H160" s="1">
        <v>22380000</v>
      </c>
      <c r="I160" s="1">
        <v>2982000</v>
      </c>
      <c r="J160" s="1">
        <v>25362000</v>
      </c>
      <c r="K160" s="12">
        <v>20688608</v>
      </c>
      <c r="L160" s="12">
        <v>3552502</v>
      </c>
      <c r="M160" s="12">
        <v>24241110</v>
      </c>
    </row>
    <row r="161" spans="3:13" x14ac:dyDescent="0.25">
      <c r="D161" t="s">
        <v>165</v>
      </c>
      <c r="E161" s="1">
        <v>0</v>
      </c>
      <c r="F161" s="1">
        <v>0</v>
      </c>
      <c r="G161" s="1">
        <v>0</v>
      </c>
      <c r="H161" s="1">
        <v>4140000</v>
      </c>
      <c r="I161" s="1">
        <v>0</v>
      </c>
      <c r="J161" s="1">
        <v>4140000</v>
      </c>
      <c r="K161" s="12">
        <v>4760700</v>
      </c>
      <c r="L161" s="12">
        <v>0</v>
      </c>
      <c r="M161" s="12">
        <v>4760700</v>
      </c>
    </row>
    <row r="162" spans="3:13" x14ac:dyDescent="0.25">
      <c r="D162" t="s">
        <v>166</v>
      </c>
      <c r="E162" s="1">
        <v>0</v>
      </c>
      <c r="F162" s="1">
        <v>0</v>
      </c>
      <c r="G162" s="1">
        <v>0</v>
      </c>
      <c r="H162" s="1">
        <v>1952200</v>
      </c>
      <c r="I162" s="1">
        <v>0</v>
      </c>
      <c r="J162" s="1">
        <v>1952200</v>
      </c>
      <c r="K162" s="12">
        <v>2987400</v>
      </c>
      <c r="L162" s="12">
        <v>0</v>
      </c>
      <c r="M162" s="12">
        <v>2987400</v>
      </c>
    </row>
    <row r="163" spans="3:13" x14ac:dyDescent="0.25">
      <c r="D163" t="s">
        <v>167</v>
      </c>
      <c r="E163" s="1">
        <v>0</v>
      </c>
      <c r="F163" s="1">
        <v>0</v>
      </c>
      <c r="G163" s="1">
        <v>0</v>
      </c>
      <c r="H163" s="1"/>
      <c r="I163" s="1">
        <v>6100000</v>
      </c>
      <c r="J163" s="1">
        <v>6100000</v>
      </c>
      <c r="K163" s="12">
        <v>61000</v>
      </c>
      <c r="L163" s="12">
        <v>33000000</v>
      </c>
      <c r="M163" s="12">
        <v>33061000</v>
      </c>
    </row>
    <row r="164" spans="3:13" x14ac:dyDescent="0.25">
      <c r="D164" t="s">
        <v>168</v>
      </c>
      <c r="E164" s="1">
        <v>0</v>
      </c>
      <c r="F164" s="1">
        <v>0</v>
      </c>
      <c r="G164" s="1">
        <v>0</v>
      </c>
      <c r="H164" s="1">
        <v>3325782</v>
      </c>
      <c r="I164" s="1"/>
      <c r="J164" s="1">
        <v>3325782</v>
      </c>
      <c r="K164" s="12">
        <v>3325782</v>
      </c>
      <c r="L164" s="12"/>
      <c r="M164" s="12">
        <v>3325782</v>
      </c>
    </row>
    <row r="165" spans="3:13" s="2" customFormat="1" x14ac:dyDescent="0.25">
      <c r="C165" s="2" t="s">
        <v>169</v>
      </c>
      <c r="E165" s="1">
        <v>0</v>
      </c>
      <c r="F165" s="1">
        <v>0</v>
      </c>
      <c r="G165" s="3">
        <v>80682572</v>
      </c>
      <c r="H165" s="1">
        <v>0</v>
      </c>
      <c r="I165" s="1">
        <v>0</v>
      </c>
      <c r="J165" s="1">
        <v>0</v>
      </c>
      <c r="K165" s="1">
        <v>0</v>
      </c>
      <c r="L165" s="1">
        <v>0</v>
      </c>
      <c r="M165" s="1">
        <v>0</v>
      </c>
    </row>
    <row r="166" spans="3:13" x14ac:dyDescent="0.25">
      <c r="D166" t="s">
        <v>170</v>
      </c>
      <c r="E166" s="1">
        <v>13243384</v>
      </c>
      <c r="F166" s="1">
        <v>1180000</v>
      </c>
      <c r="G166" s="1">
        <v>14423384</v>
      </c>
      <c r="H166" s="1">
        <v>0</v>
      </c>
      <c r="I166" s="1">
        <v>0</v>
      </c>
      <c r="J166" s="1">
        <v>0</v>
      </c>
      <c r="K166" s="1">
        <v>0</v>
      </c>
      <c r="L166" s="1">
        <v>0</v>
      </c>
      <c r="M166" s="1">
        <v>0</v>
      </c>
    </row>
    <row r="167" spans="3:13" x14ac:dyDescent="0.25">
      <c r="D167" t="s">
        <v>171</v>
      </c>
      <c r="E167" s="1">
        <v>23588628</v>
      </c>
      <c r="F167" s="1"/>
      <c r="G167" s="1">
        <v>23588628</v>
      </c>
      <c r="H167" s="1">
        <v>0</v>
      </c>
      <c r="I167" s="1">
        <v>0</v>
      </c>
      <c r="J167" s="1">
        <v>0</v>
      </c>
      <c r="K167" s="1">
        <v>0</v>
      </c>
      <c r="L167" s="1">
        <v>0</v>
      </c>
      <c r="M167" s="1">
        <v>0</v>
      </c>
    </row>
    <row r="168" spans="3:13" x14ac:dyDescent="0.25">
      <c r="D168" t="s">
        <v>172</v>
      </c>
      <c r="E168" s="1">
        <v>9569110</v>
      </c>
      <c r="F168" s="1">
        <v>11171300</v>
      </c>
      <c r="G168" s="1">
        <v>20740410</v>
      </c>
      <c r="H168" s="1">
        <v>0</v>
      </c>
      <c r="I168" s="1">
        <v>0</v>
      </c>
      <c r="J168" s="1">
        <v>0</v>
      </c>
      <c r="K168" s="1">
        <v>0</v>
      </c>
      <c r="L168" s="1">
        <v>0</v>
      </c>
      <c r="M168" s="1">
        <v>0</v>
      </c>
    </row>
    <row r="169" spans="3:13" x14ac:dyDescent="0.25">
      <c r="D169" t="s">
        <v>173</v>
      </c>
      <c r="E169" s="1">
        <v>804100</v>
      </c>
      <c r="F169" s="1">
        <v>7000000</v>
      </c>
      <c r="G169" s="1">
        <v>7804100</v>
      </c>
      <c r="H169" s="1">
        <v>0</v>
      </c>
      <c r="I169" s="1">
        <v>0</v>
      </c>
      <c r="J169" s="1">
        <v>0</v>
      </c>
      <c r="K169" s="1">
        <v>0</v>
      </c>
      <c r="L169" s="1">
        <v>0</v>
      </c>
      <c r="M169" s="1">
        <v>0</v>
      </c>
    </row>
    <row r="170" spans="3:13" x14ac:dyDescent="0.25">
      <c r="D170" t="s">
        <v>174</v>
      </c>
      <c r="E170" s="1">
        <v>14126050</v>
      </c>
      <c r="F170" s="1">
        <v>0</v>
      </c>
      <c r="G170" s="1">
        <v>14126050</v>
      </c>
      <c r="H170" s="1">
        <v>0</v>
      </c>
      <c r="I170" s="1">
        <v>0</v>
      </c>
      <c r="J170" s="1">
        <v>0</v>
      </c>
      <c r="K170" s="1">
        <v>0</v>
      </c>
      <c r="L170" s="1">
        <v>0</v>
      </c>
      <c r="M170" s="1">
        <v>0</v>
      </c>
    </row>
    <row r="171" spans="3:13" s="2" customFormat="1" x14ac:dyDescent="0.25">
      <c r="C171" s="2" t="s">
        <v>175</v>
      </c>
      <c r="E171" s="1">
        <v>0</v>
      </c>
      <c r="F171" s="1">
        <v>0</v>
      </c>
      <c r="G171" s="3">
        <v>30483368</v>
      </c>
      <c r="H171" s="1">
        <v>0</v>
      </c>
      <c r="I171" s="1">
        <v>0</v>
      </c>
      <c r="J171" s="1">
        <v>0</v>
      </c>
      <c r="K171" s="1">
        <v>0</v>
      </c>
      <c r="L171" s="1">
        <v>0</v>
      </c>
      <c r="M171" s="1">
        <v>0</v>
      </c>
    </row>
    <row r="172" spans="3:13" x14ac:dyDescent="0.25">
      <c r="D172" t="s">
        <v>176</v>
      </c>
      <c r="E172" s="1">
        <v>4656028</v>
      </c>
      <c r="F172" s="1">
        <v>0</v>
      </c>
      <c r="G172" s="1">
        <v>4656028</v>
      </c>
      <c r="H172" s="1">
        <v>0</v>
      </c>
      <c r="I172" s="1">
        <v>0</v>
      </c>
      <c r="J172" s="1">
        <v>0</v>
      </c>
      <c r="K172" s="1">
        <v>0</v>
      </c>
      <c r="L172" s="1">
        <v>0</v>
      </c>
      <c r="M172" s="1">
        <v>0</v>
      </c>
    </row>
    <row r="173" spans="3:13" x14ac:dyDescent="0.25">
      <c r="D173" t="s">
        <v>177</v>
      </c>
      <c r="E173" s="1">
        <v>1412240</v>
      </c>
      <c r="F173" s="1">
        <v>0</v>
      </c>
      <c r="G173" s="1">
        <v>1412240</v>
      </c>
      <c r="H173" s="1">
        <v>0</v>
      </c>
      <c r="I173" s="1">
        <v>0</v>
      </c>
      <c r="J173" s="1">
        <v>0</v>
      </c>
      <c r="K173" s="1">
        <v>0</v>
      </c>
      <c r="L173" s="1">
        <v>0</v>
      </c>
      <c r="M173" s="1">
        <v>0</v>
      </c>
    </row>
    <row r="174" spans="3:13" x14ac:dyDescent="0.25">
      <c r="D174" t="s">
        <v>178</v>
      </c>
      <c r="E174" s="1">
        <v>7703880</v>
      </c>
      <c r="F174" s="1">
        <v>2430000</v>
      </c>
      <c r="G174" s="1">
        <v>10133880</v>
      </c>
      <c r="H174" s="1">
        <v>0</v>
      </c>
      <c r="I174" s="1">
        <v>0</v>
      </c>
      <c r="J174" s="1">
        <v>0</v>
      </c>
      <c r="K174" s="1">
        <v>0</v>
      </c>
      <c r="L174" s="1">
        <v>0</v>
      </c>
      <c r="M174" s="1">
        <v>0</v>
      </c>
    </row>
    <row r="175" spans="3:13" x14ac:dyDescent="0.25">
      <c r="D175" t="s">
        <v>179</v>
      </c>
      <c r="E175" s="1">
        <v>225660</v>
      </c>
      <c r="F175" s="1">
        <v>2160000</v>
      </c>
      <c r="G175" s="1">
        <v>2385660</v>
      </c>
      <c r="H175" s="1">
        <v>0</v>
      </c>
      <c r="I175" s="1">
        <v>0</v>
      </c>
      <c r="J175" s="1">
        <v>0</v>
      </c>
      <c r="K175" s="1">
        <v>0</v>
      </c>
      <c r="L175" s="1">
        <v>0</v>
      </c>
      <c r="M175" s="1">
        <v>0</v>
      </c>
    </row>
    <row r="176" spans="3:13" x14ac:dyDescent="0.25">
      <c r="D176" t="s">
        <v>180</v>
      </c>
      <c r="E176" s="1">
        <v>11895560</v>
      </c>
      <c r="F176" s="1">
        <v>0</v>
      </c>
      <c r="G176" s="1">
        <v>11895560</v>
      </c>
      <c r="H176" s="1">
        <v>0</v>
      </c>
      <c r="I176" s="1">
        <v>0</v>
      </c>
      <c r="J176" s="1">
        <v>0</v>
      </c>
      <c r="K176" s="1">
        <v>0</v>
      </c>
      <c r="L176" s="1">
        <v>0</v>
      </c>
      <c r="M176" s="1">
        <v>0</v>
      </c>
    </row>
    <row r="177" spans="1:13" s="2" customFormat="1" x14ac:dyDescent="0.25">
      <c r="A177" s="18"/>
      <c r="B177" s="18"/>
      <c r="C177" s="18" t="s">
        <v>181</v>
      </c>
      <c r="D177" s="18"/>
      <c r="E177" s="1">
        <v>0</v>
      </c>
      <c r="F177" s="1">
        <v>0</v>
      </c>
      <c r="G177" s="19">
        <v>40118804</v>
      </c>
      <c r="H177" s="1">
        <v>0</v>
      </c>
      <c r="I177" s="1">
        <v>0</v>
      </c>
      <c r="J177" s="1">
        <v>0</v>
      </c>
      <c r="K177" s="1">
        <v>0</v>
      </c>
      <c r="L177" s="1">
        <v>0</v>
      </c>
      <c r="M177" s="1">
        <v>0</v>
      </c>
    </row>
    <row r="178" spans="1:13" x14ac:dyDescent="0.25">
      <c r="D178" t="s">
        <v>182</v>
      </c>
      <c r="E178" s="1">
        <v>4730260</v>
      </c>
      <c r="F178" s="1">
        <v>500000</v>
      </c>
      <c r="G178" s="1">
        <v>5230260</v>
      </c>
      <c r="H178" s="1">
        <v>0</v>
      </c>
      <c r="I178" s="1">
        <v>0</v>
      </c>
      <c r="J178" s="1">
        <v>0</v>
      </c>
      <c r="K178" s="1">
        <v>0</v>
      </c>
      <c r="L178" s="1">
        <v>0</v>
      </c>
      <c r="M178" s="1">
        <v>0</v>
      </c>
    </row>
    <row r="179" spans="1:13" x14ac:dyDescent="0.25">
      <c r="D179" t="s">
        <v>183</v>
      </c>
      <c r="E179" s="1">
        <v>1956070</v>
      </c>
      <c r="F179" s="1">
        <v>0</v>
      </c>
      <c r="G179" s="1">
        <v>1956070</v>
      </c>
      <c r="H179" s="1">
        <v>0</v>
      </c>
      <c r="I179" s="1">
        <v>0</v>
      </c>
      <c r="J179" s="1">
        <v>0</v>
      </c>
      <c r="K179" s="1">
        <v>0</v>
      </c>
      <c r="L179" s="1">
        <v>0</v>
      </c>
      <c r="M179" s="1">
        <v>0</v>
      </c>
    </row>
    <row r="180" spans="1:13" x14ac:dyDescent="0.25">
      <c r="D180" t="s">
        <v>184</v>
      </c>
      <c r="E180" s="1">
        <v>18810000</v>
      </c>
      <c r="F180" s="1">
        <v>0</v>
      </c>
      <c r="G180" s="1">
        <v>28631614</v>
      </c>
      <c r="H180" s="1">
        <v>0</v>
      </c>
      <c r="I180" s="1">
        <v>0</v>
      </c>
      <c r="J180" s="1">
        <v>0</v>
      </c>
      <c r="K180" s="1">
        <v>0</v>
      </c>
      <c r="L180" s="1">
        <v>0</v>
      </c>
      <c r="M180" s="1">
        <v>0</v>
      </c>
    </row>
    <row r="181" spans="1:13" x14ac:dyDescent="0.25">
      <c r="D181" t="s">
        <v>185</v>
      </c>
      <c r="E181" s="1">
        <v>2659780</v>
      </c>
      <c r="F181" s="1">
        <v>339000</v>
      </c>
      <c r="G181" s="1">
        <v>2998780</v>
      </c>
      <c r="H181" s="1">
        <v>0</v>
      </c>
      <c r="I181" s="1">
        <v>0</v>
      </c>
      <c r="J181" s="1">
        <v>0</v>
      </c>
      <c r="K181" s="1">
        <v>0</v>
      </c>
      <c r="L181" s="1">
        <v>0</v>
      </c>
      <c r="M181" s="1">
        <v>0</v>
      </c>
    </row>
    <row r="182" spans="1:13" x14ac:dyDescent="0.25">
      <c r="D182" t="s">
        <v>186</v>
      </c>
      <c r="E182" s="1">
        <v>1302080</v>
      </c>
      <c r="F182" s="1">
        <v>0</v>
      </c>
      <c r="G182" s="1">
        <v>1302080</v>
      </c>
      <c r="H182" s="1">
        <v>0</v>
      </c>
      <c r="I182" s="1">
        <v>0</v>
      </c>
      <c r="J182" s="1">
        <v>0</v>
      </c>
      <c r="K182" s="1">
        <v>0</v>
      </c>
      <c r="L182" s="1">
        <v>0</v>
      </c>
      <c r="M182" s="1">
        <v>0</v>
      </c>
    </row>
    <row r="183" spans="1:13" s="2" customFormat="1" x14ac:dyDescent="0.25">
      <c r="C183" s="2" t="s">
        <v>187</v>
      </c>
      <c r="E183" s="1">
        <v>0</v>
      </c>
      <c r="F183" s="1">
        <v>0</v>
      </c>
      <c r="G183" s="3">
        <v>32267824</v>
      </c>
      <c r="H183" s="1">
        <v>0</v>
      </c>
      <c r="I183" s="1">
        <v>0</v>
      </c>
      <c r="J183" s="1">
        <v>0</v>
      </c>
      <c r="K183" s="1">
        <v>0</v>
      </c>
      <c r="L183" s="1">
        <v>0</v>
      </c>
      <c r="M183" s="1">
        <v>0</v>
      </c>
    </row>
    <row r="184" spans="1:13" x14ac:dyDescent="0.25">
      <c r="D184" t="s">
        <v>188</v>
      </c>
      <c r="E184" s="1">
        <v>3982584</v>
      </c>
      <c r="F184" s="1">
        <v>77000</v>
      </c>
      <c r="G184" s="1">
        <v>4059584</v>
      </c>
      <c r="H184" s="1">
        <v>0</v>
      </c>
      <c r="I184" s="1">
        <v>0</v>
      </c>
      <c r="J184" s="1">
        <v>0</v>
      </c>
      <c r="K184" s="1">
        <v>0</v>
      </c>
      <c r="L184" s="1">
        <v>0</v>
      </c>
      <c r="M184" s="1">
        <v>0</v>
      </c>
    </row>
    <row r="185" spans="1:13" x14ac:dyDescent="0.25">
      <c r="D185" t="s">
        <v>189</v>
      </c>
      <c r="E185" s="1">
        <v>757500</v>
      </c>
      <c r="F185" s="1">
        <v>1159540</v>
      </c>
      <c r="G185" s="1">
        <v>1917040</v>
      </c>
      <c r="H185" s="1">
        <v>0</v>
      </c>
      <c r="I185" s="1">
        <v>0</v>
      </c>
      <c r="J185" s="1">
        <v>0</v>
      </c>
      <c r="K185" s="1">
        <v>0</v>
      </c>
      <c r="L185" s="1">
        <v>0</v>
      </c>
      <c r="M185" s="1">
        <v>0</v>
      </c>
    </row>
    <row r="186" spans="1:13" x14ac:dyDescent="0.25">
      <c r="D186" t="s">
        <v>190</v>
      </c>
      <c r="E186" s="1">
        <v>12386490</v>
      </c>
      <c r="F186" s="1">
        <v>10423400</v>
      </c>
      <c r="G186" s="1">
        <v>22809890</v>
      </c>
      <c r="H186" s="1">
        <v>0</v>
      </c>
      <c r="I186" s="1">
        <v>0</v>
      </c>
      <c r="J186" s="1">
        <v>0</v>
      </c>
      <c r="K186" s="1">
        <v>0</v>
      </c>
      <c r="L186" s="1">
        <v>0</v>
      </c>
      <c r="M186" s="1">
        <v>0</v>
      </c>
    </row>
    <row r="187" spans="1:13" x14ac:dyDescent="0.25">
      <c r="D187" t="s">
        <v>191</v>
      </c>
      <c r="E187" s="1">
        <v>529340</v>
      </c>
      <c r="F187" s="1">
        <v>1392600</v>
      </c>
      <c r="G187" s="1">
        <v>1921940</v>
      </c>
      <c r="H187" s="1">
        <v>0</v>
      </c>
      <c r="I187" s="1">
        <v>0</v>
      </c>
      <c r="J187" s="1">
        <v>0</v>
      </c>
      <c r="K187" s="1">
        <v>0</v>
      </c>
      <c r="L187" s="1">
        <v>0</v>
      </c>
      <c r="M187" s="1">
        <v>0</v>
      </c>
    </row>
    <row r="188" spans="1:13" x14ac:dyDescent="0.25">
      <c r="D188" t="s">
        <v>192</v>
      </c>
      <c r="E188" s="1">
        <v>716370</v>
      </c>
      <c r="F188" s="1">
        <v>843000</v>
      </c>
      <c r="G188" s="1">
        <v>1559370</v>
      </c>
      <c r="H188" s="1">
        <v>0</v>
      </c>
      <c r="I188" s="1">
        <v>0</v>
      </c>
      <c r="J188" s="1">
        <v>0</v>
      </c>
      <c r="K188" s="1">
        <v>0</v>
      </c>
      <c r="L188" s="1">
        <v>0</v>
      </c>
      <c r="M188" s="1">
        <v>0</v>
      </c>
    </row>
    <row r="189" spans="1:13" s="2" customFormat="1" x14ac:dyDescent="0.25">
      <c r="C189" s="2" t="s">
        <v>193</v>
      </c>
      <c r="E189" s="1">
        <v>0</v>
      </c>
      <c r="F189" s="1">
        <v>0</v>
      </c>
      <c r="G189" s="1">
        <v>0</v>
      </c>
      <c r="H189" s="3">
        <v>15488120</v>
      </c>
      <c r="I189" s="3">
        <v>43334750</v>
      </c>
      <c r="J189" s="3">
        <v>58822870</v>
      </c>
      <c r="K189" s="3">
        <v>16772431</v>
      </c>
      <c r="L189" s="3">
        <v>67890567</v>
      </c>
      <c r="M189" s="3">
        <v>84662998</v>
      </c>
    </row>
    <row r="190" spans="1:13" x14ac:dyDescent="0.25">
      <c r="D190" t="s">
        <v>194</v>
      </c>
      <c r="E190" s="1">
        <v>0</v>
      </c>
      <c r="F190" s="1">
        <v>0</v>
      </c>
      <c r="G190" s="1">
        <v>0</v>
      </c>
      <c r="H190" s="1">
        <v>14222120</v>
      </c>
      <c r="I190" s="1">
        <v>451250</v>
      </c>
      <c r="J190" s="1">
        <v>14673370</v>
      </c>
      <c r="K190" s="1">
        <v>15588681</v>
      </c>
      <c r="L190" s="1">
        <v>451250</v>
      </c>
      <c r="M190" s="1">
        <v>16039931</v>
      </c>
    </row>
    <row r="191" spans="1:13" x14ac:dyDescent="0.25">
      <c r="D191" t="s">
        <v>195</v>
      </c>
      <c r="E191" s="1">
        <v>0</v>
      </c>
      <c r="F191" s="1">
        <v>0</v>
      </c>
      <c r="G191" s="1">
        <v>0</v>
      </c>
      <c r="H191" s="1">
        <v>0</v>
      </c>
      <c r="I191" s="1">
        <v>0</v>
      </c>
      <c r="J191" s="1">
        <v>0</v>
      </c>
      <c r="K191" s="1">
        <v>552500</v>
      </c>
      <c r="L191" s="1">
        <v>44069317</v>
      </c>
      <c r="M191" s="1">
        <v>44621817</v>
      </c>
    </row>
    <row r="192" spans="1:13" x14ac:dyDescent="0.25">
      <c r="D192" t="s">
        <v>196</v>
      </c>
      <c r="E192" s="1">
        <v>0</v>
      </c>
      <c r="F192" s="1">
        <v>0</v>
      </c>
      <c r="G192" s="1">
        <v>0</v>
      </c>
      <c r="H192" s="1">
        <v>0</v>
      </c>
      <c r="I192" s="1">
        <v>0</v>
      </c>
      <c r="J192" s="1">
        <v>0</v>
      </c>
      <c r="K192" s="1">
        <v>451250</v>
      </c>
      <c r="L192" s="1">
        <v>0</v>
      </c>
      <c r="M192" s="1">
        <v>451250</v>
      </c>
    </row>
    <row r="193" spans="3:13" x14ac:dyDescent="0.25">
      <c r="D193" t="s">
        <v>197</v>
      </c>
      <c r="E193" s="1">
        <v>0</v>
      </c>
      <c r="F193" s="1">
        <v>0</v>
      </c>
      <c r="G193" s="1">
        <v>0</v>
      </c>
      <c r="H193" s="1">
        <v>0</v>
      </c>
      <c r="I193" s="1">
        <v>0</v>
      </c>
      <c r="J193" s="1">
        <v>0</v>
      </c>
      <c r="K193" s="1">
        <v>180000</v>
      </c>
      <c r="L193" s="1">
        <v>23370000</v>
      </c>
      <c r="M193" s="1">
        <v>23550000</v>
      </c>
    </row>
    <row r="194" spans="3:13" x14ac:dyDescent="0.25">
      <c r="D194" t="s">
        <v>198</v>
      </c>
      <c r="E194" s="1">
        <v>0</v>
      </c>
      <c r="F194" s="1">
        <v>0</v>
      </c>
      <c r="G194" s="1">
        <v>0</v>
      </c>
      <c r="H194" s="1">
        <v>102000</v>
      </c>
      <c r="I194" s="1">
        <v>0</v>
      </c>
      <c r="J194" s="1">
        <v>102000</v>
      </c>
      <c r="K194" s="1">
        <v>0</v>
      </c>
      <c r="L194" s="1">
        <v>0</v>
      </c>
      <c r="M194" s="1">
        <v>0</v>
      </c>
    </row>
    <row r="195" spans="3:13" x14ac:dyDescent="0.25">
      <c r="D195" t="s">
        <v>199</v>
      </c>
      <c r="E195" s="1">
        <v>0</v>
      </c>
      <c r="F195" s="1">
        <v>0</v>
      </c>
      <c r="G195" s="1">
        <v>0</v>
      </c>
      <c r="H195" s="1">
        <v>700000</v>
      </c>
      <c r="I195" s="1">
        <v>40883500</v>
      </c>
      <c r="J195" s="1">
        <v>41583500</v>
      </c>
      <c r="K195" s="1">
        <v>0</v>
      </c>
      <c r="L195" s="1">
        <v>0</v>
      </c>
      <c r="M195" s="1">
        <v>0</v>
      </c>
    </row>
    <row r="196" spans="3:13" x14ac:dyDescent="0.25">
      <c r="D196" t="s">
        <v>200</v>
      </c>
      <c r="E196" s="1">
        <v>0</v>
      </c>
      <c r="F196" s="1">
        <v>0</v>
      </c>
      <c r="G196" s="1">
        <v>0</v>
      </c>
      <c r="H196" s="1">
        <v>260000</v>
      </c>
      <c r="I196" s="1">
        <v>2000000</v>
      </c>
      <c r="J196" s="1">
        <v>2260000</v>
      </c>
      <c r="K196" s="1">
        <v>0</v>
      </c>
      <c r="L196" s="1">
        <v>0</v>
      </c>
      <c r="M196" s="1">
        <v>0</v>
      </c>
    </row>
    <row r="197" spans="3:13" x14ac:dyDescent="0.25">
      <c r="D197" t="s">
        <v>201</v>
      </c>
      <c r="E197" s="1">
        <v>0</v>
      </c>
      <c r="F197" s="1">
        <v>0</v>
      </c>
      <c r="G197" s="1">
        <v>0</v>
      </c>
      <c r="H197" s="1">
        <v>204000</v>
      </c>
      <c r="I197" s="1">
        <v>0</v>
      </c>
      <c r="J197" s="1">
        <v>204000</v>
      </c>
      <c r="K197" s="1">
        <v>0</v>
      </c>
      <c r="L197" s="1">
        <v>0</v>
      </c>
      <c r="M197" s="1">
        <v>0</v>
      </c>
    </row>
    <row r="198" spans="3:13" s="2" customFormat="1" x14ac:dyDescent="0.25">
      <c r="C198" s="2" t="s">
        <v>202</v>
      </c>
      <c r="E198" s="1">
        <v>0</v>
      </c>
      <c r="F198" s="1">
        <v>0</v>
      </c>
      <c r="G198" s="1">
        <v>0</v>
      </c>
      <c r="H198" s="3">
        <v>655000</v>
      </c>
      <c r="I198" s="3">
        <v>29516530</v>
      </c>
      <c r="J198" s="3">
        <v>30171530</v>
      </c>
      <c r="K198" s="3">
        <v>336300</v>
      </c>
      <c r="L198" s="3">
        <v>27572500</v>
      </c>
      <c r="M198" s="3">
        <v>27908800</v>
      </c>
    </row>
    <row r="199" spans="3:13" x14ac:dyDescent="0.25">
      <c r="D199" t="s">
        <v>203</v>
      </c>
      <c r="E199" s="1">
        <v>0</v>
      </c>
      <c r="F199" s="1">
        <v>0</v>
      </c>
      <c r="G199" s="1">
        <v>0</v>
      </c>
      <c r="H199" s="1">
        <v>525000</v>
      </c>
      <c r="I199" s="1">
        <v>0</v>
      </c>
      <c r="J199" s="1">
        <v>525000</v>
      </c>
      <c r="K199" s="1">
        <f>SUM(K198)</f>
        <v>336300</v>
      </c>
      <c r="L199" s="1">
        <f>SUM(L198)</f>
        <v>27572500</v>
      </c>
      <c r="M199" s="1">
        <f>SUM(M198)</f>
        <v>27908800</v>
      </c>
    </row>
    <row r="200" spans="3:13" x14ac:dyDescent="0.25">
      <c r="D200" t="s">
        <v>203</v>
      </c>
      <c r="E200" s="1">
        <v>0</v>
      </c>
      <c r="F200" s="1">
        <v>0</v>
      </c>
      <c r="G200" s="1">
        <v>0</v>
      </c>
      <c r="H200" s="1">
        <v>130000</v>
      </c>
      <c r="I200" s="1">
        <v>24490388</v>
      </c>
      <c r="J200" s="1">
        <v>24620388</v>
      </c>
      <c r="K200" s="1">
        <v>0</v>
      </c>
      <c r="L200" s="1">
        <v>0</v>
      </c>
      <c r="M200" s="1">
        <v>0</v>
      </c>
    </row>
    <row r="201" spans="3:13" x14ac:dyDescent="0.25">
      <c r="D201" t="s">
        <v>204</v>
      </c>
      <c r="E201" s="1">
        <v>0</v>
      </c>
      <c r="F201" s="1">
        <v>0</v>
      </c>
      <c r="G201" s="1">
        <v>0</v>
      </c>
      <c r="H201" s="1">
        <v>0</v>
      </c>
      <c r="I201" s="1">
        <v>5026142</v>
      </c>
      <c r="J201" s="1">
        <v>5026142</v>
      </c>
      <c r="K201" s="1">
        <v>0</v>
      </c>
      <c r="L201" s="1">
        <v>0</v>
      </c>
      <c r="M201" s="1">
        <v>0</v>
      </c>
    </row>
    <row r="202" spans="3:13" s="2" customFormat="1" x14ac:dyDescent="0.25">
      <c r="C202" s="2" t="s">
        <v>205</v>
      </c>
      <c r="E202" s="1">
        <v>0</v>
      </c>
      <c r="F202" s="1">
        <v>0</v>
      </c>
      <c r="G202" s="1">
        <v>0</v>
      </c>
      <c r="H202" s="3">
        <v>3437850</v>
      </c>
      <c r="I202" s="3">
        <v>27645832</v>
      </c>
      <c r="J202" s="3">
        <v>31083682</v>
      </c>
      <c r="K202" s="3">
        <v>2444100</v>
      </c>
      <c r="L202" s="3">
        <v>2075000</v>
      </c>
      <c r="M202" s="3">
        <v>4519100</v>
      </c>
    </row>
    <row r="203" spans="3:13" x14ac:dyDescent="0.25">
      <c r="D203" s="14" t="s">
        <v>206</v>
      </c>
      <c r="E203" s="1">
        <v>0</v>
      </c>
      <c r="F203" s="1">
        <v>0</v>
      </c>
      <c r="G203" s="1">
        <v>0</v>
      </c>
      <c r="H203" s="1">
        <v>2303300</v>
      </c>
      <c r="I203" s="1">
        <v>3584832</v>
      </c>
      <c r="J203" s="1">
        <f>SUM(H203:I203)</f>
        <v>5888132</v>
      </c>
      <c r="K203" s="1">
        <v>2082800</v>
      </c>
      <c r="L203" s="1">
        <v>0</v>
      </c>
      <c r="M203" s="1">
        <v>2082800</v>
      </c>
    </row>
    <row r="204" spans="3:13" x14ac:dyDescent="0.25">
      <c r="D204" t="s">
        <v>207</v>
      </c>
      <c r="E204" s="1">
        <v>0</v>
      </c>
      <c r="F204" s="1">
        <v>0</v>
      </c>
      <c r="G204" s="1">
        <v>0</v>
      </c>
      <c r="H204" s="1">
        <v>424550</v>
      </c>
      <c r="I204" s="1">
        <v>2075000</v>
      </c>
      <c r="J204" s="1">
        <v>2499550</v>
      </c>
      <c r="K204" s="1">
        <v>361300</v>
      </c>
      <c r="L204" s="1">
        <v>2075000</v>
      </c>
      <c r="M204" s="1">
        <v>2436300</v>
      </c>
    </row>
    <row r="205" spans="3:13" x14ac:dyDescent="0.25">
      <c r="D205" t="s">
        <v>208</v>
      </c>
      <c r="E205" s="1">
        <v>0</v>
      </c>
      <c r="F205" s="1">
        <v>0</v>
      </c>
      <c r="G205" s="1">
        <v>0</v>
      </c>
      <c r="H205" s="1">
        <v>710000</v>
      </c>
      <c r="I205" s="1">
        <v>21986000</v>
      </c>
      <c r="J205" s="1">
        <v>22696000</v>
      </c>
      <c r="K205" s="1"/>
      <c r="L205" s="1"/>
    </row>
    <row r="206" spans="3:13" s="2" customFormat="1" x14ac:dyDescent="0.25">
      <c r="C206" s="2" t="s">
        <v>209</v>
      </c>
      <c r="E206" s="1">
        <v>0</v>
      </c>
      <c r="F206" s="1">
        <v>0</v>
      </c>
      <c r="G206" s="1">
        <v>0</v>
      </c>
      <c r="H206" s="3">
        <v>2455650</v>
      </c>
      <c r="I206" s="3">
        <v>27369763</v>
      </c>
      <c r="J206" s="3">
        <v>29825413</v>
      </c>
      <c r="K206" s="3">
        <v>2852900</v>
      </c>
      <c r="L206" s="3">
        <v>0</v>
      </c>
      <c r="M206" s="3">
        <v>2852900</v>
      </c>
    </row>
    <row r="207" spans="3:13" x14ac:dyDescent="0.25">
      <c r="D207" t="s">
        <v>210</v>
      </c>
      <c r="E207" s="1">
        <v>0</v>
      </c>
      <c r="F207" s="1">
        <v>0</v>
      </c>
      <c r="G207" s="1">
        <v>0</v>
      </c>
      <c r="H207" s="1">
        <v>466000</v>
      </c>
      <c r="I207" s="1">
        <v>7000000</v>
      </c>
      <c r="J207" s="1">
        <v>7466000</v>
      </c>
      <c r="K207" s="1">
        <v>752250</v>
      </c>
      <c r="L207" s="1">
        <v>0</v>
      </c>
      <c r="M207" s="1">
        <v>752250</v>
      </c>
    </row>
    <row r="208" spans="3:13" x14ac:dyDescent="0.25">
      <c r="D208" t="s">
        <v>211</v>
      </c>
      <c r="E208" s="1">
        <v>0</v>
      </c>
      <c r="F208" s="1">
        <v>0</v>
      </c>
      <c r="G208" s="1">
        <v>0</v>
      </c>
      <c r="H208" s="1">
        <v>779200</v>
      </c>
      <c r="I208" s="1">
        <v>0</v>
      </c>
      <c r="J208" s="1">
        <v>779200</v>
      </c>
      <c r="K208" s="1">
        <v>1149950</v>
      </c>
      <c r="L208" s="1">
        <v>0</v>
      </c>
      <c r="M208" s="1">
        <v>1149950</v>
      </c>
    </row>
    <row r="209" spans="2:13" x14ac:dyDescent="0.25">
      <c r="D209" t="s">
        <v>212</v>
      </c>
      <c r="E209" s="1">
        <v>0</v>
      </c>
      <c r="F209" s="1">
        <v>0</v>
      </c>
      <c r="G209" s="1">
        <v>0</v>
      </c>
      <c r="H209" s="1">
        <v>186450</v>
      </c>
      <c r="I209" s="1">
        <v>20369763</v>
      </c>
      <c r="J209" s="1">
        <v>20556213</v>
      </c>
      <c r="K209" s="1">
        <v>212500</v>
      </c>
      <c r="L209" s="1">
        <v>0</v>
      </c>
      <c r="M209" s="1">
        <v>212500</v>
      </c>
    </row>
    <row r="210" spans="2:13" x14ac:dyDescent="0.25">
      <c r="D210" t="s">
        <v>213</v>
      </c>
      <c r="E210" s="1">
        <v>0</v>
      </c>
      <c r="F210" s="1">
        <v>0</v>
      </c>
      <c r="G210" s="1">
        <v>0</v>
      </c>
      <c r="H210" s="1">
        <v>1024000</v>
      </c>
      <c r="I210" s="1">
        <v>0</v>
      </c>
      <c r="J210" s="1">
        <v>1024000</v>
      </c>
      <c r="K210" s="1">
        <v>738200</v>
      </c>
      <c r="L210" s="1">
        <v>0</v>
      </c>
      <c r="M210" s="1">
        <v>738200</v>
      </c>
    </row>
    <row r="211" spans="2:13" s="29" customFormat="1" x14ac:dyDescent="0.25">
      <c r="B211" s="29" t="s">
        <v>214</v>
      </c>
      <c r="E211" s="31"/>
      <c r="F211" s="31"/>
      <c r="G211" s="31">
        <v>577933977</v>
      </c>
      <c r="H211" s="31">
        <v>350098454</v>
      </c>
      <c r="I211" s="31">
        <v>144455151</v>
      </c>
      <c r="J211" s="31">
        <v>494553605</v>
      </c>
      <c r="K211" s="31">
        <v>263609711</v>
      </c>
      <c r="L211" s="31">
        <v>252522685</v>
      </c>
      <c r="M211" s="31">
        <v>516132396</v>
      </c>
    </row>
    <row r="212" spans="2:13" s="2" customFormat="1" x14ac:dyDescent="0.25">
      <c r="C212" s="2" t="s">
        <v>215</v>
      </c>
      <c r="E212" s="1">
        <v>0</v>
      </c>
      <c r="F212" s="1">
        <v>0</v>
      </c>
      <c r="G212" s="1">
        <v>0</v>
      </c>
      <c r="H212" s="3">
        <v>169102530</v>
      </c>
      <c r="I212" s="3">
        <v>31037572</v>
      </c>
      <c r="J212" s="3">
        <v>200140102</v>
      </c>
      <c r="K212" s="3">
        <v>230519790</v>
      </c>
      <c r="L212" s="3">
        <v>1765000</v>
      </c>
      <c r="M212" s="3">
        <v>232284790</v>
      </c>
    </row>
    <row r="213" spans="2:13" x14ac:dyDescent="0.25">
      <c r="D213" t="s">
        <v>216</v>
      </c>
      <c r="E213" s="1">
        <v>209478977</v>
      </c>
      <c r="F213" s="1">
        <v>750000</v>
      </c>
      <c r="G213" s="1">
        <v>210228977</v>
      </c>
      <c r="H213" s="1">
        <f>SUM(H212)</f>
        <v>169102530</v>
      </c>
      <c r="I213" s="1">
        <f>SUM(I212)</f>
        <v>31037572</v>
      </c>
      <c r="J213" s="1">
        <v>200140102</v>
      </c>
      <c r="K213" s="1">
        <v>202135569</v>
      </c>
      <c r="L213" s="1">
        <v>825000</v>
      </c>
      <c r="M213" s="1">
        <v>202960569</v>
      </c>
    </row>
    <row r="214" spans="2:13" x14ac:dyDescent="0.25">
      <c r="D214" t="s">
        <v>217</v>
      </c>
      <c r="E214" s="1">
        <v>0</v>
      </c>
      <c r="F214" s="1">
        <v>0</v>
      </c>
      <c r="G214" s="1">
        <v>0</v>
      </c>
      <c r="H214" s="1">
        <v>0</v>
      </c>
      <c r="I214" s="1">
        <v>0</v>
      </c>
      <c r="J214" s="1">
        <v>0</v>
      </c>
      <c r="K214" s="1">
        <v>9334221</v>
      </c>
      <c r="L214" s="1">
        <v>940000</v>
      </c>
      <c r="M214" s="1">
        <v>10274221</v>
      </c>
    </row>
    <row r="215" spans="2:13" x14ac:dyDescent="0.25">
      <c r="D215" t="s">
        <v>218</v>
      </c>
      <c r="E215" s="1">
        <v>0</v>
      </c>
      <c r="F215" s="1">
        <v>0</v>
      </c>
      <c r="G215" s="1">
        <v>0</v>
      </c>
      <c r="H215" s="1">
        <v>0</v>
      </c>
      <c r="I215" s="1">
        <v>0</v>
      </c>
      <c r="J215" s="1">
        <v>0</v>
      </c>
      <c r="K215" s="1">
        <v>19050000</v>
      </c>
      <c r="L215" s="1">
        <v>0</v>
      </c>
      <c r="M215" s="1">
        <v>19050000</v>
      </c>
    </row>
    <row r="216" spans="2:13" s="2" customFormat="1" x14ac:dyDescent="0.25">
      <c r="C216" s="2" t="s">
        <v>219</v>
      </c>
      <c r="E216" s="1">
        <v>0</v>
      </c>
      <c r="F216" s="1">
        <v>0</v>
      </c>
      <c r="G216" s="1">
        <v>0</v>
      </c>
      <c r="H216" s="3">
        <v>161123731</v>
      </c>
      <c r="I216" s="3">
        <v>26189000</v>
      </c>
      <c r="J216" s="3">
        <v>187312731</v>
      </c>
      <c r="K216" s="3">
        <v>21939921</v>
      </c>
      <c r="L216" s="3">
        <v>198642685</v>
      </c>
      <c r="M216" s="3">
        <v>220582606</v>
      </c>
    </row>
    <row r="217" spans="2:13" x14ac:dyDescent="0.25">
      <c r="D217" t="s">
        <v>220</v>
      </c>
      <c r="E217" s="1">
        <v>8480000</v>
      </c>
      <c r="F217" s="1">
        <v>185500000</v>
      </c>
      <c r="G217" s="1">
        <v>193980000</v>
      </c>
      <c r="H217" s="1">
        <v>150979763</v>
      </c>
      <c r="I217" s="1">
        <v>700000</v>
      </c>
      <c r="J217" s="1">
        <v>151679763</v>
      </c>
      <c r="K217" s="1">
        <v>11317921</v>
      </c>
      <c r="L217" s="1">
        <v>59230857</v>
      </c>
      <c r="M217" s="1">
        <v>70548778</v>
      </c>
    </row>
    <row r="218" spans="2:13" x14ac:dyDescent="0.25">
      <c r="D218" t="s">
        <v>221</v>
      </c>
      <c r="E218" s="1">
        <v>2980000</v>
      </c>
      <c r="F218" s="1">
        <v>30750000</v>
      </c>
      <c r="G218" s="1">
        <v>33730000</v>
      </c>
      <c r="H218" s="1">
        <v>10143968</v>
      </c>
      <c r="I218" s="1">
        <v>25489000</v>
      </c>
      <c r="J218" s="1">
        <v>35632968</v>
      </c>
      <c r="K218" s="1">
        <v>10622000</v>
      </c>
      <c r="L218" s="1">
        <v>139411828</v>
      </c>
      <c r="M218" s="1">
        <v>150033828</v>
      </c>
    </row>
    <row r="219" spans="2:13" x14ac:dyDescent="0.25">
      <c r="D219" t="s">
        <v>222</v>
      </c>
      <c r="E219" s="1">
        <v>1810000</v>
      </c>
      <c r="F219" s="1">
        <v>0</v>
      </c>
      <c r="G219" s="1">
        <v>1810000</v>
      </c>
      <c r="H219" s="1">
        <v>0</v>
      </c>
      <c r="I219" s="1">
        <v>0</v>
      </c>
      <c r="J219" s="1">
        <v>0</v>
      </c>
      <c r="K219" s="1">
        <v>0</v>
      </c>
      <c r="L219" s="1">
        <v>0</v>
      </c>
      <c r="M219" s="1">
        <v>0</v>
      </c>
    </row>
    <row r="220" spans="2:13" s="2" customFormat="1" x14ac:dyDescent="0.25">
      <c r="C220" s="2" t="s">
        <v>223</v>
      </c>
      <c r="E220" s="1">
        <v>0</v>
      </c>
      <c r="F220" s="1">
        <v>0</v>
      </c>
      <c r="G220" s="1">
        <v>0</v>
      </c>
      <c r="H220" s="1">
        <v>0</v>
      </c>
      <c r="I220" s="1">
        <v>0</v>
      </c>
      <c r="J220" s="1">
        <v>0</v>
      </c>
      <c r="K220" s="1">
        <v>0</v>
      </c>
      <c r="L220" s="1">
        <v>0</v>
      </c>
      <c r="M220" s="1">
        <v>0</v>
      </c>
    </row>
    <row r="221" spans="2:13" x14ac:dyDescent="0.25">
      <c r="D221" t="s">
        <v>224</v>
      </c>
      <c r="E221" s="1">
        <v>7010000</v>
      </c>
      <c r="F221" s="1">
        <v>10900000</v>
      </c>
      <c r="G221" s="1">
        <v>17910000</v>
      </c>
      <c r="H221" s="1">
        <v>0</v>
      </c>
      <c r="I221" s="1">
        <v>0</v>
      </c>
      <c r="J221" s="1">
        <v>0</v>
      </c>
      <c r="K221" s="1">
        <v>0</v>
      </c>
      <c r="L221" s="1">
        <v>0</v>
      </c>
      <c r="M221" s="1">
        <v>0</v>
      </c>
    </row>
    <row r="222" spans="2:13" s="2" customFormat="1" x14ac:dyDescent="0.25">
      <c r="C222" s="2" t="s">
        <v>225</v>
      </c>
      <c r="E222" s="1">
        <v>0</v>
      </c>
      <c r="F222" s="1">
        <v>0</v>
      </c>
      <c r="G222" s="1">
        <v>0</v>
      </c>
      <c r="H222" s="3">
        <v>19872193</v>
      </c>
      <c r="I222" s="3">
        <v>87228579</v>
      </c>
      <c r="J222" s="3">
        <v>107100772</v>
      </c>
      <c r="K222" s="3">
        <v>11150000</v>
      </c>
      <c r="L222" s="3">
        <v>52115000</v>
      </c>
      <c r="M222" s="3">
        <v>63265000</v>
      </c>
    </row>
    <row r="223" spans="2:13" x14ac:dyDescent="0.25">
      <c r="D223" t="s">
        <v>226</v>
      </c>
      <c r="E223" s="1">
        <v>0</v>
      </c>
      <c r="F223" s="1">
        <v>0</v>
      </c>
      <c r="G223" s="1">
        <v>0</v>
      </c>
      <c r="H223" s="1">
        <v>4162983</v>
      </c>
      <c r="I223" s="1">
        <v>100000</v>
      </c>
      <c r="J223" s="1">
        <v>4262983</v>
      </c>
      <c r="K223" s="1">
        <v>0</v>
      </c>
      <c r="L223" s="1">
        <v>0</v>
      </c>
      <c r="M223" s="1">
        <v>0</v>
      </c>
    </row>
    <row r="224" spans="2:13" x14ac:dyDescent="0.25">
      <c r="D224" t="s">
        <v>227</v>
      </c>
      <c r="E224" s="1">
        <v>5605000</v>
      </c>
      <c r="F224" s="1">
        <v>70780000</v>
      </c>
      <c r="G224" s="1">
        <v>76385000</v>
      </c>
      <c r="H224" s="1">
        <v>0</v>
      </c>
      <c r="I224" s="1">
        <v>0</v>
      </c>
      <c r="J224" s="1">
        <v>0</v>
      </c>
      <c r="K224" s="1">
        <v>0</v>
      </c>
      <c r="L224" s="1">
        <v>0</v>
      </c>
      <c r="M224" s="1">
        <v>0</v>
      </c>
    </row>
    <row r="225" spans="2:13" x14ac:dyDescent="0.25">
      <c r="D225" t="s">
        <v>228</v>
      </c>
      <c r="E225" s="1">
        <v>0</v>
      </c>
      <c r="F225" s="1">
        <v>0</v>
      </c>
      <c r="G225" s="1">
        <v>0</v>
      </c>
      <c r="H225" s="1">
        <v>4265385</v>
      </c>
      <c r="I225" s="1">
        <v>86915479</v>
      </c>
      <c r="J225" s="1">
        <v>91180864</v>
      </c>
      <c r="K225" s="1">
        <v>4020000</v>
      </c>
      <c r="L225" s="1">
        <v>51345000</v>
      </c>
      <c r="M225" s="1">
        <v>55365000</v>
      </c>
    </row>
    <row r="226" spans="2:13" x14ac:dyDescent="0.25">
      <c r="D226" t="s">
        <v>229</v>
      </c>
      <c r="E226" s="1">
        <v>0</v>
      </c>
      <c r="F226" s="1">
        <v>0</v>
      </c>
      <c r="G226" s="1">
        <v>0</v>
      </c>
      <c r="H226" s="1">
        <v>2346940</v>
      </c>
      <c r="I226" s="1">
        <v>25000</v>
      </c>
      <c r="J226" s="1">
        <v>2371940</v>
      </c>
      <c r="K226" s="1"/>
      <c r="L226" s="1"/>
    </row>
    <row r="227" spans="2:13" x14ac:dyDescent="0.25">
      <c r="D227" t="s">
        <v>230</v>
      </c>
      <c r="E227" s="1">
        <v>0</v>
      </c>
      <c r="F227" s="1">
        <v>0</v>
      </c>
      <c r="G227" s="1">
        <v>0</v>
      </c>
      <c r="H227" s="1">
        <v>3919160</v>
      </c>
      <c r="I227" s="1">
        <v>188100</v>
      </c>
      <c r="J227" s="1">
        <v>4107260</v>
      </c>
      <c r="K227" s="1">
        <v>2340000</v>
      </c>
      <c r="L227" s="1">
        <v>385000</v>
      </c>
      <c r="M227" s="1">
        <v>2725000</v>
      </c>
    </row>
    <row r="228" spans="2:13" x14ac:dyDescent="0.25">
      <c r="D228" t="s">
        <v>231</v>
      </c>
      <c r="E228" s="1">
        <v>0</v>
      </c>
      <c r="F228" s="1">
        <v>0</v>
      </c>
      <c r="G228" s="1">
        <v>0</v>
      </c>
      <c r="H228" s="1">
        <v>3397725</v>
      </c>
      <c r="I228" s="1">
        <v>0</v>
      </c>
      <c r="J228" s="1">
        <v>3397725</v>
      </c>
      <c r="K228" s="1">
        <v>4790000</v>
      </c>
      <c r="L228" s="1">
        <v>385000</v>
      </c>
      <c r="M228" s="1">
        <v>5175000</v>
      </c>
    </row>
    <row r="229" spans="2:13" x14ac:dyDescent="0.25">
      <c r="D229" t="s">
        <v>232</v>
      </c>
      <c r="E229" s="1">
        <v>0</v>
      </c>
      <c r="F229" s="1">
        <v>0</v>
      </c>
      <c r="G229" s="1">
        <v>0</v>
      </c>
      <c r="H229" s="1">
        <v>1780000</v>
      </c>
      <c r="I229" s="1">
        <v>0</v>
      </c>
      <c r="J229" s="1">
        <v>1780000</v>
      </c>
      <c r="K229" s="1">
        <v>0</v>
      </c>
      <c r="L229" s="1">
        <v>0</v>
      </c>
      <c r="M229" s="1">
        <v>0</v>
      </c>
    </row>
    <row r="230" spans="2:13" s="2" customFormat="1" x14ac:dyDescent="0.25">
      <c r="C230" s="2" t="s">
        <v>233</v>
      </c>
      <c r="E230" s="1">
        <v>0</v>
      </c>
      <c r="F230" s="1">
        <v>0</v>
      </c>
      <c r="G230" s="1">
        <v>0</v>
      </c>
      <c r="H230" s="1">
        <v>0</v>
      </c>
      <c r="I230" s="1">
        <v>0</v>
      </c>
      <c r="J230" s="1">
        <v>0</v>
      </c>
      <c r="K230" s="1">
        <v>0</v>
      </c>
      <c r="L230" s="1">
        <v>0</v>
      </c>
      <c r="M230" s="1">
        <v>0</v>
      </c>
    </row>
    <row r="231" spans="2:13" x14ac:dyDescent="0.25">
      <c r="D231" t="s">
        <v>234</v>
      </c>
      <c r="E231" s="1">
        <v>10600000</v>
      </c>
      <c r="F231" s="1">
        <v>17150000</v>
      </c>
      <c r="G231" s="1">
        <v>27750000</v>
      </c>
      <c r="H231" s="1">
        <v>0</v>
      </c>
      <c r="I231" s="1">
        <v>0</v>
      </c>
      <c r="J231" s="1">
        <v>0</v>
      </c>
      <c r="K231" s="1">
        <v>0</v>
      </c>
      <c r="L231" s="1">
        <v>0</v>
      </c>
      <c r="M231" s="1">
        <v>0</v>
      </c>
    </row>
    <row r="232" spans="2:13" s="2" customFormat="1" x14ac:dyDescent="0.25">
      <c r="C232" s="2" t="s">
        <v>235</v>
      </c>
      <c r="E232" s="3">
        <v>6060000</v>
      </c>
      <c r="F232" s="3">
        <v>6450000</v>
      </c>
      <c r="G232" s="3">
        <v>12510000</v>
      </c>
      <c r="H232" s="1">
        <v>0</v>
      </c>
      <c r="I232" s="1">
        <v>0</v>
      </c>
      <c r="J232" s="1">
        <v>0</v>
      </c>
      <c r="K232" s="1">
        <v>0</v>
      </c>
      <c r="L232" s="1">
        <v>0</v>
      </c>
      <c r="M232" s="1">
        <v>0</v>
      </c>
    </row>
    <row r="233" spans="2:13" s="2" customFormat="1" x14ac:dyDescent="0.25">
      <c r="C233" s="2" t="s">
        <v>236</v>
      </c>
      <c r="E233" s="3">
        <v>3630000</v>
      </c>
      <c r="F233" s="3">
        <v>0</v>
      </c>
      <c r="G233" s="3">
        <v>3630000</v>
      </c>
      <c r="H233" s="1">
        <v>0</v>
      </c>
      <c r="I233" s="1">
        <v>0</v>
      </c>
      <c r="J233" s="1">
        <v>0</v>
      </c>
      <c r="K233" s="1">
        <v>0</v>
      </c>
      <c r="L233" s="1">
        <v>0</v>
      </c>
      <c r="M233" s="1">
        <v>0</v>
      </c>
    </row>
    <row r="234" spans="2:13" x14ac:dyDescent="0.25">
      <c r="E234" s="1">
        <v>0</v>
      </c>
      <c r="F234" s="1">
        <v>0</v>
      </c>
      <c r="G234" s="1">
        <v>0</v>
      </c>
      <c r="H234" s="1">
        <v>0</v>
      </c>
      <c r="I234" s="1">
        <v>0</v>
      </c>
      <c r="J234" s="1">
        <v>0</v>
      </c>
      <c r="K234" s="1">
        <v>0</v>
      </c>
      <c r="L234" s="1">
        <v>0</v>
      </c>
      <c r="M234" s="1">
        <v>0</v>
      </c>
    </row>
    <row r="235" spans="2:13" s="29" customFormat="1" x14ac:dyDescent="0.25">
      <c r="B235" s="29" t="s">
        <v>237</v>
      </c>
      <c r="E235" s="31">
        <v>137516608</v>
      </c>
      <c r="F235" s="31">
        <v>320000000</v>
      </c>
      <c r="G235" s="31">
        <v>457516608</v>
      </c>
      <c r="H235" s="31">
        <v>160110309</v>
      </c>
      <c r="I235" s="31">
        <v>140806237</v>
      </c>
      <c r="J235" s="31">
        <v>300916546</v>
      </c>
      <c r="K235" s="31">
        <v>146661755</v>
      </c>
      <c r="L235" s="31">
        <v>240599123</v>
      </c>
      <c r="M235" s="31">
        <v>387260878</v>
      </c>
    </row>
    <row r="236" spans="2:13" s="2" customFormat="1" x14ac:dyDescent="0.25">
      <c r="C236" s="2" t="s">
        <v>238</v>
      </c>
      <c r="E236" s="3">
        <v>99384060</v>
      </c>
      <c r="F236" s="3">
        <v>250000000</v>
      </c>
      <c r="G236" s="3">
        <v>349384060</v>
      </c>
      <c r="H236" s="3">
        <v>95972042</v>
      </c>
      <c r="I236" s="3">
        <v>106734967</v>
      </c>
      <c r="J236" s="3">
        <v>202707009</v>
      </c>
      <c r="K236" s="3">
        <v>95338845</v>
      </c>
      <c r="L236" s="3">
        <v>222239123</v>
      </c>
      <c r="M236" s="3">
        <v>317577968</v>
      </c>
    </row>
    <row r="237" spans="2:13" x14ac:dyDescent="0.25">
      <c r="D237" t="s">
        <v>239</v>
      </c>
      <c r="E237" s="1">
        <v>99384060</v>
      </c>
      <c r="F237" s="1">
        <v>250000000</v>
      </c>
      <c r="G237" s="1">
        <v>349384060</v>
      </c>
      <c r="H237" s="1">
        <f>SUM(H236)</f>
        <v>95972042</v>
      </c>
      <c r="I237" s="1">
        <f>SUM(I236)</f>
        <v>106734967</v>
      </c>
      <c r="J237" s="1">
        <v>202707009</v>
      </c>
      <c r="K237" s="1">
        <v>88688845</v>
      </c>
      <c r="L237" s="1">
        <v>129596469</v>
      </c>
      <c r="M237" s="1">
        <v>218285314</v>
      </c>
    </row>
    <row r="238" spans="2:13" x14ac:dyDescent="0.25">
      <c r="D238" t="s">
        <v>240</v>
      </c>
      <c r="E238" s="1">
        <v>0</v>
      </c>
      <c r="F238" s="1">
        <v>0</v>
      </c>
      <c r="G238" s="1">
        <v>0</v>
      </c>
      <c r="H238" s="1">
        <v>0</v>
      </c>
      <c r="I238" s="1">
        <v>0</v>
      </c>
      <c r="J238" s="1">
        <v>0</v>
      </c>
      <c r="K238" s="1">
        <v>6650000</v>
      </c>
      <c r="L238" s="1">
        <v>92642654</v>
      </c>
      <c r="M238" s="1">
        <v>99292654</v>
      </c>
    </row>
    <row r="239" spans="2:13" s="2" customFormat="1" x14ac:dyDescent="0.25">
      <c r="C239" s="2" t="s">
        <v>241</v>
      </c>
      <c r="E239" s="3">
        <v>38132548</v>
      </c>
      <c r="F239" s="3">
        <v>70000000</v>
      </c>
      <c r="G239" s="3">
        <v>108132548</v>
      </c>
      <c r="H239" s="3">
        <v>64138267</v>
      </c>
      <c r="I239" s="3">
        <v>34071270</v>
      </c>
      <c r="J239" s="3">
        <v>98209537</v>
      </c>
      <c r="K239" s="3">
        <v>51322910</v>
      </c>
      <c r="L239" s="3">
        <v>18360000</v>
      </c>
      <c r="M239" s="3">
        <v>69682910</v>
      </c>
    </row>
    <row r="240" spans="2:13" x14ac:dyDescent="0.25">
      <c r="D240" t="s">
        <v>242</v>
      </c>
      <c r="E240" s="1">
        <f>G240-F240</f>
        <v>29392548</v>
      </c>
      <c r="F240" s="1">
        <v>6000000</v>
      </c>
      <c r="G240" s="1">
        <v>35392548</v>
      </c>
      <c r="H240" s="1">
        <v>45874463</v>
      </c>
      <c r="I240" s="1">
        <v>4000000</v>
      </c>
      <c r="J240" s="1">
        <v>49874463</v>
      </c>
      <c r="K240" s="1">
        <v>39411702</v>
      </c>
      <c r="L240" s="1">
        <v>0</v>
      </c>
      <c r="M240" s="1">
        <v>39411702</v>
      </c>
    </row>
    <row r="241" spans="2:13" x14ac:dyDescent="0.25">
      <c r="D241" t="s">
        <v>243</v>
      </c>
      <c r="E241" s="1">
        <f>G241-F241</f>
        <v>7250000</v>
      </c>
      <c r="F241" s="1">
        <v>44700000</v>
      </c>
      <c r="G241" s="1">
        <v>51950000</v>
      </c>
      <c r="H241" s="1">
        <v>10184614</v>
      </c>
      <c r="I241" s="1">
        <v>13071270</v>
      </c>
      <c r="J241" s="1">
        <v>23255884</v>
      </c>
      <c r="K241" s="1">
        <v>6960968</v>
      </c>
      <c r="L241" s="1">
        <v>0</v>
      </c>
      <c r="M241" s="1">
        <v>6960968</v>
      </c>
    </row>
    <row r="242" spans="2:13" x14ac:dyDescent="0.25">
      <c r="D242" t="s">
        <v>244</v>
      </c>
      <c r="E242" s="1">
        <v>870000</v>
      </c>
      <c r="F242" s="1">
        <v>1300000</v>
      </c>
      <c r="G242" s="1">
        <v>2170000</v>
      </c>
      <c r="H242" s="1">
        <v>1627000</v>
      </c>
      <c r="I242" s="1">
        <v>0</v>
      </c>
      <c r="J242" s="1">
        <v>1627000</v>
      </c>
      <c r="K242" s="1">
        <v>1672840</v>
      </c>
      <c r="L242" s="1">
        <v>0</v>
      </c>
      <c r="M242" s="1">
        <v>1672840</v>
      </c>
    </row>
    <row r="243" spans="2:13" x14ac:dyDescent="0.25">
      <c r="D243" t="s">
        <v>245</v>
      </c>
      <c r="E243" s="1">
        <v>620000</v>
      </c>
      <c r="F243" s="1">
        <v>18000000</v>
      </c>
      <c r="G243" s="1">
        <v>18620000</v>
      </c>
      <c r="H243" s="1">
        <v>6452190</v>
      </c>
      <c r="I243" s="1">
        <v>17000000</v>
      </c>
      <c r="J243" s="1">
        <v>23452190</v>
      </c>
      <c r="K243" s="1">
        <v>3277400</v>
      </c>
      <c r="L243" s="1">
        <v>18360000</v>
      </c>
      <c r="M243" s="1">
        <v>21637400</v>
      </c>
    </row>
    <row r="244" spans="2:13" s="29" customFormat="1" x14ac:dyDescent="0.25">
      <c r="B244" s="29" t="s">
        <v>246</v>
      </c>
      <c r="E244" s="31">
        <v>72430000</v>
      </c>
      <c r="F244" s="31">
        <v>150000000</v>
      </c>
      <c r="G244" s="31">
        <v>222430000</v>
      </c>
      <c r="H244" s="31">
        <v>61951674</v>
      </c>
      <c r="I244" s="31">
        <v>39308157</v>
      </c>
      <c r="J244" s="31">
        <v>101259831</v>
      </c>
      <c r="K244" s="28">
        <v>0</v>
      </c>
      <c r="L244" s="28">
        <v>0</v>
      </c>
      <c r="M244" s="28">
        <v>0</v>
      </c>
    </row>
    <row r="245" spans="2:13" s="2" customFormat="1" x14ac:dyDescent="0.25">
      <c r="C245" s="2" t="s">
        <v>247</v>
      </c>
      <c r="E245" s="3">
        <v>43030000</v>
      </c>
      <c r="F245" s="3">
        <v>154400000</v>
      </c>
      <c r="G245" s="3">
        <v>197430000</v>
      </c>
      <c r="H245" s="1">
        <v>0</v>
      </c>
      <c r="I245" s="1">
        <v>0</v>
      </c>
      <c r="J245" s="1">
        <v>0</v>
      </c>
      <c r="K245" s="1">
        <v>0</v>
      </c>
      <c r="L245" s="1">
        <v>0</v>
      </c>
      <c r="M245" s="1">
        <v>0</v>
      </c>
    </row>
    <row r="246" spans="2:13" x14ac:dyDescent="0.25">
      <c r="D246" t="s">
        <v>248</v>
      </c>
      <c r="E246" s="1">
        <v>43030000</v>
      </c>
      <c r="F246" s="1">
        <v>154400000</v>
      </c>
      <c r="G246" s="1">
        <v>197430000</v>
      </c>
      <c r="H246" s="1">
        <v>0</v>
      </c>
      <c r="I246" s="1">
        <v>0</v>
      </c>
      <c r="J246" s="1">
        <v>0</v>
      </c>
      <c r="K246" s="1">
        <v>0</v>
      </c>
      <c r="L246" s="1">
        <v>0</v>
      </c>
      <c r="M246" s="1">
        <v>0</v>
      </c>
    </row>
    <row r="247" spans="2:13" s="2" customFormat="1" x14ac:dyDescent="0.25">
      <c r="C247" s="2" t="s">
        <v>249</v>
      </c>
      <c r="E247" s="3">
        <v>21400000</v>
      </c>
      <c r="F247" s="3">
        <v>3600000</v>
      </c>
      <c r="G247" s="3">
        <v>25000000</v>
      </c>
      <c r="H247" s="1">
        <v>0</v>
      </c>
      <c r="I247" s="1">
        <v>0</v>
      </c>
      <c r="J247" s="1">
        <v>0</v>
      </c>
      <c r="K247" s="1">
        <v>0</v>
      </c>
      <c r="L247" s="1">
        <v>0</v>
      </c>
      <c r="M247" s="1">
        <v>0</v>
      </c>
    </row>
    <row r="248" spans="2:13" x14ac:dyDescent="0.25">
      <c r="D248" t="s">
        <v>250</v>
      </c>
      <c r="E248" s="1">
        <v>21400000</v>
      </c>
      <c r="F248" s="1">
        <v>3600000</v>
      </c>
      <c r="G248" s="1">
        <v>25000000</v>
      </c>
      <c r="H248" s="1">
        <v>0</v>
      </c>
      <c r="I248" s="1">
        <v>0</v>
      </c>
      <c r="J248" s="1">
        <v>0</v>
      </c>
      <c r="K248" s="1">
        <v>0</v>
      </c>
      <c r="L248" s="1">
        <v>0</v>
      </c>
      <c r="M248" s="1">
        <v>0</v>
      </c>
    </row>
    <row r="249" spans="2:13" s="2" customFormat="1" x14ac:dyDescent="0.25">
      <c r="C249" s="2" t="s">
        <v>251</v>
      </c>
      <c r="E249" s="1">
        <v>0</v>
      </c>
      <c r="F249" s="1">
        <v>0</v>
      </c>
      <c r="G249" s="1">
        <v>0</v>
      </c>
      <c r="H249" s="3">
        <v>61951674</v>
      </c>
      <c r="I249" s="3">
        <v>39308157</v>
      </c>
      <c r="J249" s="3">
        <v>101259831</v>
      </c>
      <c r="K249" s="1">
        <v>0</v>
      </c>
      <c r="L249" s="1">
        <v>0</v>
      </c>
      <c r="M249" s="1">
        <v>0</v>
      </c>
    </row>
    <row r="250" spans="2:13" x14ac:dyDescent="0.25">
      <c r="D250" t="s">
        <v>252</v>
      </c>
      <c r="E250" s="1">
        <v>39308157</v>
      </c>
      <c r="F250" s="1">
        <v>77525881</v>
      </c>
      <c r="G250" s="1"/>
      <c r="H250" s="1">
        <v>38217724</v>
      </c>
      <c r="I250" s="1">
        <v>39308157</v>
      </c>
      <c r="J250" s="1">
        <v>77525881</v>
      </c>
      <c r="K250" s="1">
        <v>0</v>
      </c>
      <c r="L250" s="1">
        <v>0</v>
      </c>
      <c r="M250" s="1">
        <v>0</v>
      </c>
    </row>
    <row r="251" spans="2:13" x14ac:dyDescent="0.25">
      <c r="D251" t="s">
        <v>253</v>
      </c>
      <c r="E251" s="1">
        <v>0</v>
      </c>
      <c r="F251" s="1">
        <v>6600060</v>
      </c>
      <c r="G251" s="1"/>
      <c r="H251" s="1">
        <v>6600060</v>
      </c>
      <c r="I251" s="1">
        <v>0</v>
      </c>
      <c r="J251" s="1">
        <v>6600060</v>
      </c>
      <c r="K251" s="1">
        <v>0</v>
      </c>
      <c r="L251" s="1">
        <v>0</v>
      </c>
      <c r="M251" s="1">
        <v>0</v>
      </c>
    </row>
    <row r="252" spans="2:13" x14ac:dyDescent="0.25">
      <c r="D252" t="s">
        <v>254</v>
      </c>
      <c r="E252" s="1">
        <v>0</v>
      </c>
      <c r="F252" s="1">
        <v>0</v>
      </c>
      <c r="G252" s="1">
        <v>0</v>
      </c>
      <c r="H252" s="1">
        <v>10330890</v>
      </c>
      <c r="I252" s="1">
        <v>0</v>
      </c>
      <c r="J252" s="1">
        <f>SUM(H252:I252)</f>
        <v>10330890</v>
      </c>
      <c r="K252" s="1">
        <v>0</v>
      </c>
      <c r="L252" s="1">
        <v>0</v>
      </c>
      <c r="M252" s="1">
        <v>0</v>
      </c>
    </row>
    <row r="253" spans="2:13" x14ac:dyDescent="0.25">
      <c r="D253" t="s">
        <v>255</v>
      </c>
      <c r="E253" s="1">
        <v>0</v>
      </c>
      <c r="F253" s="1">
        <v>0</v>
      </c>
      <c r="G253" s="1">
        <v>0</v>
      </c>
      <c r="H253" s="1">
        <v>6803000</v>
      </c>
      <c r="I253" s="1">
        <v>0</v>
      </c>
      <c r="J253" s="1">
        <f>SUM(H253:I253)</f>
        <v>6803000</v>
      </c>
      <c r="K253" s="1">
        <v>0</v>
      </c>
      <c r="L253" s="1">
        <v>0</v>
      </c>
      <c r="M253" s="1">
        <v>0</v>
      </c>
    </row>
    <row r="254" spans="2:13" s="29" customFormat="1" x14ac:dyDescent="0.25">
      <c r="B254" s="29" t="s">
        <v>256</v>
      </c>
      <c r="E254" s="31">
        <v>765396569</v>
      </c>
      <c r="F254" s="31">
        <v>120450000</v>
      </c>
      <c r="G254" s="31">
        <v>885846569</v>
      </c>
      <c r="H254" s="31">
        <v>667747452</v>
      </c>
      <c r="I254" s="31">
        <v>148115958</v>
      </c>
      <c r="J254" s="31">
        <v>815863410</v>
      </c>
      <c r="K254" s="31">
        <v>693014987</v>
      </c>
      <c r="L254" s="31">
        <v>267862702</v>
      </c>
      <c r="M254" s="31">
        <v>960877689</v>
      </c>
    </row>
    <row r="255" spans="2:13" s="2" customFormat="1" x14ac:dyDescent="0.25">
      <c r="C255" s="2" t="s">
        <v>257</v>
      </c>
      <c r="E255" s="3">
        <v>130523392</v>
      </c>
      <c r="F255" s="3">
        <v>14000000</v>
      </c>
      <c r="G255" s="3">
        <v>144523392</v>
      </c>
      <c r="H255" s="3">
        <v>110137705</v>
      </c>
      <c r="I255" s="3">
        <v>16024260</v>
      </c>
      <c r="J255" s="3">
        <v>126161965</v>
      </c>
      <c r="K255" s="3">
        <v>138233832</v>
      </c>
      <c r="L255" s="3">
        <v>47000000</v>
      </c>
      <c r="M255" s="3">
        <v>185233832</v>
      </c>
    </row>
    <row r="256" spans="2:13" x14ac:dyDescent="0.25">
      <c r="D256" t="s">
        <v>258</v>
      </c>
      <c r="E256" s="1">
        <v>130523392</v>
      </c>
      <c r="F256" s="1">
        <v>14000000</v>
      </c>
      <c r="G256" s="1">
        <v>144523392</v>
      </c>
      <c r="H256" s="1">
        <f t="shared" ref="H256:M256" si="4">SUM(H255)</f>
        <v>110137705</v>
      </c>
      <c r="I256" s="1">
        <f t="shared" si="4"/>
        <v>16024260</v>
      </c>
      <c r="J256" s="1">
        <f t="shared" si="4"/>
        <v>126161965</v>
      </c>
      <c r="K256" s="1">
        <f t="shared" si="4"/>
        <v>138233832</v>
      </c>
      <c r="L256" s="1">
        <f t="shared" si="4"/>
        <v>47000000</v>
      </c>
      <c r="M256" s="1">
        <f t="shared" si="4"/>
        <v>185233832</v>
      </c>
    </row>
    <row r="257" spans="2:13" s="2" customFormat="1" x14ac:dyDescent="0.25">
      <c r="C257" s="2" t="s">
        <v>259</v>
      </c>
      <c r="E257" s="3">
        <v>185618887</v>
      </c>
      <c r="F257" s="3">
        <v>37500000</v>
      </c>
      <c r="G257" s="3">
        <v>223118887</v>
      </c>
      <c r="H257" s="3">
        <v>153308051</v>
      </c>
      <c r="I257" s="3">
        <v>235000</v>
      </c>
      <c r="J257" s="3">
        <v>153543051</v>
      </c>
      <c r="K257" s="3">
        <v>154020361</v>
      </c>
      <c r="L257" s="3">
        <v>20862702</v>
      </c>
      <c r="M257" s="3">
        <v>174883063</v>
      </c>
    </row>
    <row r="258" spans="2:13" x14ac:dyDescent="0.25">
      <c r="D258" t="s">
        <v>260</v>
      </c>
      <c r="E258" s="1">
        <v>185618887</v>
      </c>
      <c r="F258" s="1">
        <v>37500000</v>
      </c>
      <c r="G258" s="1">
        <v>223118887</v>
      </c>
      <c r="H258" s="1">
        <f t="shared" ref="H258:M258" si="5">SUM(H257)</f>
        <v>153308051</v>
      </c>
      <c r="I258" s="1">
        <f t="shared" si="5"/>
        <v>235000</v>
      </c>
      <c r="J258" s="1">
        <f t="shared" si="5"/>
        <v>153543051</v>
      </c>
      <c r="K258" s="1">
        <f t="shared" si="5"/>
        <v>154020361</v>
      </c>
      <c r="L258" s="1">
        <f t="shared" si="5"/>
        <v>20862702</v>
      </c>
      <c r="M258" s="1">
        <f t="shared" si="5"/>
        <v>174883063</v>
      </c>
    </row>
    <row r="259" spans="2:13" s="2" customFormat="1" x14ac:dyDescent="0.25">
      <c r="C259" s="2" t="s">
        <v>261</v>
      </c>
      <c r="E259" s="3">
        <v>84260989</v>
      </c>
      <c r="F259" s="3">
        <v>2000000</v>
      </c>
      <c r="G259" s="3">
        <v>86260989</v>
      </c>
      <c r="H259" s="3">
        <v>68339928</v>
      </c>
      <c r="I259" s="3">
        <v>686208</v>
      </c>
      <c r="J259" s="3">
        <v>69026136</v>
      </c>
      <c r="K259" s="3">
        <v>89351969</v>
      </c>
      <c r="L259" s="3">
        <v>25587769</v>
      </c>
      <c r="M259" s="3">
        <v>114939738</v>
      </c>
    </row>
    <row r="260" spans="2:13" x14ac:dyDescent="0.25">
      <c r="D260" t="s">
        <v>262</v>
      </c>
      <c r="E260" s="1">
        <v>84260989</v>
      </c>
      <c r="F260" s="1">
        <v>2000000</v>
      </c>
      <c r="G260" s="1">
        <v>86260989</v>
      </c>
      <c r="H260" s="1">
        <f t="shared" ref="H260:M260" si="6">SUM(H259)</f>
        <v>68339928</v>
      </c>
      <c r="I260" s="1">
        <f t="shared" si="6"/>
        <v>686208</v>
      </c>
      <c r="J260" s="1">
        <f t="shared" si="6"/>
        <v>69026136</v>
      </c>
      <c r="K260" s="1">
        <f t="shared" si="6"/>
        <v>89351969</v>
      </c>
      <c r="L260" s="1">
        <f t="shared" si="6"/>
        <v>25587769</v>
      </c>
      <c r="M260" s="1">
        <f t="shared" si="6"/>
        <v>114939738</v>
      </c>
    </row>
    <row r="261" spans="2:13" s="2" customFormat="1" x14ac:dyDescent="0.25">
      <c r="C261" s="2" t="s">
        <v>263</v>
      </c>
      <c r="E261" s="3">
        <v>124302546</v>
      </c>
      <c r="F261" s="3">
        <v>0</v>
      </c>
      <c r="G261" s="3">
        <v>124302546</v>
      </c>
      <c r="H261" s="1">
        <v>0</v>
      </c>
      <c r="I261" s="1">
        <v>0</v>
      </c>
      <c r="J261" s="1">
        <v>0</v>
      </c>
      <c r="K261" s="3"/>
      <c r="L261" s="3"/>
      <c r="M261" s="3"/>
    </row>
    <row r="262" spans="2:13" x14ac:dyDescent="0.25">
      <c r="D262" t="s">
        <v>264</v>
      </c>
      <c r="E262" s="1">
        <v>124302546</v>
      </c>
      <c r="F262" s="1"/>
      <c r="G262" s="1">
        <v>124302546</v>
      </c>
      <c r="H262" s="1">
        <v>0</v>
      </c>
      <c r="I262" s="1">
        <v>0</v>
      </c>
      <c r="J262" s="1">
        <v>0</v>
      </c>
      <c r="K262" s="1"/>
      <c r="L262" s="1"/>
    </row>
    <row r="263" spans="2:13" s="2" customFormat="1" x14ac:dyDescent="0.25">
      <c r="C263" s="2" t="s">
        <v>265</v>
      </c>
      <c r="E263" s="3">
        <v>150614925</v>
      </c>
      <c r="F263" s="3">
        <v>22000000</v>
      </c>
      <c r="G263" s="3">
        <v>172614925</v>
      </c>
      <c r="H263" s="3">
        <v>129803969</v>
      </c>
      <c r="I263" s="3">
        <v>5533399</v>
      </c>
      <c r="J263" s="3">
        <v>135337368</v>
      </c>
      <c r="K263" s="3">
        <v>124693096</v>
      </c>
      <c r="L263" s="3">
        <v>28247334</v>
      </c>
      <c r="M263" s="3">
        <v>152940430</v>
      </c>
    </row>
    <row r="264" spans="2:13" x14ac:dyDescent="0.25">
      <c r="D264" t="s">
        <v>266</v>
      </c>
      <c r="E264" s="1">
        <v>150614925</v>
      </c>
      <c r="F264" s="1">
        <v>22000000</v>
      </c>
      <c r="G264" s="1">
        <v>172614925</v>
      </c>
      <c r="H264" s="1">
        <f t="shared" ref="H264:M264" si="7">SUM(H263)</f>
        <v>129803969</v>
      </c>
      <c r="I264" s="1">
        <f t="shared" si="7"/>
        <v>5533399</v>
      </c>
      <c r="J264" s="1">
        <f t="shared" si="7"/>
        <v>135337368</v>
      </c>
      <c r="K264" s="1">
        <f t="shared" si="7"/>
        <v>124693096</v>
      </c>
      <c r="L264" s="1">
        <f t="shared" si="7"/>
        <v>28247334</v>
      </c>
      <c r="M264" s="1">
        <f t="shared" si="7"/>
        <v>152940430</v>
      </c>
    </row>
    <row r="265" spans="2:13" s="2" customFormat="1" x14ac:dyDescent="0.25">
      <c r="C265" s="2" t="s">
        <v>267</v>
      </c>
      <c r="E265" s="3">
        <v>90075830</v>
      </c>
      <c r="F265" s="3">
        <v>44950000</v>
      </c>
      <c r="G265" s="3">
        <v>135025830</v>
      </c>
      <c r="H265" s="3">
        <v>91408184</v>
      </c>
      <c r="I265" s="3">
        <v>125392091</v>
      </c>
      <c r="J265" s="3">
        <v>216800275</v>
      </c>
      <c r="K265" s="3">
        <v>57099330</v>
      </c>
      <c r="L265" s="3">
        <v>122840866</v>
      </c>
      <c r="M265" s="3">
        <v>179940196</v>
      </c>
    </row>
    <row r="266" spans="2:13" x14ac:dyDescent="0.25">
      <c r="D266" t="s">
        <v>268</v>
      </c>
      <c r="E266" s="1">
        <v>90075830</v>
      </c>
      <c r="F266" s="1">
        <v>44950000</v>
      </c>
      <c r="G266" s="1">
        <v>135025830</v>
      </c>
      <c r="H266" s="1">
        <f t="shared" ref="H266:M266" si="8">SUM(H265)</f>
        <v>91408184</v>
      </c>
      <c r="I266" s="1">
        <f t="shared" si="8"/>
        <v>125392091</v>
      </c>
      <c r="J266" s="1">
        <f t="shared" si="8"/>
        <v>216800275</v>
      </c>
      <c r="K266" s="1">
        <f t="shared" si="8"/>
        <v>57099330</v>
      </c>
      <c r="L266" s="1">
        <f t="shared" si="8"/>
        <v>122840866</v>
      </c>
      <c r="M266" s="1">
        <f t="shared" si="8"/>
        <v>179940196</v>
      </c>
    </row>
    <row r="267" spans="2:13" s="2" customFormat="1" x14ac:dyDescent="0.25">
      <c r="C267" s="2" t="s">
        <v>269</v>
      </c>
      <c r="E267" s="1">
        <v>0</v>
      </c>
      <c r="F267" s="1">
        <v>0</v>
      </c>
      <c r="G267" s="1">
        <v>0</v>
      </c>
      <c r="H267" s="3">
        <v>114749615</v>
      </c>
      <c r="I267" s="3">
        <v>245000</v>
      </c>
      <c r="J267" s="3">
        <v>114994615</v>
      </c>
      <c r="K267" s="3">
        <v>129616399</v>
      </c>
      <c r="L267" s="3">
        <v>23324031</v>
      </c>
      <c r="M267" s="3">
        <v>152940430</v>
      </c>
    </row>
    <row r="268" spans="2:13" x14ac:dyDescent="0.25">
      <c r="D268" s="11" t="s">
        <v>270</v>
      </c>
      <c r="E268" s="1">
        <v>0</v>
      </c>
      <c r="F268" s="1">
        <v>0</v>
      </c>
      <c r="G268" s="1">
        <v>0</v>
      </c>
      <c r="H268" s="1">
        <f>SUM(H267)</f>
        <v>114749615</v>
      </c>
      <c r="I268" s="1">
        <f>SUM(I267)</f>
        <v>245000</v>
      </c>
      <c r="J268" s="1">
        <f>SUM(J267)</f>
        <v>114994615</v>
      </c>
      <c r="K268" s="1">
        <v>129616399</v>
      </c>
      <c r="L268" s="1">
        <v>23324031</v>
      </c>
      <c r="M268" s="1">
        <v>152940430</v>
      </c>
    </row>
    <row r="269" spans="2:13" s="29" customFormat="1" x14ac:dyDescent="0.25">
      <c r="B269" s="29" t="s">
        <v>271</v>
      </c>
      <c r="E269" s="31">
        <v>65000000</v>
      </c>
      <c r="F269" s="31"/>
      <c r="G269" s="31">
        <v>65000000</v>
      </c>
      <c r="H269" s="31">
        <v>35755828</v>
      </c>
      <c r="I269" s="31">
        <v>0</v>
      </c>
      <c r="J269" s="31">
        <v>35755828</v>
      </c>
      <c r="K269" s="31">
        <v>0</v>
      </c>
      <c r="L269" s="31">
        <v>0</v>
      </c>
      <c r="M269" s="31">
        <v>0</v>
      </c>
    </row>
    <row r="270" spans="2:13" s="2" customFormat="1" x14ac:dyDescent="0.25">
      <c r="C270" s="2" t="s">
        <v>215</v>
      </c>
      <c r="E270" s="3">
        <v>65000000</v>
      </c>
      <c r="F270" s="3"/>
      <c r="G270" s="3">
        <v>65000000</v>
      </c>
      <c r="H270" s="3">
        <v>35755828</v>
      </c>
      <c r="I270" s="3">
        <v>0</v>
      </c>
      <c r="J270" s="3">
        <v>35755828</v>
      </c>
      <c r="K270" s="3">
        <v>0</v>
      </c>
      <c r="L270" s="3">
        <v>0</v>
      </c>
      <c r="M270" s="1">
        <v>0</v>
      </c>
    </row>
    <row r="271" spans="2:13" x14ac:dyDescent="0.25">
      <c r="D271" t="s">
        <v>272</v>
      </c>
      <c r="E271" s="1">
        <v>57150000</v>
      </c>
      <c r="F271" s="1">
        <v>0</v>
      </c>
      <c r="G271" s="1">
        <v>57150000</v>
      </c>
      <c r="H271" s="1">
        <v>27129740</v>
      </c>
      <c r="I271" s="1">
        <v>2656218</v>
      </c>
      <c r="J271" s="1">
        <v>29785958</v>
      </c>
      <c r="K271" s="1">
        <v>0</v>
      </c>
      <c r="L271" s="1">
        <v>0</v>
      </c>
      <c r="M271" s="1">
        <v>0</v>
      </c>
    </row>
    <row r="272" spans="2:13" x14ac:dyDescent="0.25">
      <c r="D272" t="s">
        <v>273</v>
      </c>
      <c r="E272" s="1">
        <v>2600000</v>
      </c>
      <c r="F272" s="1">
        <v>0</v>
      </c>
      <c r="G272" s="1">
        <v>2600000</v>
      </c>
      <c r="H272" s="1">
        <v>3614790</v>
      </c>
      <c r="I272" s="1">
        <v>0</v>
      </c>
      <c r="J272" s="1">
        <v>3614790</v>
      </c>
      <c r="K272" s="1">
        <v>0</v>
      </c>
      <c r="L272" s="1">
        <v>0</v>
      </c>
      <c r="M272" s="1">
        <v>0</v>
      </c>
    </row>
    <row r="273" spans="1:13" x14ac:dyDescent="0.25">
      <c r="D273" t="s">
        <v>274</v>
      </c>
      <c r="E273" s="1">
        <v>5250000</v>
      </c>
      <c r="F273" s="1"/>
      <c r="G273" s="1">
        <v>5250000</v>
      </c>
      <c r="H273" s="1">
        <v>2355080</v>
      </c>
      <c r="I273" s="1">
        <v>0</v>
      </c>
      <c r="J273" s="1">
        <v>2355080</v>
      </c>
      <c r="K273" s="1">
        <v>0</v>
      </c>
      <c r="L273" s="1">
        <v>0</v>
      </c>
      <c r="M273" s="1">
        <v>0</v>
      </c>
    </row>
    <row r="274" spans="1:13" s="29" customFormat="1" x14ac:dyDescent="0.25">
      <c r="B274" s="29" t="s">
        <v>275</v>
      </c>
      <c r="E274" s="31"/>
      <c r="F274" s="31"/>
      <c r="G274" s="31"/>
      <c r="H274" s="31">
        <f>H275+H280</f>
        <v>613293900</v>
      </c>
      <c r="I274" s="31">
        <f>I275+I280</f>
        <v>43322904</v>
      </c>
      <c r="J274" s="31">
        <v>656616804</v>
      </c>
      <c r="K274" s="31">
        <f>K275+K280</f>
        <v>667102036</v>
      </c>
      <c r="L274" s="31">
        <f>L275+L280</f>
        <v>68459126</v>
      </c>
      <c r="M274" s="31">
        <v>735561162</v>
      </c>
    </row>
    <row r="275" spans="1:13" s="2" customFormat="1" x14ac:dyDescent="0.25">
      <c r="C275" s="2" t="s">
        <v>276</v>
      </c>
      <c r="E275" s="1">
        <v>0</v>
      </c>
      <c r="F275" s="1">
        <v>0</v>
      </c>
      <c r="G275" s="1">
        <v>0</v>
      </c>
      <c r="H275" s="3">
        <v>295728870</v>
      </c>
      <c r="I275" s="3">
        <v>20000000</v>
      </c>
      <c r="J275" s="3">
        <v>315728870</v>
      </c>
      <c r="K275" s="3">
        <v>248558400</v>
      </c>
      <c r="L275" s="3">
        <v>14550000</v>
      </c>
      <c r="M275" s="3">
        <v>263108400</v>
      </c>
    </row>
    <row r="276" spans="1:13" x14ac:dyDescent="0.25">
      <c r="D276" s="14" t="s">
        <v>277</v>
      </c>
      <c r="E276" s="1">
        <v>0</v>
      </c>
      <c r="F276" s="1">
        <v>0</v>
      </c>
      <c r="G276" s="1">
        <v>0</v>
      </c>
      <c r="H276" s="1">
        <v>188261362</v>
      </c>
      <c r="I276" s="1">
        <v>19500000</v>
      </c>
      <c r="J276" s="1">
        <v>207761362</v>
      </c>
      <c r="K276" s="1">
        <v>145450888</v>
      </c>
      <c r="L276" s="1">
        <v>14050000</v>
      </c>
      <c r="M276" s="1">
        <v>159500888</v>
      </c>
    </row>
    <row r="277" spans="1:13" x14ac:dyDescent="0.25">
      <c r="D277" t="s">
        <v>278</v>
      </c>
      <c r="E277" s="1">
        <v>0</v>
      </c>
      <c r="F277" s="1">
        <v>0</v>
      </c>
      <c r="G277" s="1">
        <v>0</v>
      </c>
      <c r="H277" s="1">
        <v>37123374</v>
      </c>
      <c r="I277" s="1">
        <v>500000</v>
      </c>
      <c r="J277" s="1">
        <v>37623374</v>
      </c>
      <c r="K277" s="1">
        <v>33710442</v>
      </c>
      <c r="L277" s="1">
        <v>500000</v>
      </c>
      <c r="M277" s="1">
        <v>34210442</v>
      </c>
    </row>
    <row r="278" spans="1:13" x14ac:dyDescent="0.25">
      <c r="D278" t="s">
        <v>279</v>
      </c>
      <c r="E278" s="1">
        <v>0</v>
      </c>
      <c r="F278" s="1">
        <v>0</v>
      </c>
      <c r="G278" s="1">
        <v>0</v>
      </c>
      <c r="H278" s="1">
        <v>8642848</v>
      </c>
      <c r="I278" s="1">
        <v>0</v>
      </c>
      <c r="J278" s="1">
        <v>8642848</v>
      </c>
      <c r="K278" s="1">
        <v>13373980</v>
      </c>
      <c r="L278" s="1">
        <v>0</v>
      </c>
      <c r="M278" s="1">
        <v>13373980</v>
      </c>
    </row>
    <row r="279" spans="1:13" x14ac:dyDescent="0.25">
      <c r="D279" t="s">
        <v>280</v>
      </c>
      <c r="E279" s="1">
        <v>0</v>
      </c>
      <c r="F279" s="1">
        <v>0</v>
      </c>
      <c r="G279" s="1">
        <v>0</v>
      </c>
      <c r="H279" s="1">
        <v>61701286</v>
      </c>
      <c r="I279" s="1"/>
      <c r="J279" s="1">
        <v>61701286</v>
      </c>
      <c r="K279" s="1">
        <v>56023090</v>
      </c>
      <c r="L279" s="1">
        <v>0</v>
      </c>
      <c r="M279" s="1">
        <v>56023090</v>
      </c>
    </row>
    <row r="280" spans="1:13" s="2" customFormat="1" x14ac:dyDescent="0.25">
      <c r="C280" s="2" t="s">
        <v>281</v>
      </c>
      <c r="E280" s="1">
        <v>0</v>
      </c>
      <c r="F280" s="1">
        <v>0</v>
      </c>
      <c r="G280" s="1">
        <v>0</v>
      </c>
      <c r="H280" s="3">
        <v>317565030</v>
      </c>
      <c r="I280" s="3">
        <v>23322904</v>
      </c>
      <c r="J280" s="3">
        <v>340887934</v>
      </c>
      <c r="K280" s="3">
        <v>418543636</v>
      </c>
      <c r="L280" s="3">
        <v>53909126</v>
      </c>
      <c r="M280" s="3">
        <v>472452762</v>
      </c>
    </row>
    <row r="281" spans="1:13" x14ac:dyDescent="0.25">
      <c r="D281" s="14" t="s">
        <v>282</v>
      </c>
      <c r="E281" s="1">
        <v>0</v>
      </c>
      <c r="F281" s="1">
        <v>0</v>
      </c>
      <c r="G281" s="1">
        <v>0</v>
      </c>
      <c r="H281" s="1">
        <v>107774504</v>
      </c>
      <c r="I281" s="1">
        <v>23322904</v>
      </c>
      <c r="J281" s="1">
        <v>131097408</v>
      </c>
      <c r="K281" s="1">
        <v>140297510</v>
      </c>
      <c r="L281" s="1">
        <v>53909126</v>
      </c>
      <c r="M281" s="1">
        <v>194206636</v>
      </c>
    </row>
    <row r="282" spans="1:13" x14ac:dyDescent="0.25">
      <c r="D282" t="s">
        <v>283</v>
      </c>
      <c r="E282" s="1">
        <v>0</v>
      </c>
      <c r="F282" s="1">
        <v>0</v>
      </c>
      <c r="G282" s="1">
        <v>0</v>
      </c>
      <c r="H282" s="1">
        <v>33647926</v>
      </c>
      <c r="I282" s="1">
        <v>0</v>
      </c>
      <c r="J282" s="1">
        <v>33647926</v>
      </c>
      <c r="K282" s="1">
        <v>32543000</v>
      </c>
      <c r="L282" s="1">
        <v>0</v>
      </c>
      <c r="M282" s="1">
        <v>32543000</v>
      </c>
    </row>
    <row r="283" spans="1:13" x14ac:dyDescent="0.25">
      <c r="D283" t="s">
        <v>284</v>
      </c>
      <c r="E283" s="1">
        <v>0</v>
      </c>
      <c r="F283" s="1">
        <v>0</v>
      </c>
      <c r="G283" s="1">
        <v>0</v>
      </c>
      <c r="H283" s="1">
        <v>118626600</v>
      </c>
      <c r="I283" s="1">
        <v>0</v>
      </c>
      <c r="J283" s="1">
        <v>118626600</v>
      </c>
      <c r="K283" s="1">
        <v>182106000</v>
      </c>
      <c r="L283" s="1">
        <v>0</v>
      </c>
      <c r="M283" s="1">
        <v>182106000</v>
      </c>
    </row>
    <row r="284" spans="1:13" x14ac:dyDescent="0.25">
      <c r="D284" t="s">
        <v>285</v>
      </c>
      <c r="E284" s="1">
        <v>0</v>
      </c>
      <c r="F284" s="1">
        <v>0</v>
      </c>
      <c r="G284" s="1">
        <v>0</v>
      </c>
      <c r="H284" s="1">
        <v>57516000</v>
      </c>
      <c r="I284" s="1">
        <v>0</v>
      </c>
      <c r="J284" s="1">
        <v>57516000</v>
      </c>
      <c r="K284" s="1">
        <v>63597126</v>
      </c>
      <c r="L284" s="1">
        <v>0</v>
      </c>
      <c r="M284" s="1">
        <v>63597126</v>
      </c>
    </row>
    <row r="285" spans="1:13" x14ac:dyDescent="0.25">
      <c r="A285" s="20"/>
      <c r="B285" s="20"/>
      <c r="C285" s="20"/>
      <c r="D285" s="20"/>
      <c r="E285" s="1">
        <v>0</v>
      </c>
      <c r="F285" s="1">
        <v>0</v>
      </c>
      <c r="G285" s="1">
        <v>0</v>
      </c>
      <c r="H285" s="1">
        <v>0</v>
      </c>
      <c r="I285" s="1">
        <v>0</v>
      </c>
      <c r="J285" s="1">
        <v>0</v>
      </c>
      <c r="K285" s="1">
        <v>0</v>
      </c>
      <c r="L285" s="1">
        <v>0</v>
      </c>
      <c r="M285" s="1">
        <v>0</v>
      </c>
    </row>
    <row r="286" spans="1:13" s="37" customFormat="1" x14ac:dyDescent="0.25">
      <c r="A286" s="35" t="s">
        <v>902</v>
      </c>
      <c r="E286" s="38"/>
      <c r="F286" s="38"/>
      <c r="G286" s="38"/>
      <c r="H286" s="38"/>
      <c r="I286" s="38"/>
      <c r="J286" s="38"/>
      <c r="K286" s="38"/>
      <c r="L286" s="38"/>
      <c r="M286" s="38"/>
    </row>
    <row r="287" spans="1:13" s="29" customFormat="1" x14ac:dyDescent="0.25">
      <c r="B287" s="29" t="s">
        <v>286</v>
      </c>
      <c r="E287" s="31">
        <v>346850997.81</v>
      </c>
      <c r="F287" s="31">
        <v>99252448.329999998</v>
      </c>
      <c r="G287" s="31">
        <v>446103446.13999999</v>
      </c>
      <c r="H287" s="31">
        <v>364709303.69999999</v>
      </c>
      <c r="I287" s="31">
        <v>96820188.359999999</v>
      </c>
      <c r="J287" s="31">
        <v>461529492.06</v>
      </c>
      <c r="K287" s="31">
        <v>364709303.69999999</v>
      </c>
      <c r="L287" s="31">
        <v>96820188.359999999</v>
      </c>
      <c r="M287" s="31">
        <v>461529492.06</v>
      </c>
    </row>
    <row r="288" spans="1:13" s="2" customFormat="1" x14ac:dyDescent="0.25">
      <c r="C288" s="2" t="s">
        <v>287</v>
      </c>
      <c r="E288" s="3">
        <v>237036047.81</v>
      </c>
      <c r="F288" s="3">
        <v>64245757.200000003</v>
      </c>
      <c r="G288" s="3">
        <v>301281805.00999999</v>
      </c>
      <c r="H288" s="3">
        <v>262939943.77999997</v>
      </c>
      <c r="I288" s="3">
        <v>44058652.299999997</v>
      </c>
      <c r="J288" s="3">
        <v>306998596.07999998</v>
      </c>
      <c r="K288" s="3">
        <v>262939943.69999999</v>
      </c>
      <c r="L288" s="3">
        <v>44058652.380000003</v>
      </c>
      <c r="M288" s="3">
        <v>306998596.07999998</v>
      </c>
    </row>
    <row r="289" spans="2:13" x14ac:dyDescent="0.25">
      <c r="D289" t="s">
        <v>288</v>
      </c>
      <c r="E289" s="1">
        <v>237036047.81</v>
      </c>
      <c r="F289" s="1">
        <v>64245757.200000003</v>
      </c>
      <c r="G289" s="1">
        <v>301281805.00999999</v>
      </c>
      <c r="H289" s="1">
        <v>262939943.77999997</v>
      </c>
      <c r="I289" s="1">
        <v>44058652.299999997</v>
      </c>
      <c r="J289" s="1">
        <v>306998596.07999998</v>
      </c>
      <c r="K289" s="1">
        <v>0</v>
      </c>
      <c r="L289" s="1">
        <v>0</v>
      </c>
      <c r="M289" s="1">
        <v>0</v>
      </c>
    </row>
    <row r="290" spans="2:13" s="2" customFormat="1" x14ac:dyDescent="0.25">
      <c r="C290" s="2" t="s">
        <v>289</v>
      </c>
      <c r="E290" s="3">
        <v>46865950</v>
      </c>
      <c r="F290" s="3">
        <v>0</v>
      </c>
      <c r="G290" s="3">
        <v>46865950</v>
      </c>
      <c r="H290" s="3">
        <v>42854360</v>
      </c>
      <c r="I290" s="3">
        <v>0</v>
      </c>
      <c r="J290" s="3">
        <v>42854360</v>
      </c>
      <c r="K290" s="3">
        <v>42854360</v>
      </c>
      <c r="L290" s="3">
        <v>0</v>
      </c>
      <c r="M290" s="3">
        <f>SUM(K290:L290)</f>
        <v>42854360</v>
      </c>
    </row>
    <row r="291" spans="2:13" x14ac:dyDescent="0.25">
      <c r="D291" t="s">
        <v>290</v>
      </c>
      <c r="E291" s="1">
        <v>46865950</v>
      </c>
      <c r="F291" s="1">
        <v>0</v>
      </c>
      <c r="G291" s="1">
        <v>46865950</v>
      </c>
      <c r="H291" s="1">
        <v>42854360</v>
      </c>
      <c r="I291" s="1">
        <v>0</v>
      </c>
      <c r="J291" s="1">
        <v>42854360</v>
      </c>
      <c r="K291" s="1">
        <f>SUM(K290)</f>
        <v>42854360</v>
      </c>
      <c r="L291" s="1">
        <f>SUM(L290)</f>
        <v>0</v>
      </c>
      <c r="M291" s="1">
        <f>SUM(K291:L291)</f>
        <v>42854360</v>
      </c>
    </row>
    <row r="292" spans="2:13" s="2" customFormat="1" x14ac:dyDescent="0.25">
      <c r="C292" s="2" t="s">
        <v>291</v>
      </c>
      <c r="E292" s="3">
        <v>20674000</v>
      </c>
      <c r="F292" s="3">
        <v>0</v>
      </c>
      <c r="G292" s="3">
        <v>20674000</v>
      </c>
      <c r="H292" s="3">
        <v>17674000</v>
      </c>
      <c r="I292" s="3">
        <v>0</v>
      </c>
      <c r="J292" s="3">
        <v>17674000</v>
      </c>
      <c r="K292" s="3">
        <v>17674000</v>
      </c>
      <c r="L292" s="3"/>
      <c r="M292" s="3">
        <v>17674000</v>
      </c>
    </row>
    <row r="293" spans="2:13" x14ac:dyDescent="0.25">
      <c r="D293" t="s">
        <v>292</v>
      </c>
      <c r="E293" s="1">
        <v>20674000</v>
      </c>
      <c r="F293" s="1">
        <v>0</v>
      </c>
      <c r="G293" s="1">
        <v>20674000</v>
      </c>
      <c r="H293" s="1">
        <v>17674000</v>
      </c>
      <c r="I293" s="1">
        <v>0</v>
      </c>
      <c r="J293" s="1">
        <v>17674000</v>
      </c>
      <c r="K293" s="1">
        <v>17674000</v>
      </c>
      <c r="L293" s="1"/>
      <c r="M293" s="1">
        <v>17674000</v>
      </c>
    </row>
    <row r="294" spans="2:13" s="2" customFormat="1" x14ac:dyDescent="0.25">
      <c r="C294" s="2" t="s">
        <v>293</v>
      </c>
      <c r="E294" s="3">
        <v>42275000</v>
      </c>
      <c r="F294" s="3">
        <v>35006691.130000003</v>
      </c>
      <c r="G294" s="3">
        <v>77281691.129999995</v>
      </c>
      <c r="H294" s="3">
        <v>41241000</v>
      </c>
      <c r="I294" s="3">
        <v>52761535.979999997</v>
      </c>
      <c r="J294" s="3">
        <v>94002535.980000004</v>
      </c>
      <c r="K294" s="3">
        <v>41241000</v>
      </c>
      <c r="L294" s="3">
        <v>52761535.979999997</v>
      </c>
      <c r="M294" s="3">
        <v>94002535.980000004</v>
      </c>
    </row>
    <row r="295" spans="2:13" x14ac:dyDescent="0.25">
      <c r="D295" t="s">
        <v>294</v>
      </c>
      <c r="E295" s="1">
        <v>42275000</v>
      </c>
      <c r="F295" s="1">
        <v>35006691.130000003</v>
      </c>
      <c r="G295" s="1">
        <v>77281691.129999995</v>
      </c>
      <c r="H295" s="1">
        <v>41241000</v>
      </c>
      <c r="I295" s="1">
        <v>52761535.979999997</v>
      </c>
      <c r="J295" s="1">
        <v>94002535.980000004</v>
      </c>
      <c r="K295" s="1">
        <v>41241000</v>
      </c>
      <c r="L295" s="1">
        <v>52761535.979999997</v>
      </c>
      <c r="M295" s="1">
        <v>94002535.980000004</v>
      </c>
    </row>
    <row r="296" spans="2:13" s="2" customFormat="1" x14ac:dyDescent="0.25">
      <c r="C296" s="2" t="s">
        <v>295</v>
      </c>
      <c r="E296" s="13">
        <v>0</v>
      </c>
      <c r="F296" s="13">
        <v>0</v>
      </c>
      <c r="G296" s="13">
        <v>0</v>
      </c>
      <c r="H296" s="1">
        <v>0</v>
      </c>
      <c r="I296" s="1">
        <v>0</v>
      </c>
      <c r="J296" s="1">
        <v>0</v>
      </c>
      <c r="K296" s="1">
        <v>0</v>
      </c>
      <c r="L296" s="3">
        <v>0</v>
      </c>
      <c r="M296" s="3">
        <v>0</v>
      </c>
    </row>
    <row r="297" spans="2:13" x14ac:dyDescent="0.25">
      <c r="D297" t="s">
        <v>296</v>
      </c>
      <c r="E297" s="7">
        <v>0</v>
      </c>
      <c r="F297" s="7">
        <v>0</v>
      </c>
      <c r="G297" s="7">
        <v>0</v>
      </c>
      <c r="H297" s="1">
        <v>0</v>
      </c>
      <c r="I297" s="1">
        <v>0</v>
      </c>
      <c r="J297" s="1">
        <v>0</v>
      </c>
      <c r="K297" s="1">
        <v>0</v>
      </c>
      <c r="L297" s="1">
        <v>0</v>
      </c>
      <c r="M297" s="1">
        <v>0</v>
      </c>
    </row>
    <row r="298" spans="2:13" x14ac:dyDescent="0.25">
      <c r="D298" t="s">
        <v>297</v>
      </c>
      <c r="E298" s="7">
        <v>0</v>
      </c>
      <c r="F298" s="7">
        <v>0</v>
      </c>
      <c r="G298" s="7">
        <v>0</v>
      </c>
      <c r="H298" s="1">
        <v>0</v>
      </c>
      <c r="I298" s="1">
        <v>0</v>
      </c>
      <c r="J298" s="1">
        <v>0</v>
      </c>
      <c r="K298" s="1">
        <v>0</v>
      </c>
      <c r="L298" s="1">
        <v>0</v>
      </c>
      <c r="M298" s="1">
        <v>0</v>
      </c>
    </row>
    <row r="299" spans="2:13" x14ac:dyDescent="0.25">
      <c r="D299" t="s">
        <v>298</v>
      </c>
      <c r="E299" s="7">
        <v>0</v>
      </c>
      <c r="F299" s="7">
        <v>0</v>
      </c>
      <c r="G299" s="7">
        <v>0</v>
      </c>
      <c r="H299" s="1">
        <v>0</v>
      </c>
      <c r="I299" s="1">
        <v>0</v>
      </c>
      <c r="J299" s="1">
        <v>0</v>
      </c>
      <c r="K299" s="1">
        <v>0</v>
      </c>
      <c r="L299" s="1">
        <v>0</v>
      </c>
      <c r="M299" s="1">
        <v>0</v>
      </c>
    </row>
    <row r="300" spans="2:13" s="29" customFormat="1" ht="17.100000000000001" customHeight="1" x14ac:dyDescent="0.25">
      <c r="B300" s="29" t="s">
        <v>299</v>
      </c>
      <c r="E300" s="31">
        <v>276978510.26999998</v>
      </c>
      <c r="F300" s="31">
        <v>38838938</v>
      </c>
      <c r="G300" s="31">
        <v>315817448.26999998</v>
      </c>
      <c r="H300" s="31">
        <v>220276605.71000001</v>
      </c>
      <c r="I300" s="31">
        <v>61614108.649999999</v>
      </c>
      <c r="J300" s="31">
        <v>281890714.36000001</v>
      </c>
      <c r="K300" s="31">
        <v>206861516.52000001</v>
      </c>
      <c r="L300" s="31">
        <v>0</v>
      </c>
      <c r="M300" s="31">
        <v>206861516.52000001</v>
      </c>
    </row>
    <row r="301" spans="2:13" s="2" customFormat="1" x14ac:dyDescent="0.25">
      <c r="C301" s="2" t="s">
        <v>300</v>
      </c>
      <c r="E301" s="3">
        <v>168822785.25</v>
      </c>
      <c r="F301" s="3">
        <v>20838938</v>
      </c>
      <c r="G301" s="3">
        <v>189661723.25</v>
      </c>
      <c r="H301" s="3">
        <v>149119253.50999999</v>
      </c>
      <c r="I301" s="3">
        <v>19346240.649999999</v>
      </c>
      <c r="J301" s="3">
        <v>168465494.16</v>
      </c>
      <c r="K301" s="3">
        <v>123095356.2</v>
      </c>
      <c r="L301" s="3">
        <v>0</v>
      </c>
      <c r="M301" s="3">
        <v>123095356.2</v>
      </c>
    </row>
    <row r="302" spans="2:13" x14ac:dyDescent="0.25">
      <c r="D302" t="s">
        <v>301</v>
      </c>
      <c r="E302" s="1">
        <v>168822785.25</v>
      </c>
      <c r="F302" s="1">
        <v>20838938</v>
      </c>
      <c r="G302" s="1">
        <v>189661723.25</v>
      </c>
      <c r="H302" s="1">
        <v>149119253.50999999</v>
      </c>
      <c r="I302" s="1">
        <v>19346240.649999999</v>
      </c>
      <c r="J302" s="1">
        <v>168465494.16</v>
      </c>
      <c r="K302" s="1">
        <v>123095356.2</v>
      </c>
      <c r="L302" s="1">
        <v>0</v>
      </c>
      <c r="M302" s="1">
        <v>123095356.2</v>
      </c>
    </row>
    <row r="303" spans="2:13" s="2" customFormat="1" x14ac:dyDescent="0.25">
      <c r="C303" s="2" t="s">
        <v>302</v>
      </c>
      <c r="E303" s="3">
        <v>42494200</v>
      </c>
      <c r="F303" s="3">
        <v>0</v>
      </c>
      <c r="G303" s="3">
        <v>42494200</v>
      </c>
      <c r="H303" s="3">
        <v>42544200</v>
      </c>
      <c r="I303" s="3">
        <v>0</v>
      </c>
      <c r="J303" s="3">
        <v>42544200</v>
      </c>
      <c r="K303" s="3">
        <v>24479760</v>
      </c>
      <c r="L303" s="3">
        <v>0</v>
      </c>
      <c r="M303" s="3">
        <v>24479760</v>
      </c>
    </row>
    <row r="304" spans="2:13" x14ac:dyDescent="0.25">
      <c r="D304" t="s">
        <v>303</v>
      </c>
      <c r="E304" s="1">
        <v>5685000</v>
      </c>
      <c r="F304" s="1"/>
      <c r="G304" s="1">
        <v>5685000</v>
      </c>
      <c r="H304" s="1">
        <v>5735000</v>
      </c>
      <c r="I304" s="1">
        <v>0</v>
      </c>
      <c r="J304" s="1">
        <v>5735000</v>
      </c>
      <c r="K304" s="1">
        <v>3190400</v>
      </c>
      <c r="L304" s="1">
        <v>0</v>
      </c>
      <c r="M304" s="1">
        <v>3190400</v>
      </c>
    </row>
    <row r="305" spans="2:13" x14ac:dyDescent="0.25">
      <c r="D305" t="s">
        <v>304</v>
      </c>
      <c r="E305" s="1">
        <v>6129200</v>
      </c>
      <c r="F305" s="1"/>
      <c r="G305" s="1">
        <v>6129200</v>
      </c>
      <c r="H305" s="1">
        <v>6129200</v>
      </c>
      <c r="I305" s="1">
        <v>0</v>
      </c>
      <c r="J305" s="1">
        <v>6129200</v>
      </c>
      <c r="K305" s="1">
        <v>3783360</v>
      </c>
      <c r="L305" s="1">
        <v>0</v>
      </c>
      <c r="M305" s="1">
        <v>3783360</v>
      </c>
    </row>
    <row r="306" spans="2:13" x14ac:dyDescent="0.25">
      <c r="D306" t="s">
        <v>305</v>
      </c>
      <c r="E306" s="1">
        <v>24710000</v>
      </c>
      <c r="F306" s="1"/>
      <c r="G306" s="1">
        <v>24710000</v>
      </c>
      <c r="H306" s="1">
        <v>24710000</v>
      </c>
      <c r="I306" s="1">
        <v>0</v>
      </c>
      <c r="J306" s="1">
        <v>24710000</v>
      </c>
      <c r="K306" s="1">
        <v>13970000</v>
      </c>
      <c r="L306" s="1">
        <v>0</v>
      </c>
      <c r="M306" s="1">
        <v>13970000</v>
      </c>
    </row>
    <row r="307" spans="2:13" x14ac:dyDescent="0.25">
      <c r="D307" t="s">
        <v>306</v>
      </c>
      <c r="E307" s="1">
        <v>5970000</v>
      </c>
      <c r="F307" s="1"/>
      <c r="G307" s="1">
        <v>5970000</v>
      </c>
      <c r="H307" s="1">
        <v>5970000</v>
      </c>
      <c r="I307" s="1">
        <v>0</v>
      </c>
      <c r="J307" s="1">
        <v>5970000</v>
      </c>
      <c r="K307" s="1">
        <v>3536000</v>
      </c>
      <c r="L307" s="1">
        <v>0</v>
      </c>
      <c r="M307" s="1">
        <v>3536000</v>
      </c>
    </row>
    <row r="308" spans="2:13" s="2" customFormat="1" x14ac:dyDescent="0.25">
      <c r="C308" s="2" t="s">
        <v>307</v>
      </c>
      <c r="E308" s="15">
        <v>67461525.019999996</v>
      </c>
      <c r="F308" s="15">
        <v>18000000</v>
      </c>
      <c r="G308" s="15">
        <v>85461525.019999996</v>
      </c>
      <c r="H308" s="3">
        <v>41613152.200000003</v>
      </c>
      <c r="I308" s="3">
        <v>29267868</v>
      </c>
      <c r="J308" s="3">
        <v>70881020.200000003</v>
      </c>
      <c r="K308" s="3">
        <v>59286400.32</v>
      </c>
      <c r="L308" s="3">
        <v>0</v>
      </c>
      <c r="M308" s="3">
        <v>59286400.32</v>
      </c>
    </row>
    <row r="309" spans="2:13" x14ac:dyDescent="0.25">
      <c r="B309" s="2"/>
      <c r="D309" t="s">
        <v>308</v>
      </c>
      <c r="E309" s="16">
        <v>17289260.02</v>
      </c>
      <c r="F309" s="16">
        <v>0</v>
      </c>
      <c r="G309" s="16">
        <v>17289260.02</v>
      </c>
      <c r="H309" s="1">
        <v>16750000</v>
      </c>
      <c r="I309" s="1">
        <v>0</v>
      </c>
      <c r="J309" s="1">
        <v>16750000</v>
      </c>
      <c r="K309" s="1">
        <v>9179132.5600000005</v>
      </c>
      <c r="L309" s="1">
        <v>0</v>
      </c>
      <c r="M309" s="1">
        <v>9179132.5600000005</v>
      </c>
    </row>
    <row r="310" spans="2:13" x14ac:dyDescent="0.25">
      <c r="D310" t="s">
        <v>309</v>
      </c>
      <c r="E310" s="16">
        <v>8307823</v>
      </c>
      <c r="F310" s="16">
        <v>18000000</v>
      </c>
      <c r="G310" s="16">
        <v>24507823</v>
      </c>
      <c r="H310" s="1">
        <v>7363152.2000000002</v>
      </c>
      <c r="I310" s="1">
        <v>29267868</v>
      </c>
      <c r="J310" s="1">
        <v>36631020.200000003</v>
      </c>
      <c r="K310" s="1">
        <v>46487267.759999998</v>
      </c>
      <c r="L310" s="1">
        <v>0</v>
      </c>
      <c r="M310" s="1">
        <v>46487267.759999998</v>
      </c>
    </row>
    <row r="311" spans="2:13" x14ac:dyDescent="0.25">
      <c r="B311" s="2"/>
      <c r="D311" t="s">
        <v>310</v>
      </c>
      <c r="E311" s="16">
        <v>1800000</v>
      </c>
      <c r="F311" s="16">
        <v>0</v>
      </c>
      <c r="G311" s="16">
        <v>1800000</v>
      </c>
      <c r="H311" s="1">
        <v>0</v>
      </c>
      <c r="I311" s="1">
        <v>0</v>
      </c>
      <c r="J311" s="1">
        <v>0</v>
      </c>
      <c r="K311" s="1">
        <v>2320000</v>
      </c>
      <c r="L311" s="1">
        <v>0</v>
      </c>
      <c r="M311" s="1">
        <v>2320000</v>
      </c>
    </row>
    <row r="312" spans="2:13" x14ac:dyDescent="0.25">
      <c r="D312" t="s">
        <v>311</v>
      </c>
      <c r="E312" s="16">
        <v>13358680</v>
      </c>
      <c r="F312" s="16">
        <v>0</v>
      </c>
      <c r="G312" s="16">
        <v>13358680</v>
      </c>
      <c r="H312" s="1">
        <v>13000000</v>
      </c>
      <c r="I312" s="1">
        <v>0</v>
      </c>
      <c r="J312" s="1">
        <v>13000000</v>
      </c>
      <c r="K312" s="1">
        <v>1300000</v>
      </c>
      <c r="L312" s="1">
        <v>0</v>
      </c>
      <c r="M312" s="1">
        <v>1300000</v>
      </c>
    </row>
    <row r="313" spans="2:13" x14ac:dyDescent="0.25">
      <c r="B313" s="2"/>
      <c r="D313" t="s">
        <v>312</v>
      </c>
      <c r="E313" s="16">
        <v>26705762</v>
      </c>
      <c r="F313" s="16">
        <v>0</v>
      </c>
      <c r="G313" s="16">
        <v>26705762</v>
      </c>
      <c r="H313" s="1">
        <v>4500000</v>
      </c>
      <c r="I313" s="1">
        <v>0</v>
      </c>
      <c r="J313" s="1">
        <v>4500000</v>
      </c>
      <c r="K313" s="1">
        <v>0</v>
      </c>
      <c r="L313" s="1">
        <v>0</v>
      </c>
      <c r="M313" s="1">
        <v>0</v>
      </c>
    </row>
    <row r="314" spans="2:13" s="29" customFormat="1" x14ac:dyDescent="0.25">
      <c r="B314" s="29" t="s">
        <v>313</v>
      </c>
      <c r="E314" s="31">
        <v>75880414.620000005</v>
      </c>
      <c r="F314" s="31">
        <v>427328548.30000001</v>
      </c>
      <c r="G314" s="31">
        <v>503208962.92000002</v>
      </c>
      <c r="H314" s="31">
        <v>100926715.96999997</v>
      </c>
      <c r="I314" s="31">
        <v>344185143.43000001</v>
      </c>
      <c r="J314" s="31">
        <v>445111859.39999998</v>
      </c>
      <c r="K314" s="31">
        <f>M314-L314</f>
        <v>68316116.600000024</v>
      </c>
      <c r="L314" s="31">
        <v>295367763.57999998</v>
      </c>
      <c r="M314" s="31">
        <v>363683880.18000001</v>
      </c>
    </row>
    <row r="315" spans="2:13" s="2" customFormat="1" x14ac:dyDescent="0.25">
      <c r="C315" s="2" t="s">
        <v>300</v>
      </c>
      <c r="E315" s="3">
        <v>59021414.619999997</v>
      </c>
      <c r="F315" s="3">
        <v>0</v>
      </c>
      <c r="G315" s="3">
        <v>59021414.619999997</v>
      </c>
      <c r="H315" s="3">
        <v>82617716</v>
      </c>
      <c r="I315" s="3">
        <v>0</v>
      </c>
      <c r="J315" s="3">
        <v>82617716</v>
      </c>
      <c r="K315" s="15">
        <v>55888836.600000001</v>
      </c>
      <c r="L315" s="15">
        <v>0</v>
      </c>
      <c r="M315" s="15">
        <v>55888836.600000001</v>
      </c>
    </row>
    <row r="316" spans="2:13" x14ac:dyDescent="0.25">
      <c r="B316" s="2"/>
      <c r="D316" t="s">
        <v>314</v>
      </c>
      <c r="E316" s="1">
        <v>59021414.619999997</v>
      </c>
      <c r="F316" s="1">
        <v>0</v>
      </c>
      <c r="G316" s="1">
        <v>59021414.619999997</v>
      </c>
      <c r="H316" s="1">
        <f>SUM(H315)</f>
        <v>82617716</v>
      </c>
      <c r="I316" s="1">
        <f>SUM(I315)</f>
        <v>0</v>
      </c>
      <c r="J316" s="1">
        <v>82617716</v>
      </c>
      <c r="K316" s="12">
        <v>55888836.600000001</v>
      </c>
      <c r="L316" s="12">
        <v>0</v>
      </c>
      <c r="M316" s="12">
        <v>55888836.600000001</v>
      </c>
    </row>
    <row r="317" spans="2:13" s="2" customFormat="1" x14ac:dyDescent="0.25">
      <c r="C317" s="2" t="s">
        <v>315</v>
      </c>
      <c r="E317" s="3">
        <v>8550000</v>
      </c>
      <c r="F317" s="3">
        <v>427328548.30000001</v>
      </c>
      <c r="G317" s="3">
        <v>435878548.30000001</v>
      </c>
      <c r="H317" s="3">
        <v>10990000</v>
      </c>
      <c r="I317" s="3">
        <v>344185143.43000001</v>
      </c>
      <c r="J317" s="3">
        <v>355175143.43000001</v>
      </c>
      <c r="K317" s="15">
        <v>7284000</v>
      </c>
      <c r="L317" s="15">
        <v>295367763.57999998</v>
      </c>
      <c r="M317" s="15">
        <f>SUM(K317:L317)</f>
        <v>302651763.57999998</v>
      </c>
    </row>
    <row r="318" spans="2:13" x14ac:dyDescent="0.25">
      <c r="D318" t="s">
        <v>316</v>
      </c>
      <c r="E318" s="1">
        <v>8550000</v>
      </c>
      <c r="F318" s="1">
        <v>427328548.30000001</v>
      </c>
      <c r="G318" s="1">
        <v>435878548.30000001</v>
      </c>
      <c r="H318" s="1">
        <v>10990000</v>
      </c>
      <c r="I318" s="1">
        <v>344185143.43000001</v>
      </c>
      <c r="J318" s="1">
        <v>355175143.43000001</v>
      </c>
      <c r="K318" s="12">
        <v>7284000</v>
      </c>
      <c r="L318" s="12">
        <v>295367763.57999998</v>
      </c>
      <c r="M318" s="12">
        <f>SUM(K318:L318)</f>
        <v>302651763.57999998</v>
      </c>
    </row>
    <row r="319" spans="2:13" x14ac:dyDescent="0.25">
      <c r="D319" t="s">
        <v>317</v>
      </c>
      <c r="E319" s="7">
        <v>0</v>
      </c>
      <c r="F319" s="7">
        <v>0</v>
      </c>
      <c r="G319" s="7">
        <v>0</v>
      </c>
      <c r="H319" s="7">
        <v>0</v>
      </c>
      <c r="I319" s="7">
        <v>0</v>
      </c>
      <c r="J319" s="7">
        <v>0</v>
      </c>
      <c r="K319" s="1">
        <v>0</v>
      </c>
      <c r="L319" s="1">
        <v>0</v>
      </c>
      <c r="M319" s="1">
        <v>0</v>
      </c>
    </row>
    <row r="320" spans="2:13" s="2" customFormat="1" x14ac:dyDescent="0.25">
      <c r="C320" s="2" t="s">
        <v>318</v>
      </c>
      <c r="E320" s="3">
        <v>6884000</v>
      </c>
      <c r="F320" s="3">
        <v>0</v>
      </c>
      <c r="G320" s="3">
        <v>6884000</v>
      </c>
      <c r="H320" s="3">
        <v>5994000</v>
      </c>
      <c r="I320" s="3">
        <v>0</v>
      </c>
      <c r="J320" s="3">
        <v>5994000</v>
      </c>
      <c r="K320" s="15">
        <v>4083280</v>
      </c>
      <c r="L320" s="15">
        <v>0</v>
      </c>
      <c r="M320" s="15">
        <f>SUM(K320:L320)</f>
        <v>4083280</v>
      </c>
    </row>
    <row r="321" spans="2:13" x14ac:dyDescent="0.25">
      <c r="D321" t="s">
        <v>319</v>
      </c>
      <c r="E321" s="1">
        <v>4634000</v>
      </c>
      <c r="F321" s="1">
        <v>0</v>
      </c>
      <c r="G321" s="1">
        <v>4634000</v>
      </c>
      <c r="H321" s="1">
        <v>3994000</v>
      </c>
      <c r="I321" s="1">
        <v>0</v>
      </c>
      <c r="J321" s="1">
        <v>3994000</v>
      </c>
      <c r="K321" s="12">
        <v>4083280</v>
      </c>
      <c r="L321" s="12">
        <v>0</v>
      </c>
      <c r="M321" s="12">
        <f>SUM(K321:L321)</f>
        <v>4083280</v>
      </c>
    </row>
    <row r="322" spans="2:13" x14ac:dyDescent="0.25">
      <c r="B322" s="2"/>
      <c r="D322" t="s">
        <v>320</v>
      </c>
      <c r="E322" s="1">
        <v>2250000</v>
      </c>
      <c r="F322" s="1">
        <v>0</v>
      </c>
      <c r="G322" s="1">
        <v>2250000</v>
      </c>
      <c r="H322" s="1">
        <v>2000000</v>
      </c>
      <c r="I322" s="1">
        <v>0</v>
      </c>
      <c r="J322" s="1">
        <v>2000000</v>
      </c>
      <c r="K322" s="1"/>
      <c r="L322" s="1"/>
      <c r="M322" s="1">
        <v>0</v>
      </c>
    </row>
    <row r="323" spans="2:13" s="2" customFormat="1" x14ac:dyDescent="0.25">
      <c r="C323" s="2" t="s">
        <v>321</v>
      </c>
      <c r="E323" s="3">
        <v>1425000</v>
      </c>
      <c r="F323" s="3">
        <v>0</v>
      </c>
      <c r="G323" s="3">
        <v>1425000</v>
      </c>
      <c r="H323" s="3">
        <v>1325000</v>
      </c>
      <c r="I323" s="3">
        <v>0</v>
      </c>
      <c r="J323" s="3">
        <v>1325000</v>
      </c>
      <c r="K323" s="3">
        <v>1060000</v>
      </c>
      <c r="L323" s="3">
        <v>0</v>
      </c>
      <c r="M323" s="3">
        <v>1060000</v>
      </c>
    </row>
    <row r="324" spans="2:13" x14ac:dyDescent="0.25">
      <c r="D324" t="s">
        <v>322</v>
      </c>
      <c r="E324" s="1">
        <v>1425000</v>
      </c>
      <c r="F324" s="1">
        <v>0</v>
      </c>
      <c r="G324" s="1">
        <v>1425000</v>
      </c>
      <c r="H324" s="1">
        <f>SUM(H323)</f>
        <v>1325000</v>
      </c>
      <c r="I324" s="1">
        <f>SUM(I323)</f>
        <v>0</v>
      </c>
      <c r="J324" s="1">
        <v>445111859.43000001</v>
      </c>
      <c r="K324" s="1">
        <v>1060000</v>
      </c>
      <c r="L324" s="1">
        <v>0</v>
      </c>
      <c r="M324" s="1">
        <v>1060000</v>
      </c>
    </row>
    <row r="325" spans="2:13" s="29" customFormat="1" x14ac:dyDescent="0.25">
      <c r="B325" s="29" t="s">
        <v>323</v>
      </c>
      <c r="E325" s="31">
        <v>1112971405.9100001</v>
      </c>
      <c r="F325" s="31">
        <v>277357353.02999997</v>
      </c>
      <c r="G325" s="31">
        <v>1390328758.9400001</v>
      </c>
      <c r="H325" s="31">
        <v>1194126996.51</v>
      </c>
      <c r="I325" s="31">
        <v>340474311.49000001</v>
      </c>
      <c r="J325" s="31">
        <v>1534601308</v>
      </c>
      <c r="K325" s="31">
        <v>1282724868.0999999</v>
      </c>
      <c r="L325" s="31">
        <v>248656907</v>
      </c>
      <c r="M325" s="31">
        <v>1531381775.0999999</v>
      </c>
    </row>
    <row r="326" spans="2:13" s="2" customFormat="1" x14ac:dyDescent="0.25">
      <c r="C326" s="2" t="s">
        <v>324</v>
      </c>
      <c r="E326" s="3">
        <v>846914961.90999997</v>
      </c>
      <c r="F326" s="3">
        <v>0</v>
      </c>
      <c r="G326" s="3">
        <v>846914961.90999997</v>
      </c>
      <c r="H326" s="3">
        <v>869901850.50999999</v>
      </c>
      <c r="I326" s="3">
        <v>0</v>
      </c>
      <c r="J326" s="3">
        <v>869901850.50999999</v>
      </c>
      <c r="K326" s="3">
        <v>1107558384.0999999</v>
      </c>
      <c r="L326" s="3">
        <v>0</v>
      </c>
      <c r="M326" s="3">
        <v>1107558384.0999999</v>
      </c>
    </row>
    <row r="327" spans="2:13" x14ac:dyDescent="0.25">
      <c r="D327" t="s">
        <v>325</v>
      </c>
      <c r="E327" s="1">
        <v>846914961.90999997</v>
      </c>
      <c r="F327" s="1">
        <v>0</v>
      </c>
      <c r="G327" s="1">
        <v>846914961.90999997</v>
      </c>
      <c r="H327" s="1">
        <v>869901850.50999999</v>
      </c>
      <c r="I327" s="1">
        <v>0</v>
      </c>
      <c r="J327" s="1">
        <v>869901850.50999999</v>
      </c>
      <c r="K327" s="1">
        <v>1107558384.0999999</v>
      </c>
      <c r="L327" s="1">
        <v>0</v>
      </c>
      <c r="M327" s="1">
        <v>1107558384.0999999</v>
      </c>
    </row>
    <row r="328" spans="2:13" s="2" customFormat="1" x14ac:dyDescent="0.25">
      <c r="C328" s="2" t="s">
        <v>326</v>
      </c>
      <c r="E328" s="3">
        <v>101046429</v>
      </c>
      <c r="F328" s="3">
        <v>277357353.02999997</v>
      </c>
      <c r="G328" s="3">
        <v>378403782.02999997</v>
      </c>
      <c r="H328" s="3">
        <v>98658484</v>
      </c>
      <c r="I328" s="3">
        <v>340474311.49000001</v>
      </c>
      <c r="J328" s="3">
        <v>439132795.49000001</v>
      </c>
      <c r="K328" s="3">
        <f>M328-L328</f>
        <v>99506484</v>
      </c>
      <c r="L328" s="3">
        <v>248656907</v>
      </c>
      <c r="M328" s="3">
        <v>348163391</v>
      </c>
    </row>
    <row r="329" spans="2:13" x14ac:dyDescent="0.25">
      <c r="D329" t="s">
        <v>327</v>
      </c>
      <c r="E329" s="1">
        <v>101046429</v>
      </c>
      <c r="F329" s="1">
        <v>277357353.02999997</v>
      </c>
      <c r="G329" s="1">
        <v>378403782.02999997</v>
      </c>
      <c r="H329" s="1">
        <v>98658484</v>
      </c>
      <c r="I329" s="1">
        <v>340474311.49000001</v>
      </c>
      <c r="J329" s="1">
        <v>439132795.49000001</v>
      </c>
      <c r="K329" s="1">
        <f>SUM(K328)</f>
        <v>99506484</v>
      </c>
      <c r="L329" s="1">
        <f>SUM(L328)</f>
        <v>248656907</v>
      </c>
      <c r="M329" s="1">
        <v>348163391</v>
      </c>
    </row>
    <row r="330" spans="2:13" s="2" customFormat="1" x14ac:dyDescent="0.25">
      <c r="C330" s="2" t="s">
        <v>328</v>
      </c>
      <c r="E330" s="3">
        <v>88850356</v>
      </c>
      <c r="F330" s="3">
        <v>0</v>
      </c>
      <c r="G330" s="3">
        <v>88850356</v>
      </c>
      <c r="H330" s="3">
        <v>128044215</v>
      </c>
      <c r="I330" s="3">
        <v>0</v>
      </c>
      <c r="J330" s="3">
        <v>128044215</v>
      </c>
      <c r="K330" s="3">
        <v>72660000</v>
      </c>
      <c r="L330" s="3">
        <v>0</v>
      </c>
      <c r="M330" s="3">
        <v>72660000</v>
      </c>
    </row>
    <row r="331" spans="2:13" x14ac:dyDescent="0.25">
      <c r="D331" t="s">
        <v>329</v>
      </c>
      <c r="E331" s="1">
        <v>37800000</v>
      </c>
      <c r="F331" s="1"/>
      <c r="G331" s="1">
        <v>37800000</v>
      </c>
      <c r="H331" s="1">
        <v>84600000</v>
      </c>
      <c r="I331" s="1">
        <v>0</v>
      </c>
      <c r="J331" s="1">
        <v>84600000</v>
      </c>
      <c r="K331" s="1">
        <v>72660000</v>
      </c>
      <c r="L331" s="1">
        <v>0</v>
      </c>
      <c r="M331" s="1">
        <v>72660000</v>
      </c>
    </row>
    <row r="332" spans="2:13" x14ac:dyDescent="0.25">
      <c r="D332" t="s">
        <v>330</v>
      </c>
      <c r="E332" s="1">
        <v>51050356</v>
      </c>
      <c r="F332" s="1">
        <v>0</v>
      </c>
      <c r="G332" s="1">
        <v>51050356</v>
      </c>
      <c r="H332" s="1">
        <v>43444215</v>
      </c>
      <c r="I332" s="1">
        <v>0</v>
      </c>
      <c r="J332" s="1">
        <v>43444215</v>
      </c>
      <c r="K332" s="1">
        <v>0</v>
      </c>
      <c r="L332" s="1">
        <v>0</v>
      </c>
      <c r="M332" s="1">
        <v>0</v>
      </c>
    </row>
    <row r="333" spans="2:13" s="2" customFormat="1" x14ac:dyDescent="0.25">
      <c r="C333" s="2" t="s">
        <v>331</v>
      </c>
      <c r="E333" s="3">
        <v>76159659</v>
      </c>
      <c r="F333" s="3">
        <v>0</v>
      </c>
      <c r="G333" s="3">
        <v>76159659</v>
      </c>
      <c r="H333" s="3">
        <v>97522447</v>
      </c>
      <c r="I333" s="3">
        <v>0</v>
      </c>
      <c r="J333" s="3">
        <v>97522447</v>
      </c>
      <c r="K333" s="3">
        <v>3000000</v>
      </c>
      <c r="L333" s="3">
        <v>0</v>
      </c>
      <c r="M333" s="3">
        <v>3000000</v>
      </c>
    </row>
    <row r="334" spans="2:13" x14ac:dyDescent="0.25">
      <c r="B334" s="2"/>
      <c r="D334" t="s">
        <v>332</v>
      </c>
      <c r="E334" s="1">
        <v>76159659</v>
      </c>
      <c r="F334" s="1"/>
      <c r="G334" s="1">
        <v>76159659</v>
      </c>
      <c r="H334" s="1">
        <v>97522447</v>
      </c>
      <c r="I334" s="1">
        <v>0</v>
      </c>
      <c r="J334" s="1">
        <v>97522447</v>
      </c>
      <c r="K334" s="1">
        <v>3000000</v>
      </c>
      <c r="L334" s="1">
        <v>0</v>
      </c>
      <c r="M334" s="1">
        <v>3000000</v>
      </c>
    </row>
    <row r="335" spans="2:13" s="29" customFormat="1" x14ac:dyDescent="0.25">
      <c r="B335" s="29" t="s">
        <v>333</v>
      </c>
      <c r="E335" s="31">
        <v>364603239.19999999</v>
      </c>
      <c r="F335" s="31">
        <v>228821584</v>
      </c>
      <c r="G335" s="31">
        <v>593424823.25</v>
      </c>
      <c r="H335" s="31">
        <v>389702094.5</v>
      </c>
      <c r="I335" s="31">
        <v>211177967.50999999</v>
      </c>
      <c r="J335" s="31">
        <v>600880062.00999999</v>
      </c>
      <c r="K335" s="31">
        <v>664736743.47000003</v>
      </c>
      <c r="L335" s="31">
        <v>179933944</v>
      </c>
      <c r="M335" s="31">
        <v>844670687.47000003</v>
      </c>
    </row>
    <row r="336" spans="2:13" s="2" customFormat="1" x14ac:dyDescent="0.25">
      <c r="C336" s="2" t="s">
        <v>334</v>
      </c>
      <c r="E336" s="3">
        <v>155818239.22</v>
      </c>
      <c r="F336" s="3">
        <v>0</v>
      </c>
      <c r="G336" s="3">
        <v>155818239.22</v>
      </c>
      <c r="H336" s="3">
        <v>166099214.5</v>
      </c>
      <c r="I336" s="3">
        <v>0</v>
      </c>
      <c r="J336" s="3">
        <v>166099214.5</v>
      </c>
      <c r="K336" s="3">
        <v>169763077.06999999</v>
      </c>
      <c r="L336" s="3">
        <v>47226946.399999999</v>
      </c>
      <c r="M336" s="3">
        <v>216990023.47</v>
      </c>
    </row>
    <row r="337" spans="2:13" x14ac:dyDescent="0.25">
      <c r="D337" t="s">
        <v>335</v>
      </c>
      <c r="E337" s="16">
        <v>155818239.22</v>
      </c>
      <c r="F337" s="3">
        <v>0</v>
      </c>
      <c r="G337" s="1">
        <v>155818239.22</v>
      </c>
      <c r="H337" s="1">
        <v>166099214.5</v>
      </c>
      <c r="I337" s="1">
        <v>0</v>
      </c>
      <c r="J337" s="1">
        <v>166099214.5</v>
      </c>
      <c r="K337" s="1">
        <f>SUM(K336)</f>
        <v>169763077.06999999</v>
      </c>
      <c r="L337" s="1">
        <f>SUM(L336)</f>
        <v>47226946.399999999</v>
      </c>
      <c r="M337" s="1">
        <v>216990023.47</v>
      </c>
    </row>
    <row r="338" spans="2:13" s="2" customFormat="1" x14ac:dyDescent="0.25">
      <c r="C338" s="2" t="s">
        <v>336</v>
      </c>
      <c r="E338" s="3">
        <v>204365000</v>
      </c>
      <c r="F338" s="3">
        <v>224721584.03</v>
      </c>
      <c r="G338" s="3">
        <v>429086584.02999997</v>
      </c>
      <c r="H338" s="3">
        <v>216038000</v>
      </c>
      <c r="I338" s="3">
        <v>211177967.50999999</v>
      </c>
      <c r="J338" s="3">
        <v>427215967.50999999</v>
      </c>
      <c r="K338" s="3">
        <v>392973920</v>
      </c>
      <c r="L338" s="3">
        <f>M338-K338</f>
        <v>151900000</v>
      </c>
      <c r="M338" s="3">
        <v>544873920</v>
      </c>
    </row>
    <row r="339" spans="2:13" x14ac:dyDescent="0.25">
      <c r="D339" s="11" t="s">
        <v>337</v>
      </c>
      <c r="E339" s="1">
        <v>8580000</v>
      </c>
      <c r="F339" s="1">
        <v>52364959.32</v>
      </c>
      <c r="G339" s="1">
        <v>60944959.32</v>
      </c>
      <c r="H339" s="1">
        <v>6748000</v>
      </c>
      <c r="I339" s="1">
        <v>110169981.52</v>
      </c>
      <c r="J339" s="1">
        <v>116917981.52</v>
      </c>
      <c r="K339" s="1">
        <v>2973920</v>
      </c>
      <c r="L339" s="1">
        <v>60000000</v>
      </c>
      <c r="M339" s="1">
        <v>62973920</v>
      </c>
    </row>
    <row r="340" spans="2:13" x14ac:dyDescent="0.25">
      <c r="D340" t="s">
        <v>338</v>
      </c>
      <c r="E340" s="1">
        <v>15000000</v>
      </c>
      <c r="F340" s="1">
        <v>0</v>
      </c>
      <c r="G340" s="1">
        <v>15000000</v>
      </c>
      <c r="H340" s="1">
        <v>8000000</v>
      </c>
      <c r="I340" s="1">
        <v>0</v>
      </c>
      <c r="J340" s="1">
        <v>8000000</v>
      </c>
      <c r="K340" s="1">
        <v>18000000</v>
      </c>
      <c r="L340" s="1">
        <v>0</v>
      </c>
      <c r="M340" s="1">
        <v>18000000</v>
      </c>
    </row>
    <row r="341" spans="2:13" x14ac:dyDescent="0.25">
      <c r="B341" s="2"/>
      <c r="D341" t="s">
        <v>339</v>
      </c>
      <c r="E341" s="1">
        <v>173600000</v>
      </c>
      <c r="F341" s="1">
        <v>98229008.909999996</v>
      </c>
      <c r="G341" s="1">
        <v>271829008.91000003</v>
      </c>
      <c r="H341" s="1">
        <v>192000000</v>
      </c>
      <c r="I341" s="1">
        <v>46348688.240000002</v>
      </c>
      <c r="J341" s="1">
        <v>238348688.24000001</v>
      </c>
      <c r="K341" s="1">
        <v>372000000</v>
      </c>
      <c r="L341" s="1">
        <v>91900000</v>
      </c>
      <c r="M341" s="1">
        <v>463900000</v>
      </c>
    </row>
    <row r="342" spans="2:13" x14ac:dyDescent="0.25">
      <c r="D342" t="s">
        <v>340</v>
      </c>
      <c r="E342" s="1">
        <v>7185000</v>
      </c>
      <c r="F342" s="1">
        <v>74127615.799999997</v>
      </c>
      <c r="G342" s="1">
        <v>81312615.799999997</v>
      </c>
      <c r="H342" s="1">
        <v>9290000</v>
      </c>
      <c r="I342" s="1">
        <v>54659297.75</v>
      </c>
      <c r="J342" s="1">
        <v>63949297.75</v>
      </c>
      <c r="K342" s="1"/>
      <c r="L342" s="1"/>
      <c r="M342" s="1" t="s">
        <v>341</v>
      </c>
    </row>
    <row r="343" spans="2:13" s="2" customFormat="1" ht="13.35" customHeight="1" x14ac:dyDescent="0.25">
      <c r="C343" s="2" t="s">
        <v>342</v>
      </c>
      <c r="E343" s="3">
        <v>1710000</v>
      </c>
      <c r="F343" s="3">
        <v>4100000</v>
      </c>
      <c r="G343" s="3">
        <v>5810000</v>
      </c>
      <c r="H343" s="3">
        <v>3166000</v>
      </c>
      <c r="I343" s="3">
        <v>0</v>
      </c>
      <c r="J343" s="3">
        <v>3166000</v>
      </c>
      <c r="K343" s="3">
        <v>54772800</v>
      </c>
      <c r="L343" s="3">
        <v>28033944</v>
      </c>
      <c r="M343" s="3">
        <v>82806744</v>
      </c>
    </row>
    <row r="344" spans="2:13" x14ac:dyDescent="0.25">
      <c r="D344" t="s">
        <v>343</v>
      </c>
      <c r="E344" s="16">
        <v>1710000</v>
      </c>
      <c r="F344" s="16">
        <v>0</v>
      </c>
      <c r="G344" s="16">
        <v>1710000</v>
      </c>
      <c r="H344" s="1">
        <v>3166000</v>
      </c>
      <c r="I344" s="1">
        <v>0</v>
      </c>
      <c r="J344" s="1">
        <v>3166000</v>
      </c>
      <c r="K344" s="1">
        <v>54772800</v>
      </c>
      <c r="L344" s="1"/>
      <c r="M344" s="1">
        <v>54772800</v>
      </c>
    </row>
    <row r="345" spans="2:13" x14ac:dyDescent="0.25">
      <c r="B345" s="2"/>
      <c r="D345" t="s">
        <v>344</v>
      </c>
      <c r="E345" s="16">
        <v>0</v>
      </c>
      <c r="F345" s="16">
        <v>0</v>
      </c>
      <c r="G345" s="16">
        <v>0</v>
      </c>
      <c r="H345" s="1">
        <v>0</v>
      </c>
      <c r="I345" s="1">
        <v>0</v>
      </c>
      <c r="J345" s="1">
        <v>0</v>
      </c>
      <c r="K345" s="1">
        <v>0</v>
      </c>
      <c r="L345" s="1">
        <v>28033944</v>
      </c>
      <c r="M345" s="1">
        <v>28033944</v>
      </c>
    </row>
    <row r="346" spans="2:13" ht="18" customHeight="1" x14ac:dyDescent="0.25">
      <c r="B346" s="2"/>
      <c r="D346" t="s">
        <v>345</v>
      </c>
      <c r="E346" s="16"/>
      <c r="F346" s="16">
        <v>4100000</v>
      </c>
      <c r="G346" s="16">
        <v>4000000</v>
      </c>
      <c r="H346" s="1">
        <v>0</v>
      </c>
      <c r="I346" s="1">
        <v>0</v>
      </c>
      <c r="J346" s="1">
        <v>0</v>
      </c>
      <c r="K346" s="1">
        <v>0</v>
      </c>
      <c r="L346" s="1">
        <v>0</v>
      </c>
      <c r="M346" s="1">
        <v>0</v>
      </c>
    </row>
    <row r="347" spans="2:13" s="2" customFormat="1" x14ac:dyDescent="0.25">
      <c r="C347" s="2" t="s">
        <v>346</v>
      </c>
      <c r="E347" s="3">
        <v>2710000</v>
      </c>
      <c r="F347" s="3">
        <v>0</v>
      </c>
      <c r="G347" s="3">
        <v>2710000</v>
      </c>
      <c r="H347" s="3">
        <v>4398880</v>
      </c>
      <c r="I347" s="3">
        <v>0</v>
      </c>
      <c r="J347" s="3">
        <v>4398880</v>
      </c>
      <c r="K347" s="1">
        <v>0</v>
      </c>
      <c r="L347" s="1">
        <v>0</v>
      </c>
      <c r="M347" s="1">
        <v>0</v>
      </c>
    </row>
    <row r="348" spans="2:13" x14ac:dyDescent="0.25">
      <c r="B348" s="2"/>
      <c r="D348" t="s">
        <v>347</v>
      </c>
      <c r="E348" s="16">
        <v>2710000</v>
      </c>
      <c r="F348" s="16">
        <v>0</v>
      </c>
      <c r="G348" s="16">
        <v>2710000</v>
      </c>
      <c r="H348" s="1">
        <v>4398880</v>
      </c>
      <c r="I348" s="1">
        <v>0</v>
      </c>
      <c r="J348" s="1">
        <v>4398880</v>
      </c>
      <c r="K348" s="1">
        <v>0</v>
      </c>
      <c r="L348" s="1">
        <v>0</v>
      </c>
      <c r="M348" s="1">
        <v>0</v>
      </c>
    </row>
    <row r="349" spans="2:13" s="29" customFormat="1" x14ac:dyDescent="0.25">
      <c r="B349" s="29" t="s">
        <v>348</v>
      </c>
      <c r="D349" s="31"/>
      <c r="E349" s="31">
        <v>94710995</v>
      </c>
      <c r="F349" s="31">
        <v>210238831.90000001</v>
      </c>
      <c r="G349" s="31">
        <v>304949826.89999998</v>
      </c>
      <c r="H349" s="31">
        <v>96256873.000000015</v>
      </c>
      <c r="I349" s="31">
        <v>99601140.299999997</v>
      </c>
      <c r="J349" s="31">
        <v>195858013.30000001</v>
      </c>
      <c r="K349" s="31" t="s">
        <v>349</v>
      </c>
      <c r="L349" s="31">
        <v>183428026.33000001</v>
      </c>
      <c r="M349" s="31">
        <v>265562475.33000001</v>
      </c>
    </row>
    <row r="350" spans="2:13" s="2" customFormat="1" x14ac:dyDescent="0.25">
      <c r="C350" s="2" t="s">
        <v>324</v>
      </c>
      <c r="E350" s="3">
        <v>85209290.120000005</v>
      </c>
      <c r="F350" s="3">
        <v>0</v>
      </c>
      <c r="G350" s="3">
        <v>85209290.120000005</v>
      </c>
      <c r="H350" s="3">
        <v>88591873</v>
      </c>
      <c r="I350" s="3">
        <v>0</v>
      </c>
      <c r="J350" s="3">
        <v>88591873</v>
      </c>
      <c r="K350" s="3">
        <v>67969449</v>
      </c>
      <c r="L350" s="3">
        <v>0</v>
      </c>
      <c r="M350" s="3">
        <v>67969449</v>
      </c>
    </row>
    <row r="351" spans="2:13" x14ac:dyDescent="0.25">
      <c r="B351" s="2"/>
      <c r="D351" t="s">
        <v>350</v>
      </c>
      <c r="E351" s="1">
        <v>85209290.120000005</v>
      </c>
      <c r="F351" s="1">
        <v>0</v>
      </c>
      <c r="G351" s="1">
        <v>85209290.120000005</v>
      </c>
      <c r="H351" s="1">
        <v>88591873</v>
      </c>
      <c r="I351" s="1">
        <v>0</v>
      </c>
      <c r="J351" s="1">
        <v>88591873</v>
      </c>
      <c r="K351" s="1">
        <v>67969449</v>
      </c>
      <c r="L351" s="1">
        <v>0</v>
      </c>
      <c r="M351" s="1">
        <v>67969449</v>
      </c>
    </row>
    <row r="352" spans="2:13" s="2" customFormat="1" x14ac:dyDescent="0.25">
      <c r="C352" s="2" t="s">
        <v>351</v>
      </c>
      <c r="E352" s="3">
        <v>10350000</v>
      </c>
      <c r="F352" s="3">
        <v>105100000</v>
      </c>
      <c r="G352" s="3">
        <v>115450000</v>
      </c>
      <c r="H352" s="15">
        <v>7350000</v>
      </c>
      <c r="I352" s="15">
        <v>65405468.700000003</v>
      </c>
      <c r="J352" s="15">
        <v>67755468.700000003</v>
      </c>
      <c r="K352" s="3">
        <v>9850000</v>
      </c>
      <c r="L352" s="3">
        <v>158500000</v>
      </c>
      <c r="M352" s="3">
        <v>168350000</v>
      </c>
    </row>
    <row r="353" spans="2:13" x14ac:dyDescent="0.25">
      <c r="D353" t="s">
        <v>352</v>
      </c>
      <c r="E353" s="1">
        <v>10350000</v>
      </c>
      <c r="F353" s="1">
        <v>105100000</v>
      </c>
      <c r="G353" s="1">
        <v>115450000</v>
      </c>
      <c r="H353" s="12">
        <v>7350000</v>
      </c>
      <c r="I353" s="12">
        <v>65405468.700000003</v>
      </c>
      <c r="J353" s="12">
        <v>67755468.700000003</v>
      </c>
      <c r="K353" s="1">
        <v>9850000</v>
      </c>
      <c r="L353" s="1">
        <v>158500000</v>
      </c>
      <c r="M353" s="1">
        <v>168350000</v>
      </c>
    </row>
    <row r="354" spans="2:13" s="2" customFormat="1" x14ac:dyDescent="0.25">
      <c r="C354" s="2" t="s">
        <v>353</v>
      </c>
      <c r="E354" s="3">
        <v>1400000</v>
      </c>
      <c r="F354" s="3">
        <v>8547440.3699999992</v>
      </c>
      <c r="G354" s="3">
        <v>9947440.3699999992</v>
      </c>
      <c r="H354" s="3">
        <v>0</v>
      </c>
      <c r="I354" s="3">
        <v>5000000</v>
      </c>
      <c r="J354" s="3">
        <v>5000000</v>
      </c>
      <c r="K354" s="3">
        <v>4000000</v>
      </c>
      <c r="L354" s="3">
        <v>1200000</v>
      </c>
      <c r="M354" s="3">
        <v>5200000</v>
      </c>
    </row>
    <row r="355" spans="2:13" x14ac:dyDescent="0.25">
      <c r="D355" t="s">
        <v>354</v>
      </c>
      <c r="E355" s="1">
        <v>1400000</v>
      </c>
      <c r="F355" s="1">
        <v>8547440.3699999992</v>
      </c>
      <c r="G355" s="1">
        <v>9947440.3699999992</v>
      </c>
      <c r="H355" s="1">
        <v>0</v>
      </c>
      <c r="I355" s="1">
        <v>5000000</v>
      </c>
      <c r="J355" s="1">
        <v>5000000</v>
      </c>
      <c r="K355" s="1">
        <v>4000000</v>
      </c>
      <c r="L355" s="1">
        <v>1200000</v>
      </c>
      <c r="M355" s="1">
        <v>5200000</v>
      </c>
    </row>
    <row r="356" spans="2:13" s="2" customFormat="1" x14ac:dyDescent="0.25">
      <c r="C356" s="2" t="s">
        <v>355</v>
      </c>
      <c r="E356" s="3">
        <v>315000</v>
      </c>
      <c r="F356" s="3">
        <v>27950048</v>
      </c>
      <c r="G356" s="3">
        <v>28265048.010000002</v>
      </c>
      <c r="H356" s="3">
        <v>315000</v>
      </c>
      <c r="I356" s="3">
        <v>34195671.600000001</v>
      </c>
      <c r="J356" s="3">
        <v>34510671.600000001</v>
      </c>
      <c r="K356" s="3">
        <v>315000</v>
      </c>
      <c r="L356" s="3">
        <v>23728026.329999998</v>
      </c>
      <c r="M356" s="3">
        <v>24043026.329999998</v>
      </c>
    </row>
    <row r="357" spans="2:13" x14ac:dyDescent="0.25">
      <c r="D357" t="s">
        <v>356</v>
      </c>
      <c r="E357" s="1">
        <v>315000</v>
      </c>
      <c r="F357" s="1">
        <v>27950048</v>
      </c>
      <c r="G357" s="1">
        <v>28265048.010000002</v>
      </c>
      <c r="H357" s="1">
        <v>315000</v>
      </c>
      <c r="I357" s="1">
        <v>34195671.600000001</v>
      </c>
      <c r="J357" s="1">
        <v>34510671.600000001</v>
      </c>
      <c r="K357" s="1">
        <f>SUM(K356)</f>
        <v>315000</v>
      </c>
      <c r="L357" s="1">
        <f>SUM(L356)</f>
        <v>23728026.329999998</v>
      </c>
      <c r="M357" s="1">
        <v>24043026.329999998</v>
      </c>
    </row>
    <row r="358" spans="2:13" x14ac:dyDescent="0.25">
      <c r="D358" s="21"/>
      <c r="E358" s="1"/>
      <c r="F358" s="1"/>
      <c r="G358" s="1"/>
      <c r="H358" s="1">
        <v>0</v>
      </c>
      <c r="I358" s="1">
        <v>0</v>
      </c>
      <c r="J358" s="1">
        <v>0</v>
      </c>
      <c r="K358" s="1">
        <v>0</v>
      </c>
      <c r="L358" s="1">
        <v>0</v>
      </c>
      <c r="M358" s="1">
        <v>0</v>
      </c>
    </row>
    <row r="359" spans="2:13" s="29" customFormat="1" x14ac:dyDescent="0.25">
      <c r="B359" s="29" t="s">
        <v>357</v>
      </c>
      <c r="D359" s="34"/>
      <c r="E359" s="31">
        <v>89581982.579999998</v>
      </c>
      <c r="F359" s="31">
        <v>59300881</v>
      </c>
      <c r="G359" s="31">
        <v>148882863.58000001</v>
      </c>
      <c r="H359" s="31">
        <v>101670097.90000001</v>
      </c>
      <c r="I359" s="31">
        <v>59186089.399999999</v>
      </c>
      <c r="J359" s="31">
        <v>160856187.30000001</v>
      </c>
      <c r="K359" s="31">
        <v>84597734</v>
      </c>
      <c r="L359" s="31">
        <v>163719316.55000001</v>
      </c>
      <c r="M359" s="31">
        <v>248317050.55000001</v>
      </c>
    </row>
    <row r="360" spans="2:13" s="2" customFormat="1" x14ac:dyDescent="0.25">
      <c r="C360" s="2" t="s">
        <v>324</v>
      </c>
      <c r="E360" s="3">
        <v>61396982.579999998</v>
      </c>
      <c r="F360" s="3">
        <v>0</v>
      </c>
      <c r="G360" s="3">
        <v>61396982.579999998</v>
      </c>
      <c r="H360" s="3">
        <v>69715097.900000006</v>
      </c>
      <c r="I360" s="3">
        <v>0</v>
      </c>
      <c r="J360" s="3">
        <v>69715097.900000006</v>
      </c>
      <c r="K360" s="3">
        <v>63693734</v>
      </c>
      <c r="L360" s="3">
        <v>0</v>
      </c>
      <c r="M360" s="3">
        <v>63693734</v>
      </c>
    </row>
    <row r="361" spans="2:13" x14ac:dyDescent="0.25">
      <c r="D361" t="s">
        <v>335</v>
      </c>
      <c r="E361" s="1">
        <v>61396982.579999998</v>
      </c>
      <c r="F361" s="1">
        <v>0</v>
      </c>
      <c r="G361" s="1">
        <v>61396982.579999998</v>
      </c>
      <c r="H361" s="1">
        <v>69715097.900000006</v>
      </c>
      <c r="I361" s="1">
        <v>0</v>
      </c>
      <c r="J361" s="1">
        <v>69715097.900000006</v>
      </c>
      <c r="K361" s="1">
        <v>63693734</v>
      </c>
      <c r="L361" s="1">
        <v>0</v>
      </c>
      <c r="M361" s="1">
        <v>63693734</v>
      </c>
    </row>
    <row r="362" spans="2:13" s="2" customFormat="1" x14ac:dyDescent="0.25">
      <c r="C362" s="2" t="s">
        <v>358</v>
      </c>
      <c r="E362" s="3">
        <v>26965000</v>
      </c>
      <c r="F362" s="3">
        <v>54596909</v>
      </c>
      <c r="G362" s="3">
        <v>81561909</v>
      </c>
      <c r="H362" s="3">
        <v>30005000.000000007</v>
      </c>
      <c r="I362" s="3">
        <v>58286180.399999999</v>
      </c>
      <c r="J362" s="3">
        <v>88291180.400000006</v>
      </c>
      <c r="K362" s="3">
        <f>M362-L362</f>
        <v>18360000</v>
      </c>
      <c r="L362" s="3">
        <v>155067316.55000001</v>
      </c>
      <c r="M362" s="3">
        <v>173427316.55000001</v>
      </c>
    </row>
    <row r="363" spans="2:13" x14ac:dyDescent="0.25">
      <c r="B363" s="2"/>
      <c r="D363" t="s">
        <v>359</v>
      </c>
      <c r="E363" s="1">
        <v>8180000</v>
      </c>
      <c r="F363" s="1">
        <v>16550000</v>
      </c>
      <c r="G363" s="1">
        <v>24730000</v>
      </c>
      <c r="H363" s="1">
        <v>12820000.000000002</v>
      </c>
      <c r="I363" s="1">
        <v>12401591.1</v>
      </c>
      <c r="J363" s="1">
        <v>25221591.100000001</v>
      </c>
      <c r="K363" s="1">
        <v>6736000</v>
      </c>
      <c r="L363" s="1">
        <v>23639709</v>
      </c>
      <c r="M363" s="1">
        <v>30375709</v>
      </c>
    </row>
    <row r="364" spans="2:13" x14ac:dyDescent="0.25">
      <c r="D364" t="s">
        <v>360</v>
      </c>
      <c r="E364" s="1">
        <v>16305000</v>
      </c>
      <c r="F364" s="1">
        <v>38046909</v>
      </c>
      <c r="G364" s="1">
        <v>54351909</v>
      </c>
      <c r="H364" s="1">
        <v>14705000</v>
      </c>
      <c r="I364" s="1">
        <v>10884589.300000001</v>
      </c>
      <c r="J364" s="1">
        <v>25589589.300000001</v>
      </c>
      <c r="K364" s="1">
        <v>7504000</v>
      </c>
      <c r="L364" s="1">
        <v>39700000</v>
      </c>
      <c r="M364" s="1">
        <v>47204000</v>
      </c>
    </row>
    <row r="365" spans="2:13" x14ac:dyDescent="0.25">
      <c r="B365" s="2"/>
      <c r="D365" t="s">
        <v>361</v>
      </c>
      <c r="E365" s="1">
        <v>2480000</v>
      </c>
      <c r="F365" s="1">
        <v>0</v>
      </c>
      <c r="G365" s="1">
        <v>2480000</v>
      </c>
      <c r="H365" s="1">
        <v>2480000</v>
      </c>
      <c r="I365" s="1">
        <v>35000000</v>
      </c>
      <c r="J365" s="1">
        <v>37480000</v>
      </c>
      <c r="K365" s="1">
        <v>4120000</v>
      </c>
      <c r="L365" s="1">
        <v>91727607.549999997</v>
      </c>
      <c r="M365" s="1">
        <v>95847607.549999997</v>
      </c>
    </row>
    <row r="366" spans="2:13" s="2" customFormat="1" x14ac:dyDescent="0.25">
      <c r="C366" s="2" t="s">
        <v>362</v>
      </c>
      <c r="E366" s="3">
        <v>1220000</v>
      </c>
      <c r="F366" s="3">
        <v>4703972</v>
      </c>
      <c r="G366" s="3">
        <v>5923972</v>
      </c>
      <c r="H366" s="3">
        <v>1950000</v>
      </c>
      <c r="I366" s="3">
        <v>899909</v>
      </c>
      <c r="J366" s="3">
        <v>2849909</v>
      </c>
      <c r="K366" s="3">
        <v>2544000</v>
      </c>
      <c r="L366" s="3">
        <v>8652000</v>
      </c>
      <c r="M366" s="3">
        <v>11196000</v>
      </c>
    </row>
    <row r="367" spans="2:13" x14ac:dyDescent="0.25">
      <c r="B367" s="2"/>
      <c r="D367" t="s">
        <v>363</v>
      </c>
      <c r="E367" s="1">
        <v>1220000</v>
      </c>
      <c r="F367" s="1">
        <v>4703972</v>
      </c>
      <c r="G367" s="1">
        <v>5923972</v>
      </c>
      <c r="H367" s="1">
        <v>1950000</v>
      </c>
      <c r="I367" s="1">
        <v>899909</v>
      </c>
      <c r="J367" s="1">
        <v>2849909</v>
      </c>
      <c r="K367" s="1">
        <f>SUM(K366)</f>
        <v>2544000</v>
      </c>
      <c r="L367" s="1">
        <f>SUM(L366)</f>
        <v>8652000</v>
      </c>
      <c r="M367" s="1">
        <v>11196000</v>
      </c>
    </row>
    <row r="368" spans="2:13" x14ac:dyDescent="0.25">
      <c r="B368" s="2"/>
      <c r="C368" s="2"/>
      <c r="E368" s="1">
        <v>0</v>
      </c>
      <c r="F368" s="1">
        <v>0</v>
      </c>
      <c r="G368" s="1">
        <v>0</v>
      </c>
      <c r="H368" s="1">
        <v>0</v>
      </c>
      <c r="I368" s="1">
        <v>0</v>
      </c>
      <c r="J368" s="1">
        <v>0</v>
      </c>
      <c r="K368" s="1"/>
      <c r="L368" s="1"/>
    </row>
    <row r="369" spans="2:13" s="29" customFormat="1" x14ac:dyDescent="0.25">
      <c r="B369" s="29" t="s">
        <v>364</v>
      </c>
      <c r="E369" s="31">
        <v>62977191.299999997</v>
      </c>
      <c r="F369" s="31">
        <v>31824165.449999999</v>
      </c>
      <c r="G369" s="31">
        <v>94801356.75</v>
      </c>
      <c r="H369" s="31">
        <v>61067934</v>
      </c>
      <c r="I369" s="31">
        <v>38845240.68</v>
      </c>
      <c r="J369" s="31">
        <v>99398174.680000007</v>
      </c>
      <c r="K369" s="31">
        <v>35239160.5</v>
      </c>
      <c r="L369" s="31">
        <v>76532768.640000001</v>
      </c>
      <c r="M369" s="31">
        <v>111771929.14</v>
      </c>
    </row>
    <row r="370" spans="2:13" s="2" customFormat="1" x14ac:dyDescent="0.25">
      <c r="C370" s="2" t="s">
        <v>365</v>
      </c>
      <c r="E370" s="3">
        <v>26237191.300000001</v>
      </c>
      <c r="F370" s="3">
        <v>0</v>
      </c>
      <c r="G370" s="3">
        <v>26237191.300000001</v>
      </c>
      <c r="H370" s="3">
        <v>34197934</v>
      </c>
      <c r="I370" s="3">
        <v>0</v>
      </c>
      <c r="J370" s="3">
        <v>34197934</v>
      </c>
      <c r="K370" s="3">
        <v>27892160.5</v>
      </c>
      <c r="L370" s="3">
        <v>0</v>
      </c>
      <c r="M370" s="15">
        <v>27892160.5</v>
      </c>
    </row>
    <row r="371" spans="2:13" x14ac:dyDescent="0.25">
      <c r="B371" s="2"/>
      <c r="D371" t="s">
        <v>301</v>
      </c>
      <c r="E371" s="1">
        <v>26237191.300000001</v>
      </c>
      <c r="F371" s="1">
        <v>0</v>
      </c>
      <c r="G371" s="1">
        <v>26237191.300000001</v>
      </c>
      <c r="H371" s="1">
        <v>34197934</v>
      </c>
      <c r="I371" s="1">
        <v>0</v>
      </c>
      <c r="J371" s="1">
        <v>34197934</v>
      </c>
      <c r="K371" s="1">
        <v>27892160.5</v>
      </c>
      <c r="L371" s="1">
        <v>0</v>
      </c>
      <c r="M371" s="12">
        <v>27892160.5</v>
      </c>
    </row>
    <row r="372" spans="2:13" s="2" customFormat="1" x14ac:dyDescent="0.25">
      <c r="C372" s="2" t="s">
        <v>366</v>
      </c>
      <c r="E372" s="3">
        <v>33595000</v>
      </c>
      <c r="F372" s="3">
        <v>28331965</v>
      </c>
      <c r="G372" s="3">
        <v>61926965</v>
      </c>
      <c r="H372" s="15">
        <v>23995000</v>
      </c>
      <c r="I372" s="15">
        <v>34645240.68</v>
      </c>
      <c r="J372" s="3">
        <v>58640240.68</v>
      </c>
      <c r="K372" s="3">
        <v>3726000</v>
      </c>
      <c r="L372" s="3">
        <v>16532768.640000001</v>
      </c>
      <c r="M372" s="15">
        <v>20258768.640000001</v>
      </c>
    </row>
    <row r="373" spans="2:13" x14ac:dyDescent="0.25">
      <c r="B373" s="2"/>
      <c r="D373" t="s">
        <v>367</v>
      </c>
      <c r="E373" s="1">
        <v>1960000</v>
      </c>
      <c r="F373" s="1">
        <v>26831965</v>
      </c>
      <c r="G373" s="1">
        <v>28791965</v>
      </c>
      <c r="H373" s="12">
        <v>2160000</v>
      </c>
      <c r="I373" s="12">
        <v>32783848.68</v>
      </c>
      <c r="J373" s="1">
        <v>35243848.68</v>
      </c>
      <c r="K373" s="1">
        <v>0</v>
      </c>
      <c r="L373" s="1">
        <v>0</v>
      </c>
      <c r="M373" s="12">
        <v>20008768.640000001</v>
      </c>
    </row>
    <row r="374" spans="2:13" x14ac:dyDescent="0.25">
      <c r="B374" s="2"/>
      <c r="D374" t="s">
        <v>368</v>
      </c>
      <c r="E374" s="1">
        <v>20600000</v>
      </c>
      <c r="F374" s="1">
        <v>0</v>
      </c>
      <c r="G374" s="1">
        <v>20600000</v>
      </c>
      <c r="H374" s="1">
        <v>20300000</v>
      </c>
      <c r="I374" s="1">
        <v>0</v>
      </c>
      <c r="J374" s="1">
        <v>20000000</v>
      </c>
      <c r="K374" s="1">
        <v>0</v>
      </c>
      <c r="L374" s="1">
        <v>0</v>
      </c>
      <c r="M374" s="1">
        <v>0</v>
      </c>
    </row>
    <row r="375" spans="2:13" x14ac:dyDescent="0.25">
      <c r="B375" s="2"/>
      <c r="D375" t="s">
        <v>369</v>
      </c>
      <c r="E375" s="1">
        <v>10000000</v>
      </c>
      <c r="F375" s="1">
        <v>0</v>
      </c>
      <c r="G375" s="1">
        <v>10000000</v>
      </c>
      <c r="H375" s="1">
        <v>0</v>
      </c>
      <c r="I375" s="1">
        <v>0</v>
      </c>
      <c r="J375" s="1">
        <v>0</v>
      </c>
      <c r="K375" s="1">
        <v>0</v>
      </c>
      <c r="L375" s="1">
        <v>0</v>
      </c>
      <c r="M375" s="1">
        <v>0</v>
      </c>
    </row>
    <row r="376" spans="2:13" x14ac:dyDescent="0.25">
      <c r="B376" s="2"/>
      <c r="D376" t="s">
        <v>370</v>
      </c>
      <c r="E376" s="1">
        <v>1035000</v>
      </c>
      <c r="F376" s="1">
        <v>1500000</v>
      </c>
      <c r="G376" s="1">
        <v>2535000</v>
      </c>
      <c r="H376" s="1">
        <v>1535000</v>
      </c>
      <c r="I376" s="1">
        <v>1861392</v>
      </c>
      <c r="J376" s="1">
        <v>3396392</v>
      </c>
      <c r="K376" s="1">
        <v>0</v>
      </c>
      <c r="L376" s="1">
        <v>0</v>
      </c>
      <c r="M376" s="12">
        <v>250000</v>
      </c>
    </row>
    <row r="377" spans="2:13" s="2" customFormat="1" x14ac:dyDescent="0.25">
      <c r="C377" s="2" t="s">
        <v>371</v>
      </c>
      <c r="E377" s="3">
        <v>2995000</v>
      </c>
      <c r="F377" s="3">
        <v>3492200.45</v>
      </c>
      <c r="G377" s="3">
        <v>6487200.4500000002</v>
      </c>
      <c r="H377" s="3">
        <v>2875000</v>
      </c>
      <c r="I377" s="3">
        <v>4200000</v>
      </c>
      <c r="J377" s="3">
        <v>6560000</v>
      </c>
      <c r="K377" s="1">
        <v>0</v>
      </c>
      <c r="L377" s="1">
        <v>0</v>
      </c>
      <c r="M377" s="15"/>
    </row>
    <row r="378" spans="2:13" x14ac:dyDescent="0.25">
      <c r="B378" s="2"/>
      <c r="D378" t="s">
        <v>372</v>
      </c>
      <c r="E378" s="1">
        <v>2845000</v>
      </c>
      <c r="F378" s="1">
        <v>3492200.45</v>
      </c>
      <c r="G378" s="1">
        <v>6337200.4500000002</v>
      </c>
      <c r="H378" s="1">
        <v>2360000</v>
      </c>
      <c r="I378" s="1">
        <v>4200000</v>
      </c>
      <c r="J378" s="1">
        <v>6045000</v>
      </c>
      <c r="K378" s="1">
        <v>3621000</v>
      </c>
      <c r="L378" s="1">
        <v>60000000</v>
      </c>
      <c r="M378" s="12">
        <v>63621000</v>
      </c>
    </row>
    <row r="379" spans="2:13" x14ac:dyDescent="0.25">
      <c r="D379" t="s">
        <v>373</v>
      </c>
      <c r="E379" s="1">
        <v>150000</v>
      </c>
      <c r="F379" s="1">
        <v>0</v>
      </c>
      <c r="G379" s="1">
        <v>150000</v>
      </c>
      <c r="H379" s="1">
        <v>515000</v>
      </c>
      <c r="I379" s="1">
        <v>0</v>
      </c>
      <c r="J379" s="1">
        <v>515000</v>
      </c>
      <c r="K379" s="1">
        <v>0</v>
      </c>
      <c r="L379" s="1">
        <v>0</v>
      </c>
      <c r="M379" s="1">
        <v>0</v>
      </c>
    </row>
    <row r="380" spans="2:13" x14ac:dyDescent="0.25">
      <c r="D380" s="21"/>
      <c r="E380" s="1">
        <v>0</v>
      </c>
      <c r="F380" s="1">
        <v>0</v>
      </c>
      <c r="G380" s="1">
        <v>0</v>
      </c>
      <c r="H380" s="1">
        <v>0</v>
      </c>
      <c r="I380" s="1">
        <v>0</v>
      </c>
      <c r="J380" s="1">
        <v>0</v>
      </c>
      <c r="K380" s="1">
        <v>0</v>
      </c>
      <c r="L380" s="1">
        <v>0</v>
      </c>
      <c r="M380" s="1">
        <v>0</v>
      </c>
    </row>
    <row r="381" spans="2:13" s="29" customFormat="1" x14ac:dyDescent="0.25">
      <c r="B381" s="29" t="s">
        <v>374</v>
      </c>
      <c r="E381" s="31">
        <v>83005875.319999993</v>
      </c>
      <c r="F381" s="31">
        <v>57870000</v>
      </c>
      <c r="G381" s="31">
        <v>140875875.31999999</v>
      </c>
      <c r="H381" s="31">
        <v>89724512</v>
      </c>
      <c r="I381" s="31">
        <v>33632376.590000004</v>
      </c>
      <c r="J381" s="31">
        <v>123356888.59</v>
      </c>
      <c r="K381" s="31">
        <v>81873313.5</v>
      </c>
      <c r="L381" s="31">
        <v>134180252</v>
      </c>
      <c r="M381" s="31">
        <v>216053565.5</v>
      </c>
    </row>
    <row r="382" spans="2:13" s="2" customFormat="1" x14ac:dyDescent="0.25">
      <c r="C382" s="2" t="s">
        <v>375</v>
      </c>
      <c r="E382" s="3">
        <v>51202238.319999993</v>
      </c>
      <c r="F382" s="3">
        <v>18370000</v>
      </c>
      <c r="G382" s="3">
        <v>69572238.319999993</v>
      </c>
      <c r="H382" s="3">
        <v>73672875</v>
      </c>
      <c r="I382" s="3">
        <v>18000000</v>
      </c>
      <c r="J382" s="3">
        <v>91672875</v>
      </c>
      <c r="K382" s="3">
        <f>M382-L382</f>
        <v>60738672.939999998</v>
      </c>
      <c r="L382" s="3">
        <v>1910000</v>
      </c>
      <c r="M382" s="3">
        <v>62648672.939999998</v>
      </c>
    </row>
    <row r="383" spans="2:13" x14ac:dyDescent="0.25">
      <c r="D383" t="s">
        <v>335</v>
      </c>
      <c r="E383" s="1">
        <v>51202238.319999993</v>
      </c>
      <c r="F383" s="1">
        <v>18370000</v>
      </c>
      <c r="G383" s="1">
        <v>69572238.319999993</v>
      </c>
      <c r="H383" s="1">
        <v>73672875</v>
      </c>
      <c r="I383" s="1">
        <v>18000000</v>
      </c>
      <c r="J383" s="1">
        <v>91672875</v>
      </c>
      <c r="K383" s="1">
        <f>SUM(K382)</f>
        <v>60738672.939999998</v>
      </c>
      <c r="L383" s="1">
        <f>SUM(L382)</f>
        <v>1910000</v>
      </c>
      <c r="M383" s="1">
        <v>62648672.939999998</v>
      </c>
    </row>
    <row r="384" spans="2:13" s="2" customFormat="1" x14ac:dyDescent="0.25">
      <c r="C384" s="2" t="s">
        <v>376</v>
      </c>
      <c r="E384" s="3">
        <v>5800000</v>
      </c>
      <c r="F384" s="3">
        <v>0</v>
      </c>
      <c r="G384" s="3">
        <v>5800000</v>
      </c>
      <c r="H384" s="3">
        <v>7810000</v>
      </c>
      <c r="I384" s="3">
        <v>0</v>
      </c>
      <c r="J384" s="3">
        <v>7810000</v>
      </c>
      <c r="K384" s="3">
        <v>12468000</v>
      </c>
      <c r="L384" s="3">
        <v>0</v>
      </c>
      <c r="M384" s="3">
        <v>12468000</v>
      </c>
    </row>
    <row r="385" spans="2:13" x14ac:dyDescent="0.25">
      <c r="D385" t="s">
        <v>377</v>
      </c>
      <c r="E385" s="1">
        <v>5800000</v>
      </c>
      <c r="F385" s="1">
        <v>0</v>
      </c>
      <c r="G385" s="1">
        <v>5800000</v>
      </c>
      <c r="H385" s="1">
        <v>7810000</v>
      </c>
      <c r="I385" s="1">
        <v>0</v>
      </c>
      <c r="J385" s="1">
        <v>7810000</v>
      </c>
      <c r="K385" s="1">
        <v>12468000</v>
      </c>
      <c r="L385" s="1">
        <v>0</v>
      </c>
      <c r="M385" s="1">
        <v>12468000</v>
      </c>
    </row>
    <row r="386" spans="2:13" s="2" customFormat="1" x14ac:dyDescent="0.25">
      <c r="C386" s="2" t="s">
        <v>378</v>
      </c>
      <c r="E386" s="3">
        <v>700000</v>
      </c>
      <c r="F386" s="3">
        <v>0</v>
      </c>
      <c r="G386" s="3">
        <v>700000</v>
      </c>
      <c r="H386" s="3">
        <v>770000</v>
      </c>
      <c r="I386" s="3">
        <v>0</v>
      </c>
      <c r="J386" s="3">
        <v>770000</v>
      </c>
      <c r="K386" s="3">
        <v>770000</v>
      </c>
      <c r="L386" s="3">
        <v>0</v>
      </c>
      <c r="M386" s="3">
        <v>770000</v>
      </c>
    </row>
    <row r="387" spans="2:13" x14ac:dyDescent="0.25">
      <c r="D387" t="s">
        <v>379</v>
      </c>
      <c r="E387" s="1">
        <v>700000</v>
      </c>
      <c r="F387" s="1">
        <v>0</v>
      </c>
      <c r="G387" s="1">
        <v>700000</v>
      </c>
      <c r="H387" s="1">
        <v>770000</v>
      </c>
      <c r="I387" s="1">
        <v>0</v>
      </c>
      <c r="J387" s="1">
        <v>770000</v>
      </c>
      <c r="K387" s="1">
        <f>SUM(K386)</f>
        <v>770000</v>
      </c>
      <c r="L387" s="1">
        <f>SUM(L386)</f>
        <v>0</v>
      </c>
      <c r="M387" s="1">
        <v>770000</v>
      </c>
    </row>
    <row r="388" spans="2:13" s="2" customFormat="1" x14ac:dyDescent="0.25">
      <c r="C388" s="2" t="s">
        <v>380</v>
      </c>
      <c r="E388" s="3">
        <v>25303637</v>
      </c>
      <c r="F388" s="3">
        <v>39500000</v>
      </c>
      <c r="G388" s="3">
        <v>64803637</v>
      </c>
      <c r="H388" s="3">
        <v>7471637</v>
      </c>
      <c r="I388" s="3">
        <v>15632376.59</v>
      </c>
      <c r="J388" s="3">
        <v>23104013.59</v>
      </c>
      <c r="K388" s="3">
        <v>7896640.5599999996</v>
      </c>
      <c r="L388" s="3">
        <v>132270252</v>
      </c>
      <c r="M388" s="3">
        <v>140166892.56</v>
      </c>
    </row>
    <row r="389" spans="2:13" x14ac:dyDescent="0.25">
      <c r="B389" s="2"/>
      <c r="D389" t="s">
        <v>381</v>
      </c>
      <c r="E389" s="1">
        <v>25303637</v>
      </c>
      <c r="F389" s="1">
        <v>39500000</v>
      </c>
      <c r="G389" s="1">
        <v>64803637</v>
      </c>
      <c r="H389" s="1">
        <v>7471637</v>
      </c>
      <c r="I389" s="1">
        <v>15632376.59</v>
      </c>
      <c r="J389" s="1">
        <v>23104013.59</v>
      </c>
      <c r="K389" s="1">
        <f>SUM(K388)</f>
        <v>7896640.5599999996</v>
      </c>
      <c r="L389" s="1">
        <f>SUM(L388)</f>
        <v>132270252</v>
      </c>
      <c r="M389" s="1">
        <v>140166892.56</v>
      </c>
    </row>
    <row r="390" spans="2:13" s="29" customFormat="1" x14ac:dyDescent="0.25">
      <c r="B390" s="29" t="s">
        <v>237</v>
      </c>
      <c r="E390" s="31">
        <v>66511139.189999998</v>
      </c>
      <c r="F390" s="31">
        <v>137314413.06999999</v>
      </c>
      <c r="G390" s="31">
        <v>203825552.25999999</v>
      </c>
      <c r="H390" s="31">
        <v>79224853.530000001</v>
      </c>
      <c r="I390" s="31">
        <v>138604477.59999999</v>
      </c>
      <c r="J390" s="31">
        <v>217829331.13</v>
      </c>
      <c r="K390" s="31">
        <v>91462049.200000003</v>
      </c>
      <c r="L390" s="31">
        <v>195450000</v>
      </c>
      <c r="M390" s="31">
        <v>286912049.19999999</v>
      </c>
    </row>
    <row r="391" spans="2:13" s="2" customFormat="1" x14ac:dyDescent="0.25">
      <c r="C391" s="2" t="s">
        <v>375</v>
      </c>
      <c r="E391" s="3">
        <v>32167139.190000001</v>
      </c>
      <c r="F391" s="3">
        <v>0</v>
      </c>
      <c r="G391" s="3">
        <v>32167139.190000001</v>
      </c>
      <c r="H391" s="3">
        <v>37564853.530000001</v>
      </c>
      <c r="I391" s="3">
        <v>0</v>
      </c>
      <c r="J391" s="3">
        <v>37564853.530000001</v>
      </c>
      <c r="K391" s="3">
        <v>65118049.200000003</v>
      </c>
      <c r="L391" s="3">
        <v>0</v>
      </c>
      <c r="M391" s="3">
        <v>65118049.200000003</v>
      </c>
    </row>
    <row r="392" spans="2:13" x14ac:dyDescent="0.25">
      <c r="B392" s="2"/>
      <c r="D392" t="s">
        <v>335</v>
      </c>
      <c r="E392" s="1">
        <v>32167139.190000001</v>
      </c>
      <c r="F392" s="1">
        <v>0</v>
      </c>
      <c r="G392" s="1">
        <v>32167139.190000001</v>
      </c>
      <c r="H392" s="1">
        <v>37564853.530000001</v>
      </c>
      <c r="I392" s="1">
        <v>0</v>
      </c>
      <c r="J392" s="1">
        <v>37564853.530000001</v>
      </c>
      <c r="K392" s="1">
        <f>SUM(K391)</f>
        <v>65118049.200000003</v>
      </c>
      <c r="L392" s="1">
        <f>SUM(L391)</f>
        <v>0</v>
      </c>
      <c r="M392" s="1">
        <v>65118049.200000003</v>
      </c>
    </row>
    <row r="393" spans="2:13" s="2" customFormat="1" x14ac:dyDescent="0.25">
      <c r="C393" s="2" t="s">
        <v>382</v>
      </c>
      <c r="E393" s="3">
        <v>31204000</v>
      </c>
      <c r="F393" s="3">
        <v>130264413.06999999</v>
      </c>
      <c r="G393" s="3">
        <v>161468413.06999999</v>
      </c>
      <c r="H393" s="3">
        <v>37620000</v>
      </c>
      <c r="I393" s="3">
        <v>136604477.59999999</v>
      </c>
      <c r="J393" s="3">
        <v>174224477.59999999</v>
      </c>
      <c r="K393" s="3">
        <v>21056000</v>
      </c>
      <c r="L393" s="3">
        <v>186450000</v>
      </c>
      <c r="M393" s="3">
        <v>207506000</v>
      </c>
    </row>
    <row r="394" spans="2:13" x14ac:dyDescent="0.25">
      <c r="B394" s="2"/>
      <c r="D394" t="s">
        <v>383</v>
      </c>
      <c r="E394" s="1">
        <v>31204000</v>
      </c>
      <c r="F394" s="1">
        <v>130264413.06999999</v>
      </c>
      <c r="G394" s="1">
        <v>161468413.06999999</v>
      </c>
      <c r="H394" s="1">
        <v>37620000</v>
      </c>
      <c r="I394" s="1">
        <v>136604477.59999999</v>
      </c>
      <c r="J394" s="1">
        <v>174224477.59999999</v>
      </c>
      <c r="K394" s="1">
        <f>SUM(K393)</f>
        <v>21056000</v>
      </c>
      <c r="L394" s="1">
        <f>SUM(L393)</f>
        <v>186450000</v>
      </c>
      <c r="M394" s="1">
        <v>207506000</v>
      </c>
    </row>
    <row r="395" spans="2:13" s="2" customFormat="1" x14ac:dyDescent="0.25">
      <c r="C395" s="2" t="s">
        <v>384</v>
      </c>
      <c r="E395" s="3">
        <v>360000</v>
      </c>
      <c r="F395" s="3">
        <v>2000000</v>
      </c>
      <c r="G395" s="3">
        <v>2360000</v>
      </c>
      <c r="H395" s="3">
        <v>360000</v>
      </c>
      <c r="I395" s="3">
        <v>1000000</v>
      </c>
      <c r="J395" s="3">
        <v>1360000</v>
      </c>
      <c r="K395" s="1">
        <v>0</v>
      </c>
      <c r="L395" s="1">
        <v>0</v>
      </c>
      <c r="M395" s="1">
        <v>0</v>
      </c>
    </row>
    <row r="396" spans="2:13" x14ac:dyDescent="0.25">
      <c r="B396" s="2"/>
      <c r="D396" t="s">
        <v>385</v>
      </c>
      <c r="E396" s="1">
        <v>360000</v>
      </c>
      <c r="F396" s="1">
        <v>2000000</v>
      </c>
      <c r="G396" s="1">
        <v>2360000</v>
      </c>
      <c r="H396" s="1">
        <v>360000</v>
      </c>
      <c r="I396" s="1">
        <v>1000000</v>
      </c>
      <c r="J396" s="1">
        <v>1360000</v>
      </c>
      <c r="K396" s="1">
        <v>0</v>
      </c>
      <c r="L396" s="1">
        <v>0</v>
      </c>
      <c r="M396" s="1">
        <v>0</v>
      </c>
    </row>
    <row r="397" spans="2:13" s="2" customFormat="1" x14ac:dyDescent="0.25">
      <c r="C397" s="2" t="s">
        <v>386</v>
      </c>
      <c r="E397" s="3">
        <v>2780000</v>
      </c>
      <c r="F397" s="3">
        <v>5050000</v>
      </c>
      <c r="G397" s="3">
        <v>7830000</v>
      </c>
      <c r="H397" s="3">
        <v>3680000</v>
      </c>
      <c r="I397" s="3">
        <v>1000000</v>
      </c>
      <c r="J397" s="3">
        <v>4680000</v>
      </c>
      <c r="K397" s="3">
        <v>5288000</v>
      </c>
      <c r="L397" s="3">
        <v>9000000</v>
      </c>
      <c r="M397" s="3">
        <v>14288000</v>
      </c>
    </row>
    <row r="398" spans="2:13" x14ac:dyDescent="0.25">
      <c r="D398" t="s">
        <v>387</v>
      </c>
      <c r="E398" s="1">
        <v>2780000</v>
      </c>
      <c r="F398" s="1">
        <v>5050000</v>
      </c>
      <c r="G398" s="1">
        <v>7830000</v>
      </c>
      <c r="H398" s="1">
        <v>3680000</v>
      </c>
      <c r="I398" s="1">
        <v>1000000</v>
      </c>
      <c r="J398" s="1">
        <v>4680000</v>
      </c>
      <c r="K398" s="1">
        <f>SUM(K397)</f>
        <v>5288000</v>
      </c>
      <c r="L398" s="1">
        <f>SUM(L397)</f>
        <v>9000000</v>
      </c>
      <c r="M398" s="1">
        <v>14288000</v>
      </c>
    </row>
    <row r="399" spans="2:13" x14ac:dyDescent="0.25">
      <c r="B399" s="2"/>
      <c r="C399" s="2"/>
      <c r="D399" s="22"/>
      <c r="E399" s="1">
        <v>0</v>
      </c>
      <c r="F399" s="1">
        <v>0</v>
      </c>
      <c r="G399" s="1">
        <v>0</v>
      </c>
      <c r="H399" s="1">
        <v>0</v>
      </c>
      <c r="I399" s="1">
        <v>0</v>
      </c>
      <c r="J399" s="1">
        <v>0</v>
      </c>
      <c r="K399" s="1"/>
      <c r="L399" s="1"/>
    </row>
    <row r="400" spans="2:13" s="29" customFormat="1" x14ac:dyDescent="0.25">
      <c r="B400" s="29" t="s">
        <v>388</v>
      </c>
      <c r="E400" s="31">
        <v>40405999.340000004</v>
      </c>
      <c r="F400" s="31">
        <v>87212779.280000001</v>
      </c>
      <c r="G400" s="31">
        <v>127618778.62</v>
      </c>
      <c r="H400" s="31">
        <v>59159283.200000003</v>
      </c>
      <c r="I400" s="31">
        <v>96578908.010000005</v>
      </c>
      <c r="J400" s="31">
        <v>155738191.21000001</v>
      </c>
      <c r="K400" s="31">
        <v>57041485.560000002</v>
      </c>
      <c r="L400" s="31">
        <v>100869040</v>
      </c>
      <c r="M400" s="31">
        <v>157910525.56</v>
      </c>
    </row>
    <row r="401" spans="2:13" s="2" customFormat="1" x14ac:dyDescent="0.25">
      <c r="C401" s="2" t="s">
        <v>375</v>
      </c>
      <c r="E401" s="3">
        <v>11728491.34</v>
      </c>
      <c r="F401" s="3">
        <v>0</v>
      </c>
      <c r="G401" s="3">
        <v>11728491.34</v>
      </c>
      <c r="H401" s="3">
        <v>28472025.199999999</v>
      </c>
      <c r="I401" s="3">
        <v>0</v>
      </c>
      <c r="J401" s="3">
        <v>28472025.199999999</v>
      </c>
      <c r="K401" s="3">
        <v>21537100.600000001</v>
      </c>
      <c r="L401" s="3">
        <v>0</v>
      </c>
      <c r="M401" s="3">
        <v>21537100.600000001</v>
      </c>
    </row>
    <row r="402" spans="2:13" x14ac:dyDescent="0.25">
      <c r="D402" t="s">
        <v>389</v>
      </c>
      <c r="E402" s="1">
        <v>11728491.34</v>
      </c>
      <c r="F402" s="1">
        <v>0</v>
      </c>
      <c r="G402" s="1">
        <v>11728491.34</v>
      </c>
      <c r="H402" s="1">
        <v>28472025.199999999</v>
      </c>
      <c r="I402" s="1">
        <v>0</v>
      </c>
      <c r="J402" s="1">
        <v>28472025.199999999</v>
      </c>
      <c r="K402" s="1">
        <f>SUM(K401)</f>
        <v>21537100.600000001</v>
      </c>
      <c r="L402" s="1">
        <f>SUM(L401)</f>
        <v>0</v>
      </c>
      <c r="M402" s="1">
        <v>21537100.600000001</v>
      </c>
    </row>
    <row r="403" spans="2:13" s="2" customFormat="1" x14ac:dyDescent="0.25">
      <c r="C403" s="2" t="s">
        <v>390</v>
      </c>
      <c r="E403" s="3">
        <v>1923447</v>
      </c>
      <c r="F403" s="3">
        <v>54385855.649999999</v>
      </c>
      <c r="G403" s="3">
        <v>56309302.649999999</v>
      </c>
      <c r="H403" s="3">
        <v>1923447</v>
      </c>
      <c r="I403" s="3">
        <v>69237703.349999994</v>
      </c>
      <c r="J403" s="3">
        <v>71161150.349999994</v>
      </c>
      <c r="K403" s="3">
        <v>5152021.84</v>
      </c>
      <c r="L403" s="3">
        <v>22119278</v>
      </c>
      <c r="M403" s="3">
        <v>27271299.84</v>
      </c>
    </row>
    <row r="404" spans="2:13" x14ac:dyDescent="0.25">
      <c r="D404" t="s">
        <v>391</v>
      </c>
      <c r="E404" s="1">
        <v>1923447</v>
      </c>
      <c r="F404" s="1">
        <v>54385855.649999999</v>
      </c>
      <c r="G404" s="1">
        <v>56309302.649999999</v>
      </c>
      <c r="H404" s="1">
        <v>1923447</v>
      </c>
      <c r="I404" s="1">
        <v>69237703.349999994</v>
      </c>
      <c r="J404" s="1">
        <v>71161150.349999994</v>
      </c>
      <c r="K404" s="1">
        <f>SUM(K403)</f>
        <v>5152021.84</v>
      </c>
      <c r="L404" s="1">
        <f>SUM(L403)</f>
        <v>22119278</v>
      </c>
      <c r="M404" s="1">
        <v>27271299.84</v>
      </c>
    </row>
    <row r="405" spans="2:13" s="2" customFormat="1" x14ac:dyDescent="0.25">
      <c r="C405" s="2" t="s">
        <v>392</v>
      </c>
      <c r="E405" s="3">
        <v>4713492</v>
      </c>
      <c r="F405" s="3">
        <v>500000</v>
      </c>
      <c r="G405" s="3">
        <v>5213492</v>
      </c>
      <c r="H405" s="3">
        <v>4523600</v>
      </c>
      <c r="I405" s="3">
        <v>6690863</v>
      </c>
      <c r="J405" s="3">
        <v>11214463</v>
      </c>
      <c r="K405" s="1">
        <v>0</v>
      </c>
      <c r="L405" s="1">
        <v>0</v>
      </c>
      <c r="M405" s="3">
        <v>7390768</v>
      </c>
    </row>
    <row r="406" spans="2:13" x14ac:dyDescent="0.25">
      <c r="D406" t="s">
        <v>393</v>
      </c>
      <c r="E406" s="1">
        <v>4713492</v>
      </c>
      <c r="F406" s="1">
        <v>500000</v>
      </c>
      <c r="G406" s="1">
        <v>5213492</v>
      </c>
      <c r="H406" s="1">
        <v>4523600</v>
      </c>
      <c r="I406" s="1">
        <v>6690863</v>
      </c>
      <c r="J406" s="1">
        <v>11214463</v>
      </c>
      <c r="K406" s="1">
        <v>0</v>
      </c>
      <c r="L406" s="1">
        <v>5050000</v>
      </c>
      <c r="M406" s="1">
        <v>7390768</v>
      </c>
    </row>
    <row r="407" spans="2:13" s="2" customFormat="1" x14ac:dyDescent="0.25">
      <c r="C407" s="2" t="s">
        <v>394</v>
      </c>
      <c r="E407" s="3">
        <v>32326923.629999999</v>
      </c>
      <c r="F407" s="3">
        <v>22040569</v>
      </c>
      <c r="G407" s="3">
        <v>54367492.630000003</v>
      </c>
      <c r="H407" s="3">
        <v>24240211</v>
      </c>
      <c r="I407" s="3">
        <v>20650341.66</v>
      </c>
      <c r="J407" s="3">
        <v>44890552.659999996</v>
      </c>
      <c r="K407" s="3">
        <v>10711595.119999999</v>
      </c>
      <c r="L407" s="3">
        <v>71399762</v>
      </c>
      <c r="M407" s="3">
        <v>101711357.12</v>
      </c>
    </row>
    <row r="408" spans="2:13" x14ac:dyDescent="0.25">
      <c r="D408" t="s">
        <v>395</v>
      </c>
      <c r="E408" s="1">
        <v>8150120</v>
      </c>
      <c r="F408" s="1">
        <v>0</v>
      </c>
      <c r="G408" s="1">
        <v>8150120</v>
      </c>
      <c r="H408" s="1">
        <v>10000000</v>
      </c>
      <c r="I408" s="1">
        <v>0</v>
      </c>
      <c r="J408" s="1">
        <v>10000000</v>
      </c>
      <c r="K408" s="1">
        <v>0</v>
      </c>
      <c r="L408" s="1">
        <v>0</v>
      </c>
      <c r="M408" s="1">
        <v>5900000</v>
      </c>
    </row>
    <row r="409" spans="2:13" x14ac:dyDescent="0.25">
      <c r="D409" t="s">
        <v>396</v>
      </c>
      <c r="E409" s="1">
        <v>4140449</v>
      </c>
      <c r="F409" s="1">
        <v>0</v>
      </c>
      <c r="G409" s="1">
        <v>4140449</v>
      </c>
      <c r="H409" s="1">
        <v>6640449</v>
      </c>
      <c r="I409" s="1">
        <v>2000000</v>
      </c>
      <c r="J409" s="1">
        <v>8640449</v>
      </c>
      <c r="K409" s="1">
        <v>0</v>
      </c>
      <c r="L409" s="1">
        <v>0</v>
      </c>
      <c r="M409" s="1">
        <v>5711595.1200000001</v>
      </c>
    </row>
    <row r="410" spans="2:13" x14ac:dyDescent="0.25">
      <c r="D410" t="s">
        <v>397</v>
      </c>
      <c r="E410" s="1">
        <v>9750000</v>
      </c>
      <c r="F410" s="1">
        <v>5000000</v>
      </c>
      <c r="G410" s="1">
        <v>14750000</v>
      </c>
      <c r="H410" s="1">
        <v>7599762</v>
      </c>
      <c r="I410" s="1">
        <v>200000</v>
      </c>
      <c r="J410" s="1">
        <v>7799762</v>
      </c>
      <c r="K410" s="1">
        <v>0</v>
      </c>
      <c r="L410" s="1">
        <v>0</v>
      </c>
      <c r="M410" s="1">
        <v>16400000</v>
      </c>
    </row>
    <row r="411" spans="2:13" x14ac:dyDescent="0.25">
      <c r="B411" s="2"/>
      <c r="D411" t="s">
        <v>398</v>
      </c>
      <c r="E411" s="1">
        <v>0</v>
      </c>
      <c r="F411" s="1">
        <v>27326923.629999999</v>
      </c>
      <c r="G411" s="1">
        <v>27326923.629999999</v>
      </c>
      <c r="H411" s="1">
        <v>0</v>
      </c>
      <c r="I411" s="1">
        <v>18450341.66</v>
      </c>
      <c r="J411" s="1">
        <v>18450341.66</v>
      </c>
      <c r="K411" s="1">
        <v>0</v>
      </c>
      <c r="L411" s="1">
        <v>0</v>
      </c>
      <c r="M411" s="1">
        <v>73699762</v>
      </c>
    </row>
    <row r="412" spans="2:13" x14ac:dyDescent="0.25">
      <c r="B412" s="2"/>
      <c r="C412" s="2"/>
      <c r="D412" s="22"/>
      <c r="E412" s="1">
        <v>0</v>
      </c>
      <c r="F412" s="1">
        <v>0</v>
      </c>
      <c r="G412" s="1">
        <v>0</v>
      </c>
      <c r="H412" s="1">
        <v>0</v>
      </c>
      <c r="I412" s="1">
        <v>0</v>
      </c>
      <c r="J412" s="1">
        <v>0</v>
      </c>
      <c r="K412" s="1">
        <v>0</v>
      </c>
      <c r="L412" s="1">
        <v>0</v>
      </c>
    </row>
    <row r="413" spans="2:13" s="29" customFormat="1" x14ac:dyDescent="0.25">
      <c r="B413" s="29" t="s">
        <v>275</v>
      </c>
      <c r="E413" s="31">
        <v>450000000</v>
      </c>
      <c r="F413" s="31">
        <v>85000000</v>
      </c>
      <c r="G413" s="31">
        <v>535000000</v>
      </c>
      <c r="H413" s="31">
        <v>396519537</v>
      </c>
      <c r="I413" s="31">
        <v>87000000</v>
      </c>
      <c r="J413" s="31">
        <v>483519537</v>
      </c>
      <c r="K413" s="31">
        <v>520251629.35000002</v>
      </c>
      <c r="L413" s="31">
        <v>123000000</v>
      </c>
      <c r="M413" s="31">
        <v>123000000</v>
      </c>
    </row>
    <row r="414" spans="2:13" s="2" customFormat="1" x14ac:dyDescent="0.25">
      <c r="C414" s="2" t="s">
        <v>399</v>
      </c>
      <c r="E414" s="3">
        <v>282359317.60000002</v>
      </c>
      <c r="F414" s="3">
        <v>85000000</v>
      </c>
      <c r="G414" s="3">
        <v>367359317.60000002</v>
      </c>
      <c r="H414" s="3">
        <v>291450014.39999998</v>
      </c>
      <c r="I414" s="3">
        <v>87000000</v>
      </c>
      <c r="J414" s="3">
        <v>378450014.39999998</v>
      </c>
      <c r="K414" s="3">
        <v>339043253.80000001</v>
      </c>
      <c r="L414" s="3">
        <v>0</v>
      </c>
      <c r="M414" s="3">
        <v>339043253.80000001</v>
      </c>
    </row>
    <row r="415" spans="2:13" x14ac:dyDescent="0.25">
      <c r="B415" s="2"/>
      <c r="D415" t="s">
        <v>400</v>
      </c>
      <c r="E415" s="1">
        <v>0</v>
      </c>
      <c r="F415" s="1">
        <v>0</v>
      </c>
      <c r="G415" s="1">
        <v>0</v>
      </c>
      <c r="H415" s="1">
        <v>291450014.39999998</v>
      </c>
      <c r="I415" s="1">
        <v>87000000</v>
      </c>
      <c r="J415" s="1">
        <v>378450014.39999998</v>
      </c>
      <c r="K415" s="1">
        <v>339043253.80000001</v>
      </c>
      <c r="L415" s="1">
        <v>0</v>
      </c>
      <c r="M415" s="1">
        <f>SUM(M414)</f>
        <v>339043253.80000001</v>
      </c>
    </row>
    <row r="416" spans="2:13" s="2" customFormat="1" x14ac:dyDescent="0.25">
      <c r="C416" s="2" t="s">
        <v>401</v>
      </c>
      <c r="E416" s="3">
        <v>127940682.40000001</v>
      </c>
      <c r="F416" s="3">
        <v>0</v>
      </c>
      <c r="G416" s="3">
        <v>127940682.40000001</v>
      </c>
      <c r="H416" s="3">
        <v>159069522.40000001</v>
      </c>
      <c r="I416" s="3">
        <v>0</v>
      </c>
      <c r="J416" s="3">
        <v>159069522.40000001</v>
      </c>
      <c r="K416" s="3">
        <v>146862250</v>
      </c>
      <c r="L416" s="3">
        <v>0</v>
      </c>
      <c r="M416" s="3">
        <v>146862250</v>
      </c>
    </row>
    <row r="417" spans="2:13" x14ac:dyDescent="0.25">
      <c r="D417" t="s">
        <v>402</v>
      </c>
      <c r="E417" s="1">
        <v>0</v>
      </c>
      <c r="F417" s="1">
        <v>0</v>
      </c>
      <c r="G417" s="1">
        <v>0</v>
      </c>
      <c r="H417" s="1">
        <v>159069522.40000001</v>
      </c>
      <c r="I417" s="1">
        <v>0</v>
      </c>
      <c r="J417" s="1">
        <v>159069522.40000001</v>
      </c>
      <c r="K417" s="1">
        <v>146862250</v>
      </c>
      <c r="L417" s="1">
        <v>0</v>
      </c>
      <c r="M417" s="1">
        <f>SUM(M416)</f>
        <v>146862250</v>
      </c>
    </row>
    <row r="418" spans="2:13" s="2" customFormat="1" x14ac:dyDescent="0.25">
      <c r="C418" s="2" t="s">
        <v>403</v>
      </c>
      <c r="E418" s="3">
        <v>39700000</v>
      </c>
      <c r="F418" s="3">
        <v>0</v>
      </c>
      <c r="G418" s="3">
        <v>39700000</v>
      </c>
      <c r="H418" s="3">
        <v>33000000.199999999</v>
      </c>
      <c r="I418" s="3">
        <v>0</v>
      </c>
      <c r="J418" s="3">
        <v>33000000.199999999</v>
      </c>
      <c r="K418" s="3">
        <v>34100000.200000003</v>
      </c>
      <c r="L418" s="3">
        <v>0</v>
      </c>
      <c r="M418" s="3">
        <v>34100000.200000003</v>
      </c>
    </row>
    <row r="419" spans="2:13" x14ac:dyDescent="0.25">
      <c r="D419" s="21" t="s">
        <v>404</v>
      </c>
      <c r="E419" s="1">
        <v>0</v>
      </c>
      <c r="F419" s="1">
        <v>0</v>
      </c>
      <c r="G419" s="1">
        <v>0</v>
      </c>
      <c r="H419" s="1">
        <v>33000000.199999999</v>
      </c>
      <c r="I419" s="1">
        <v>0</v>
      </c>
      <c r="J419" s="1">
        <v>33000000.199999999</v>
      </c>
      <c r="K419" s="1">
        <v>34100000.200000003</v>
      </c>
      <c r="L419" s="1">
        <v>0</v>
      </c>
      <c r="M419" s="1">
        <v>34100000.200000003</v>
      </c>
    </row>
    <row r="420" spans="2:13" s="29" customFormat="1" x14ac:dyDescent="0.25">
      <c r="B420" s="29" t="s">
        <v>405</v>
      </c>
      <c r="E420" s="31">
        <v>136173220.88</v>
      </c>
      <c r="F420" s="31">
        <v>9000000</v>
      </c>
      <c r="G420" s="31">
        <v>145173220.88</v>
      </c>
      <c r="H420" s="31">
        <v>127711226.40000001</v>
      </c>
      <c r="I420" s="31">
        <v>25900000</v>
      </c>
      <c r="J420" s="31">
        <v>153611226.40000001</v>
      </c>
      <c r="K420" s="31">
        <v>159075215.47999999</v>
      </c>
      <c r="L420" s="31">
        <v>2100000</v>
      </c>
      <c r="M420" s="31">
        <v>161175215.47999999</v>
      </c>
    </row>
    <row r="421" spans="2:13" s="2" customFormat="1" x14ac:dyDescent="0.25">
      <c r="C421" s="2" t="s">
        <v>375</v>
      </c>
      <c r="E421" s="3">
        <v>110323220.88</v>
      </c>
      <c r="F421" s="3">
        <v>9000000</v>
      </c>
      <c r="G421" s="3">
        <v>119323220.88</v>
      </c>
      <c r="H421" s="3">
        <v>111425226.40000001</v>
      </c>
      <c r="I421" s="3">
        <v>25900000</v>
      </c>
      <c r="J421" s="3">
        <v>137325226.40000001</v>
      </c>
      <c r="K421" s="3">
        <v>139565711.5</v>
      </c>
      <c r="L421" s="3">
        <v>2100000</v>
      </c>
      <c r="M421" s="3">
        <v>141665711.47999999</v>
      </c>
    </row>
    <row r="422" spans="2:13" x14ac:dyDescent="0.25">
      <c r="B422" s="2"/>
      <c r="D422" t="s">
        <v>406</v>
      </c>
      <c r="E422" s="1">
        <v>110323220.88</v>
      </c>
      <c r="F422" s="1">
        <v>9000000</v>
      </c>
      <c r="G422" s="1">
        <v>119323220.88</v>
      </c>
      <c r="H422" s="1">
        <v>111425226.40000001</v>
      </c>
      <c r="I422" s="1">
        <v>25900000</v>
      </c>
      <c r="J422" s="1">
        <v>137325226.40000001</v>
      </c>
      <c r="K422" s="1">
        <f>SUM(K421)</f>
        <v>139565711.5</v>
      </c>
      <c r="L422" s="1">
        <f>SUM(L421)</f>
        <v>2100000</v>
      </c>
      <c r="M422" s="1">
        <v>141665711.47999999</v>
      </c>
    </row>
    <row r="423" spans="2:13" s="2" customFormat="1" x14ac:dyDescent="0.25">
      <c r="C423" s="2" t="s">
        <v>407</v>
      </c>
      <c r="E423" s="3">
        <v>3950000</v>
      </c>
      <c r="F423" s="3">
        <v>0</v>
      </c>
      <c r="G423" s="3">
        <v>3950000</v>
      </c>
      <c r="H423" s="3">
        <v>3250000</v>
      </c>
      <c r="I423" s="3">
        <v>0</v>
      </c>
      <c r="J423" s="3">
        <v>3250000</v>
      </c>
      <c r="K423" s="3">
        <v>3040000</v>
      </c>
      <c r="L423" s="3">
        <v>0</v>
      </c>
      <c r="M423" s="3">
        <v>3040000</v>
      </c>
    </row>
    <row r="424" spans="2:13" x14ac:dyDescent="0.25">
      <c r="B424" s="2"/>
      <c r="D424" t="s">
        <v>408</v>
      </c>
      <c r="E424" s="1">
        <v>3950000</v>
      </c>
      <c r="F424" s="1">
        <v>0</v>
      </c>
      <c r="G424" s="1">
        <v>3950000</v>
      </c>
      <c r="H424" s="1">
        <v>3250000</v>
      </c>
      <c r="I424" s="1">
        <v>0</v>
      </c>
      <c r="J424" s="1">
        <v>3250000</v>
      </c>
      <c r="K424" s="1">
        <v>3040000</v>
      </c>
      <c r="L424" s="1">
        <v>0</v>
      </c>
      <c r="M424" s="1">
        <v>3040000</v>
      </c>
    </row>
    <row r="425" spans="2:13" s="2" customFormat="1" x14ac:dyDescent="0.25">
      <c r="C425" s="2" t="s">
        <v>409</v>
      </c>
      <c r="E425" s="3">
        <v>16600000</v>
      </c>
      <c r="F425" s="3">
        <v>0</v>
      </c>
      <c r="G425" s="3">
        <v>16600000</v>
      </c>
      <c r="H425" s="3">
        <v>5100000</v>
      </c>
      <c r="I425" s="3">
        <v>0</v>
      </c>
      <c r="J425" s="3">
        <v>5100000</v>
      </c>
      <c r="K425" s="3">
        <v>10080000</v>
      </c>
      <c r="L425" s="3">
        <v>0</v>
      </c>
      <c r="M425" s="3">
        <v>10080000</v>
      </c>
    </row>
    <row r="426" spans="2:13" x14ac:dyDescent="0.25">
      <c r="D426" t="s">
        <v>410</v>
      </c>
      <c r="E426" s="1">
        <v>16600000</v>
      </c>
      <c r="F426" s="1">
        <v>0</v>
      </c>
      <c r="G426" s="1">
        <v>16600000</v>
      </c>
      <c r="H426" s="1">
        <v>5100000</v>
      </c>
      <c r="I426" s="1">
        <v>0</v>
      </c>
      <c r="J426" s="1">
        <v>5100000</v>
      </c>
      <c r="K426" s="1">
        <f>SUM(K425)</f>
        <v>10080000</v>
      </c>
      <c r="L426" s="1">
        <f>SUM(L425)</f>
        <v>0</v>
      </c>
      <c r="M426" s="1">
        <v>10080000</v>
      </c>
    </row>
    <row r="427" spans="2:13" s="2" customFormat="1" x14ac:dyDescent="0.25">
      <c r="C427" s="2" t="s">
        <v>411</v>
      </c>
      <c r="E427" s="3">
        <v>350000</v>
      </c>
      <c r="F427" s="3">
        <v>0</v>
      </c>
      <c r="G427" s="3">
        <v>350000</v>
      </c>
      <c r="H427" s="3">
        <v>3236000</v>
      </c>
      <c r="I427" s="3">
        <v>0</v>
      </c>
      <c r="J427" s="3">
        <v>3236000</v>
      </c>
      <c r="K427" s="3">
        <v>848800</v>
      </c>
      <c r="L427" s="3">
        <v>0</v>
      </c>
      <c r="M427" s="3">
        <v>848800</v>
      </c>
    </row>
    <row r="428" spans="2:13" x14ac:dyDescent="0.25">
      <c r="D428" t="s">
        <v>412</v>
      </c>
      <c r="E428" s="1">
        <v>350000</v>
      </c>
      <c r="F428" s="1">
        <v>0</v>
      </c>
      <c r="G428" s="1">
        <v>350000</v>
      </c>
      <c r="H428" s="1">
        <v>3236000</v>
      </c>
      <c r="I428" s="1">
        <v>0</v>
      </c>
      <c r="J428" s="1">
        <v>3236000</v>
      </c>
      <c r="K428" s="1">
        <v>848800</v>
      </c>
      <c r="L428" s="1">
        <v>0</v>
      </c>
      <c r="M428" s="1">
        <v>848800</v>
      </c>
    </row>
    <row r="429" spans="2:13" s="2" customFormat="1" x14ac:dyDescent="0.25">
      <c r="C429" s="2" t="s">
        <v>413</v>
      </c>
      <c r="E429" s="3">
        <v>4950000</v>
      </c>
      <c r="F429" s="3">
        <v>0</v>
      </c>
      <c r="G429" s="3">
        <v>4950000</v>
      </c>
      <c r="H429" s="3">
        <v>4700000</v>
      </c>
      <c r="I429" s="3">
        <v>0</v>
      </c>
      <c r="J429" s="3">
        <v>4700000</v>
      </c>
      <c r="K429" s="3">
        <v>3160000</v>
      </c>
      <c r="L429" s="3">
        <v>0</v>
      </c>
      <c r="M429" s="3">
        <v>3160000</v>
      </c>
    </row>
    <row r="430" spans="2:13" x14ac:dyDescent="0.25">
      <c r="B430" s="2"/>
      <c r="D430" t="s">
        <v>414</v>
      </c>
      <c r="E430" s="1">
        <v>4950000</v>
      </c>
      <c r="F430" s="1">
        <v>0</v>
      </c>
      <c r="G430" s="1">
        <v>4950000</v>
      </c>
      <c r="H430" s="1">
        <v>4700000</v>
      </c>
      <c r="I430" s="1">
        <v>0</v>
      </c>
      <c r="J430" s="1">
        <v>4700000</v>
      </c>
      <c r="K430" s="1">
        <v>3160000</v>
      </c>
      <c r="L430" s="1">
        <v>0</v>
      </c>
      <c r="M430" s="1">
        <v>3160000</v>
      </c>
    </row>
    <row r="431" spans="2:13" x14ac:dyDescent="0.25">
      <c r="B431" s="2"/>
      <c r="C431" t="s">
        <v>415</v>
      </c>
      <c r="E431" s="1">
        <v>0</v>
      </c>
      <c r="F431" s="1">
        <v>0</v>
      </c>
      <c r="G431" s="1">
        <v>0</v>
      </c>
      <c r="H431" s="1">
        <v>0</v>
      </c>
      <c r="I431" s="1">
        <v>0</v>
      </c>
      <c r="J431" s="1">
        <v>0</v>
      </c>
      <c r="K431" s="1">
        <v>2380704</v>
      </c>
      <c r="L431" s="1">
        <v>0</v>
      </c>
      <c r="M431" s="1">
        <v>2380704</v>
      </c>
    </row>
    <row r="432" spans="2:13" x14ac:dyDescent="0.25">
      <c r="B432" s="2"/>
      <c r="D432" t="s">
        <v>416</v>
      </c>
      <c r="E432" s="1">
        <v>0</v>
      </c>
      <c r="F432" s="1">
        <v>0</v>
      </c>
      <c r="G432" s="1">
        <v>0</v>
      </c>
      <c r="H432" s="1">
        <v>0</v>
      </c>
      <c r="I432" s="1">
        <v>0</v>
      </c>
      <c r="J432" s="1">
        <v>0</v>
      </c>
      <c r="K432" s="1">
        <v>2380704</v>
      </c>
      <c r="L432" s="1">
        <v>0</v>
      </c>
      <c r="M432" s="1">
        <v>2380704</v>
      </c>
    </row>
    <row r="433" spans="2:13" x14ac:dyDescent="0.25">
      <c r="B433" s="2"/>
      <c r="C433" s="2"/>
      <c r="D433" s="22"/>
      <c r="E433" s="1">
        <v>0</v>
      </c>
      <c r="F433" s="1">
        <v>0</v>
      </c>
      <c r="G433" s="1">
        <v>0</v>
      </c>
      <c r="H433" s="1">
        <v>0</v>
      </c>
      <c r="I433" s="1">
        <v>0</v>
      </c>
      <c r="J433" s="1">
        <v>0</v>
      </c>
      <c r="K433" s="1"/>
      <c r="L433" s="1"/>
    </row>
    <row r="434" spans="2:13" s="29" customFormat="1" x14ac:dyDescent="0.25">
      <c r="B434" s="29" t="s">
        <v>417</v>
      </c>
      <c r="E434" s="31">
        <v>85520918.569999993</v>
      </c>
      <c r="F434" s="31">
        <v>72000000</v>
      </c>
      <c r="G434" s="31">
        <v>157520918.56999999</v>
      </c>
      <c r="H434" s="31">
        <v>105026574.73999999</v>
      </c>
      <c r="I434" s="31">
        <v>0</v>
      </c>
      <c r="J434" s="31">
        <v>105026574.73999999</v>
      </c>
      <c r="K434" s="31">
        <v>214151130.44</v>
      </c>
      <c r="L434" s="31">
        <v>35000000</v>
      </c>
      <c r="M434" s="31">
        <v>249151130.44</v>
      </c>
    </row>
    <row r="435" spans="2:13" s="2" customFormat="1" x14ac:dyDescent="0.25">
      <c r="C435" s="2" t="s">
        <v>418</v>
      </c>
      <c r="E435" s="3">
        <v>85520918.569999993</v>
      </c>
      <c r="F435" s="3">
        <v>72000000</v>
      </c>
      <c r="G435" s="3">
        <v>157520918.56999999</v>
      </c>
      <c r="H435" s="1">
        <v>0</v>
      </c>
      <c r="I435" s="1">
        <v>0</v>
      </c>
      <c r="J435" s="1">
        <v>0</v>
      </c>
      <c r="K435" s="1">
        <v>0</v>
      </c>
      <c r="L435" s="1">
        <v>0</v>
      </c>
      <c r="M435" s="1">
        <v>0</v>
      </c>
    </row>
    <row r="436" spans="2:13" x14ac:dyDescent="0.25">
      <c r="B436" s="2"/>
      <c r="D436" t="s">
        <v>419</v>
      </c>
      <c r="E436" s="1">
        <v>59451043.159999996</v>
      </c>
      <c r="F436" s="1">
        <v>72000000</v>
      </c>
      <c r="G436" s="1">
        <v>131451043.16</v>
      </c>
      <c r="H436" s="1">
        <v>0</v>
      </c>
      <c r="I436" s="1">
        <v>0</v>
      </c>
      <c r="J436" s="1">
        <v>0</v>
      </c>
      <c r="K436" s="1">
        <v>0</v>
      </c>
      <c r="L436" s="1">
        <v>0</v>
      </c>
      <c r="M436" s="1">
        <v>0</v>
      </c>
    </row>
    <row r="437" spans="2:13" x14ac:dyDescent="0.25">
      <c r="D437" t="s">
        <v>420</v>
      </c>
      <c r="E437" s="1">
        <v>4000000</v>
      </c>
      <c r="F437" s="1">
        <v>0</v>
      </c>
      <c r="G437" s="1">
        <v>4000000</v>
      </c>
      <c r="H437" s="1">
        <v>0</v>
      </c>
      <c r="I437" s="1">
        <v>0</v>
      </c>
      <c r="J437" s="1">
        <v>0</v>
      </c>
      <c r="K437" s="1">
        <v>0</v>
      </c>
      <c r="L437" s="1">
        <v>0</v>
      </c>
      <c r="M437" s="1">
        <v>0</v>
      </c>
    </row>
    <row r="438" spans="2:13" x14ac:dyDescent="0.25">
      <c r="B438" s="2"/>
      <c r="D438" t="s">
        <v>421</v>
      </c>
      <c r="E438" s="1">
        <v>22069875.41</v>
      </c>
      <c r="F438" s="1">
        <v>0</v>
      </c>
      <c r="G438" s="1">
        <v>22069875.41</v>
      </c>
      <c r="H438" s="1">
        <v>0</v>
      </c>
      <c r="I438" s="1">
        <v>0</v>
      </c>
      <c r="J438" s="1">
        <v>0</v>
      </c>
      <c r="K438" s="1">
        <v>0</v>
      </c>
      <c r="L438" s="1">
        <v>0</v>
      </c>
      <c r="M438" s="1">
        <v>0</v>
      </c>
    </row>
    <row r="439" spans="2:13" ht="15.6" customHeight="1" x14ac:dyDescent="0.25">
      <c r="B439" s="2"/>
      <c r="D439" t="s">
        <v>422</v>
      </c>
      <c r="E439" s="1">
        <v>0</v>
      </c>
      <c r="F439" s="1">
        <v>0</v>
      </c>
      <c r="G439" s="1">
        <v>0</v>
      </c>
      <c r="H439" s="1">
        <v>105026574.73999999</v>
      </c>
      <c r="I439" s="1">
        <v>0</v>
      </c>
      <c r="J439" s="1">
        <v>105026574.73999999</v>
      </c>
      <c r="K439" s="1">
        <v>0</v>
      </c>
      <c r="L439" s="1">
        <v>0</v>
      </c>
      <c r="M439" s="1">
        <v>0</v>
      </c>
    </row>
    <row r="440" spans="2:13" s="2" customFormat="1" ht="15.6" customHeight="1" x14ac:dyDescent="0.25">
      <c r="C440" s="2" t="s">
        <v>903</v>
      </c>
      <c r="D440" s="22"/>
      <c r="E440" s="1">
        <v>0</v>
      </c>
      <c r="F440" s="1">
        <v>0</v>
      </c>
      <c r="G440" s="1">
        <v>0</v>
      </c>
      <c r="H440" s="1">
        <v>0</v>
      </c>
      <c r="I440" s="1">
        <v>0</v>
      </c>
      <c r="J440" s="1">
        <v>0</v>
      </c>
      <c r="K440" s="3">
        <v>81960125.180000007</v>
      </c>
      <c r="L440" s="3">
        <v>0</v>
      </c>
      <c r="M440" s="3">
        <v>81960125.180000007</v>
      </c>
    </row>
    <row r="441" spans="2:13" ht="15.6" customHeight="1" x14ac:dyDescent="0.25">
      <c r="B441" s="2"/>
      <c r="D441" t="s">
        <v>423</v>
      </c>
      <c r="E441" s="1">
        <v>0</v>
      </c>
      <c r="F441" s="1">
        <v>0</v>
      </c>
      <c r="G441" s="1">
        <v>0</v>
      </c>
      <c r="H441" s="1">
        <v>0</v>
      </c>
      <c r="I441" s="1">
        <v>0</v>
      </c>
      <c r="J441" s="1">
        <v>0</v>
      </c>
      <c r="K441" s="1">
        <v>81960125.180000007</v>
      </c>
      <c r="L441" s="1">
        <v>0</v>
      </c>
      <c r="M441" s="1">
        <v>81960125.180000007</v>
      </c>
    </row>
    <row r="442" spans="2:13" s="2" customFormat="1" ht="15.6" customHeight="1" x14ac:dyDescent="0.25">
      <c r="C442" s="2" t="s">
        <v>904</v>
      </c>
      <c r="D442" s="22"/>
      <c r="E442" s="1">
        <v>0</v>
      </c>
      <c r="F442" s="1">
        <v>0</v>
      </c>
      <c r="G442" s="1">
        <v>0</v>
      </c>
      <c r="H442" s="1">
        <v>0</v>
      </c>
      <c r="I442" s="1">
        <v>0</v>
      </c>
      <c r="J442" s="1">
        <v>0</v>
      </c>
      <c r="K442" s="3">
        <v>20000000</v>
      </c>
      <c r="L442" s="3">
        <v>5169791.0999999996</v>
      </c>
      <c r="M442" s="3">
        <f>SUM(K442:L442)</f>
        <v>25169791.100000001</v>
      </c>
    </row>
    <row r="443" spans="2:13" ht="15.6" customHeight="1" x14ac:dyDescent="0.25">
      <c r="B443" s="2"/>
      <c r="D443" t="s">
        <v>424</v>
      </c>
      <c r="E443" s="1">
        <v>0</v>
      </c>
      <c r="F443" s="1">
        <v>0</v>
      </c>
      <c r="G443" s="1">
        <v>0</v>
      </c>
      <c r="H443" s="1">
        <v>0</v>
      </c>
      <c r="I443" s="1">
        <v>0</v>
      </c>
      <c r="J443" s="1">
        <v>0</v>
      </c>
      <c r="K443" s="1">
        <f>SUM(K442)</f>
        <v>20000000</v>
      </c>
      <c r="L443" s="1">
        <f>SUM(L442)</f>
        <v>5169791.0999999996</v>
      </c>
      <c r="M443" s="1">
        <v>25169791.100000001</v>
      </c>
    </row>
    <row r="444" spans="2:13" s="2" customFormat="1" ht="15.6" customHeight="1" x14ac:dyDescent="0.25">
      <c r="C444" s="2" t="s">
        <v>905</v>
      </c>
      <c r="D444" s="22"/>
      <c r="E444" s="1">
        <v>0</v>
      </c>
      <c r="F444" s="1">
        <v>0</v>
      </c>
      <c r="G444" s="1">
        <v>0</v>
      </c>
      <c r="H444" s="1">
        <v>0</v>
      </c>
      <c r="I444" s="1">
        <v>0</v>
      </c>
      <c r="J444" s="1">
        <v>0</v>
      </c>
      <c r="K444" s="3">
        <v>770000</v>
      </c>
      <c r="L444" s="3">
        <v>15000000</v>
      </c>
      <c r="M444" s="3">
        <v>15770000</v>
      </c>
    </row>
    <row r="445" spans="2:13" ht="15.6" customHeight="1" x14ac:dyDescent="0.25">
      <c r="B445" s="2"/>
      <c r="D445" t="s">
        <v>425</v>
      </c>
      <c r="E445" s="1">
        <v>0</v>
      </c>
      <c r="F445" s="1">
        <v>0</v>
      </c>
      <c r="G445" s="1">
        <v>0</v>
      </c>
      <c r="H445" s="1">
        <v>0</v>
      </c>
      <c r="I445" s="1">
        <v>0</v>
      </c>
      <c r="J445" s="1">
        <v>0</v>
      </c>
      <c r="K445" s="1">
        <v>770000</v>
      </c>
      <c r="L445" s="1">
        <v>15000000</v>
      </c>
      <c r="M445" s="1">
        <v>15770000</v>
      </c>
    </row>
    <row r="446" spans="2:13" s="2" customFormat="1" ht="15.6" customHeight="1" x14ac:dyDescent="0.25">
      <c r="C446" s="2" t="s">
        <v>906</v>
      </c>
      <c r="D446" s="22"/>
      <c r="E446" s="1">
        <v>0</v>
      </c>
      <c r="F446" s="1">
        <v>0</v>
      </c>
      <c r="G446" s="1">
        <v>0</v>
      </c>
      <c r="H446" s="1">
        <v>0</v>
      </c>
      <c r="I446" s="1">
        <v>0</v>
      </c>
      <c r="J446" s="1">
        <v>0</v>
      </c>
      <c r="K446" s="3">
        <v>60770000</v>
      </c>
      <c r="L446" s="3">
        <v>0</v>
      </c>
      <c r="M446" s="3">
        <v>60770000</v>
      </c>
    </row>
    <row r="447" spans="2:13" ht="15.6" customHeight="1" x14ac:dyDescent="0.25">
      <c r="B447" s="2"/>
      <c r="D447" t="s">
        <v>426</v>
      </c>
      <c r="E447" s="1">
        <v>0</v>
      </c>
      <c r="F447" s="1">
        <v>0</v>
      </c>
      <c r="G447" s="1">
        <v>0</v>
      </c>
      <c r="H447" s="1">
        <v>0</v>
      </c>
      <c r="I447" s="1">
        <v>0</v>
      </c>
      <c r="J447" s="1">
        <v>0</v>
      </c>
      <c r="K447" s="1">
        <v>60770000</v>
      </c>
      <c r="L447" s="1">
        <v>0</v>
      </c>
      <c r="M447" s="1">
        <v>60770000</v>
      </c>
    </row>
    <row r="448" spans="2:13" s="2" customFormat="1" ht="15.6" customHeight="1" x14ac:dyDescent="0.25">
      <c r="C448" s="2" t="s">
        <v>907</v>
      </c>
      <c r="D448" s="22"/>
      <c r="E448" s="1">
        <v>0</v>
      </c>
      <c r="F448" s="1">
        <v>0</v>
      </c>
      <c r="G448" s="1">
        <v>0</v>
      </c>
      <c r="H448" s="1">
        <v>0</v>
      </c>
      <c r="I448" s="1">
        <v>0</v>
      </c>
      <c r="J448" s="1">
        <v>0</v>
      </c>
      <c r="K448" s="3">
        <v>42093213.939999998</v>
      </c>
      <c r="L448" s="3">
        <v>0</v>
      </c>
      <c r="M448" s="3">
        <v>42093213.939999998</v>
      </c>
    </row>
    <row r="449" spans="1:13" ht="15.6" customHeight="1" x14ac:dyDescent="0.25">
      <c r="B449" s="2"/>
      <c r="D449" t="s">
        <v>427</v>
      </c>
      <c r="E449" s="1">
        <v>0</v>
      </c>
      <c r="F449" s="1">
        <v>0</v>
      </c>
      <c r="G449" s="1">
        <v>0</v>
      </c>
      <c r="H449" s="1">
        <v>0</v>
      </c>
      <c r="I449" s="1">
        <v>0</v>
      </c>
      <c r="J449" s="1">
        <v>0</v>
      </c>
      <c r="K449" s="1">
        <v>42093213.939999998</v>
      </c>
      <c r="L449" s="1">
        <v>0</v>
      </c>
      <c r="M449" s="1">
        <v>42093213.939999998</v>
      </c>
    </row>
    <row r="450" spans="1:13" s="2" customFormat="1" ht="15.6" customHeight="1" x14ac:dyDescent="0.25">
      <c r="C450" s="2" t="s">
        <v>908</v>
      </c>
      <c r="D450" s="22"/>
      <c r="E450" s="1">
        <v>0</v>
      </c>
      <c r="F450" s="1">
        <v>0</v>
      </c>
      <c r="G450" s="1">
        <v>0</v>
      </c>
      <c r="H450" s="1">
        <v>0</v>
      </c>
      <c r="I450" s="1">
        <v>0</v>
      </c>
      <c r="J450" s="1">
        <v>0</v>
      </c>
      <c r="K450" s="3">
        <v>18288000.219999999</v>
      </c>
      <c r="L450" s="3">
        <v>0</v>
      </c>
      <c r="M450" s="3">
        <v>18288000.219999999</v>
      </c>
    </row>
    <row r="451" spans="1:13" ht="15.6" customHeight="1" x14ac:dyDescent="0.25">
      <c r="B451" s="2"/>
      <c r="D451" t="s">
        <v>428</v>
      </c>
      <c r="E451" s="1">
        <v>0</v>
      </c>
      <c r="F451" s="1">
        <v>0</v>
      </c>
      <c r="G451" s="1">
        <v>0</v>
      </c>
      <c r="H451" s="1">
        <v>0</v>
      </c>
      <c r="I451" s="1">
        <v>0</v>
      </c>
      <c r="J451" s="1">
        <v>0</v>
      </c>
      <c r="K451" s="1">
        <v>18288000.219999999</v>
      </c>
      <c r="L451" s="1">
        <v>0</v>
      </c>
      <c r="M451" s="1">
        <v>18288000.219999999</v>
      </c>
    </row>
    <row r="452" spans="1:13" s="2" customFormat="1" x14ac:dyDescent="0.25">
      <c r="C452" s="2" t="s">
        <v>909</v>
      </c>
      <c r="D452" s="22"/>
      <c r="E452" s="1">
        <v>0</v>
      </c>
      <c r="F452" s="1">
        <v>0</v>
      </c>
      <c r="G452" s="1">
        <v>0</v>
      </c>
      <c r="H452" s="1">
        <v>0</v>
      </c>
      <c r="I452" s="1">
        <v>0</v>
      </c>
      <c r="J452" s="1">
        <v>0</v>
      </c>
      <c r="K452" s="3">
        <v>5100000</v>
      </c>
      <c r="L452" s="3">
        <v>0</v>
      </c>
      <c r="M452" s="3">
        <v>5100000</v>
      </c>
    </row>
    <row r="453" spans="1:13" x14ac:dyDescent="0.25">
      <c r="B453" s="2"/>
      <c r="D453" t="s">
        <v>429</v>
      </c>
      <c r="E453" s="1">
        <v>0</v>
      </c>
      <c r="F453" s="1">
        <v>0</v>
      </c>
      <c r="G453" s="1">
        <v>0</v>
      </c>
      <c r="H453" s="1">
        <v>0</v>
      </c>
      <c r="I453" s="1">
        <v>0</v>
      </c>
      <c r="J453" s="1">
        <v>0</v>
      </c>
      <c r="K453" s="1">
        <v>5100000</v>
      </c>
      <c r="L453" s="1">
        <v>0</v>
      </c>
      <c r="M453" s="1">
        <v>5100000</v>
      </c>
    </row>
    <row r="454" spans="1:13" s="35" customFormat="1" x14ac:dyDescent="0.25">
      <c r="A454" s="35" t="s">
        <v>430</v>
      </c>
      <c r="E454" s="36"/>
      <c r="F454" s="36"/>
      <c r="G454" s="36"/>
      <c r="H454" s="36"/>
      <c r="I454" s="36"/>
      <c r="J454" s="36"/>
      <c r="K454" s="36"/>
      <c r="L454" s="36"/>
      <c r="M454" s="36"/>
    </row>
    <row r="455" spans="1:13" s="29" customFormat="1" x14ac:dyDescent="0.25">
      <c r="B455" s="29" t="s">
        <v>431</v>
      </c>
      <c r="E455" s="31">
        <v>365958037.25</v>
      </c>
      <c r="F455" s="31">
        <v>20000000</v>
      </c>
      <c r="G455" s="31">
        <v>385958037.25</v>
      </c>
      <c r="H455" s="31">
        <v>531821980</v>
      </c>
      <c r="I455" s="31">
        <v>15000000</v>
      </c>
      <c r="J455" s="31">
        <v>546821980</v>
      </c>
      <c r="K455" s="31">
        <v>549548252</v>
      </c>
      <c r="L455" s="31">
        <v>55000000</v>
      </c>
      <c r="M455" s="31">
        <v>604548252</v>
      </c>
    </row>
    <row r="456" spans="1:13" s="2" customFormat="1" x14ac:dyDescent="0.25">
      <c r="C456" s="2" t="s">
        <v>432</v>
      </c>
      <c r="E456" s="3">
        <v>365958037.25</v>
      </c>
      <c r="F456" s="3">
        <v>0</v>
      </c>
      <c r="G456" s="3">
        <v>365958037.25</v>
      </c>
      <c r="H456" s="23">
        <v>531821980</v>
      </c>
      <c r="I456" s="23">
        <v>15000000</v>
      </c>
      <c r="J456" s="23">
        <v>546821980</v>
      </c>
      <c r="K456" s="23">
        <v>549548252</v>
      </c>
      <c r="L456" s="23">
        <v>55000000</v>
      </c>
      <c r="M456" s="23">
        <v>604548252</v>
      </c>
    </row>
    <row r="457" spans="1:13" x14ac:dyDescent="0.25">
      <c r="D457" t="s">
        <v>433</v>
      </c>
      <c r="E457" s="1">
        <v>365958037.25</v>
      </c>
      <c r="F457" s="1">
        <v>0</v>
      </c>
      <c r="G457" s="1">
        <v>365958037.25</v>
      </c>
      <c r="H457" s="1">
        <v>264058979.86000001</v>
      </c>
      <c r="I457" s="1">
        <v>0</v>
      </c>
      <c r="J457" s="1">
        <v>264058979.86000001</v>
      </c>
      <c r="K457" s="1">
        <v>549548252</v>
      </c>
      <c r="L457" s="1"/>
      <c r="M457" s="1">
        <v>549548252</v>
      </c>
    </row>
    <row r="458" spans="1:13" x14ac:dyDescent="0.25">
      <c r="D458" t="s">
        <v>434</v>
      </c>
      <c r="E458" s="1">
        <v>0</v>
      </c>
      <c r="F458" s="1">
        <v>0</v>
      </c>
      <c r="G458" s="1">
        <v>0</v>
      </c>
      <c r="H458" s="1"/>
      <c r="I458" s="1">
        <v>15000000</v>
      </c>
      <c r="J458" s="1">
        <v>15000000</v>
      </c>
      <c r="K458" s="1" t="s">
        <v>341</v>
      </c>
      <c r="L458" s="1">
        <v>15000000</v>
      </c>
      <c r="M458" s="1">
        <v>15000000</v>
      </c>
    </row>
    <row r="459" spans="1:13" x14ac:dyDescent="0.25">
      <c r="D459" t="s">
        <v>435</v>
      </c>
      <c r="E459" s="1"/>
      <c r="F459" s="1"/>
      <c r="G459" s="1"/>
      <c r="H459" s="1">
        <v>0</v>
      </c>
      <c r="I459" s="1">
        <v>0</v>
      </c>
      <c r="J459" s="1">
        <v>0</v>
      </c>
      <c r="K459" s="1" t="s">
        <v>341</v>
      </c>
      <c r="L459" s="1">
        <v>40000000</v>
      </c>
      <c r="M459" s="1">
        <v>40000000</v>
      </c>
    </row>
    <row r="460" spans="1:13" s="2" customFormat="1" x14ac:dyDescent="0.25">
      <c r="C460" s="2" t="s">
        <v>436</v>
      </c>
      <c r="E460" s="3"/>
      <c r="F460" s="3">
        <v>20000000</v>
      </c>
      <c r="G460" s="3">
        <v>20000000</v>
      </c>
      <c r="H460" s="1">
        <v>0</v>
      </c>
      <c r="I460" s="1">
        <v>0</v>
      </c>
      <c r="J460" s="1">
        <v>0</v>
      </c>
      <c r="K460" s="1">
        <v>0</v>
      </c>
      <c r="L460" s="3"/>
      <c r="M460" s="1">
        <v>0</v>
      </c>
    </row>
    <row r="461" spans="1:13" s="2" customFormat="1" x14ac:dyDescent="0.25">
      <c r="C461" s="2" t="s">
        <v>437</v>
      </c>
      <c r="E461" s="1">
        <v>0</v>
      </c>
      <c r="F461" s="1">
        <v>0</v>
      </c>
      <c r="G461" s="1">
        <v>0</v>
      </c>
      <c r="H461" s="3">
        <v>267763000.13999999</v>
      </c>
      <c r="I461" s="3">
        <v>0</v>
      </c>
      <c r="J461" s="3">
        <v>267763000.13999999</v>
      </c>
      <c r="K461" s="3">
        <v>0</v>
      </c>
      <c r="L461" s="3">
        <v>0</v>
      </c>
      <c r="M461" s="3">
        <v>0</v>
      </c>
    </row>
    <row r="462" spans="1:13" s="2" customFormat="1" x14ac:dyDescent="0.25">
      <c r="C462"/>
      <c r="D462" t="s">
        <v>438</v>
      </c>
      <c r="E462" s="1">
        <v>0</v>
      </c>
      <c r="F462" s="1">
        <v>0</v>
      </c>
      <c r="G462" s="1">
        <v>0</v>
      </c>
      <c r="H462" s="1">
        <v>267763000.13999999</v>
      </c>
      <c r="I462" s="1">
        <v>0</v>
      </c>
      <c r="J462" s="1">
        <v>267763000.13999999</v>
      </c>
      <c r="K462" s="3">
        <v>0</v>
      </c>
      <c r="L462" s="3">
        <v>0</v>
      </c>
      <c r="M462" s="3">
        <v>0</v>
      </c>
    </row>
    <row r="463" spans="1:13" s="29" customFormat="1" x14ac:dyDescent="0.25">
      <c r="B463" s="29" t="s">
        <v>439</v>
      </c>
      <c r="E463" s="31">
        <v>423384564.5</v>
      </c>
      <c r="F463" s="31">
        <v>63452137.600000001</v>
      </c>
      <c r="G463" s="31">
        <v>486836702.10000002</v>
      </c>
      <c r="H463" s="31">
        <v>394400936.55000001</v>
      </c>
      <c r="I463" s="31">
        <v>52621008</v>
      </c>
      <c r="J463" s="31">
        <v>447031944.55000001</v>
      </c>
      <c r="K463" s="31">
        <v>451529038</v>
      </c>
      <c r="L463" s="31">
        <v>64731074</v>
      </c>
      <c r="M463" s="31">
        <v>516260111</v>
      </c>
    </row>
    <row r="464" spans="1:13" s="2" customFormat="1" x14ac:dyDescent="0.25">
      <c r="C464" s="2" t="s">
        <v>440</v>
      </c>
      <c r="E464" s="3">
        <v>179152524</v>
      </c>
      <c r="F464" s="3">
        <v>0</v>
      </c>
      <c r="G464" s="3">
        <v>179152524</v>
      </c>
      <c r="H464" s="3">
        <v>394400936.55000001</v>
      </c>
      <c r="I464" s="3">
        <v>0</v>
      </c>
      <c r="J464" s="3">
        <v>394400936.55000001</v>
      </c>
      <c r="K464" s="3">
        <v>440029038</v>
      </c>
      <c r="L464" s="3">
        <v>25800000</v>
      </c>
      <c r="M464" s="3">
        <v>462529038</v>
      </c>
    </row>
    <row r="465" spans="3:13" x14ac:dyDescent="0.25">
      <c r="D465" t="s">
        <v>441</v>
      </c>
      <c r="E465" s="1">
        <v>157452524</v>
      </c>
      <c r="F465" s="1">
        <v>0</v>
      </c>
      <c r="G465" s="1">
        <v>157452524</v>
      </c>
      <c r="H465" s="1">
        <v>138794052.78</v>
      </c>
      <c r="I465" s="1">
        <v>0</v>
      </c>
      <c r="J465" s="1">
        <v>138794052.78</v>
      </c>
      <c r="K465" s="1">
        <v>118739458</v>
      </c>
      <c r="L465" s="1"/>
      <c r="M465" s="1">
        <v>118739458</v>
      </c>
    </row>
    <row r="466" spans="3:13" x14ac:dyDescent="0.25">
      <c r="D466" t="s">
        <v>442</v>
      </c>
      <c r="E466" s="1">
        <v>2000000</v>
      </c>
      <c r="F466" s="1">
        <v>0</v>
      </c>
      <c r="G466" s="1">
        <v>2000000</v>
      </c>
      <c r="H466" s="1">
        <v>0</v>
      </c>
      <c r="I466" s="1">
        <v>0</v>
      </c>
      <c r="J466" s="1">
        <v>0</v>
      </c>
      <c r="K466" s="1">
        <v>0</v>
      </c>
      <c r="L466" s="1">
        <v>0</v>
      </c>
      <c r="M466" s="1">
        <v>0</v>
      </c>
    </row>
    <row r="467" spans="3:13" x14ac:dyDescent="0.25">
      <c r="D467" t="s">
        <v>443</v>
      </c>
      <c r="E467" s="1">
        <v>1000000</v>
      </c>
      <c r="F467" s="1">
        <v>0</v>
      </c>
      <c r="G467" s="1">
        <v>1000000</v>
      </c>
      <c r="H467" s="1">
        <v>2500000</v>
      </c>
      <c r="I467" s="1">
        <v>0</v>
      </c>
      <c r="J467" s="1">
        <v>2500000</v>
      </c>
      <c r="K467" s="1">
        <v>7700000</v>
      </c>
      <c r="L467" s="1"/>
      <c r="M467" s="1">
        <v>7700000</v>
      </c>
    </row>
    <row r="468" spans="3:13" x14ac:dyDescent="0.25">
      <c r="D468" t="s">
        <v>444</v>
      </c>
      <c r="E468" s="1">
        <v>2000000</v>
      </c>
      <c r="F468" s="1">
        <v>0</v>
      </c>
      <c r="G468" s="1">
        <v>2000000</v>
      </c>
      <c r="H468" s="1">
        <v>0</v>
      </c>
      <c r="I468" s="1">
        <v>0</v>
      </c>
      <c r="J468" s="1">
        <v>0</v>
      </c>
      <c r="K468" s="1">
        <v>0</v>
      </c>
      <c r="L468" s="1">
        <v>0</v>
      </c>
      <c r="M468" s="1">
        <v>0</v>
      </c>
    </row>
    <row r="469" spans="3:13" x14ac:dyDescent="0.25">
      <c r="D469" t="s">
        <v>445</v>
      </c>
      <c r="E469" s="1">
        <v>2000000</v>
      </c>
      <c r="F469" s="1"/>
      <c r="G469" s="1">
        <v>2000000</v>
      </c>
      <c r="H469" s="1">
        <v>0</v>
      </c>
      <c r="I469" s="1">
        <v>0</v>
      </c>
      <c r="J469" s="1">
        <v>0</v>
      </c>
      <c r="K469" s="1">
        <v>0</v>
      </c>
      <c r="L469" s="1">
        <v>0</v>
      </c>
      <c r="M469" s="1">
        <v>0</v>
      </c>
    </row>
    <row r="470" spans="3:13" x14ac:dyDescent="0.25">
      <c r="D470" t="s">
        <v>446</v>
      </c>
      <c r="E470" s="1">
        <v>12500000</v>
      </c>
      <c r="F470" s="1">
        <v>0</v>
      </c>
      <c r="G470" s="1">
        <v>12500000</v>
      </c>
      <c r="H470" s="1">
        <v>0</v>
      </c>
      <c r="I470" s="1">
        <v>0</v>
      </c>
      <c r="J470" s="1">
        <v>0</v>
      </c>
      <c r="K470" s="1">
        <v>0</v>
      </c>
      <c r="L470" s="1">
        <v>0</v>
      </c>
      <c r="M470" s="1">
        <v>0</v>
      </c>
    </row>
    <row r="471" spans="3:13" x14ac:dyDescent="0.25">
      <c r="D471" t="s">
        <v>447</v>
      </c>
      <c r="E471" s="1">
        <v>2200000</v>
      </c>
      <c r="F471" s="1">
        <v>0</v>
      </c>
      <c r="G471" s="1">
        <v>2200000</v>
      </c>
      <c r="H471" s="1">
        <v>0</v>
      </c>
      <c r="I471" s="1">
        <v>0</v>
      </c>
      <c r="J471" s="1">
        <v>0</v>
      </c>
      <c r="K471" s="1">
        <v>0</v>
      </c>
      <c r="L471" s="1">
        <v>0</v>
      </c>
      <c r="M471" s="1">
        <v>0</v>
      </c>
    </row>
    <row r="472" spans="3:13" x14ac:dyDescent="0.25">
      <c r="D472" t="s">
        <v>448</v>
      </c>
      <c r="E472" s="1">
        <v>0</v>
      </c>
      <c r="F472" s="1">
        <v>0</v>
      </c>
      <c r="G472" s="1">
        <v>0</v>
      </c>
      <c r="H472" s="1">
        <v>0</v>
      </c>
      <c r="I472" s="1">
        <v>0</v>
      </c>
      <c r="J472" s="1">
        <v>0</v>
      </c>
      <c r="K472" s="1">
        <v>3000000</v>
      </c>
      <c r="L472" s="1">
        <v>0</v>
      </c>
      <c r="M472" s="1">
        <v>3000000</v>
      </c>
    </row>
    <row r="473" spans="3:13" x14ac:dyDescent="0.25">
      <c r="D473" t="s">
        <v>449</v>
      </c>
      <c r="E473" s="1">
        <v>0</v>
      </c>
      <c r="F473" s="1">
        <v>0</v>
      </c>
      <c r="G473" s="1">
        <v>0</v>
      </c>
      <c r="H473" s="1">
        <v>46272973.25</v>
      </c>
      <c r="I473" s="1">
        <v>0</v>
      </c>
      <c r="J473" s="1">
        <v>46272973.25</v>
      </c>
      <c r="K473" s="1">
        <v>46956654</v>
      </c>
      <c r="L473" s="1">
        <v>0</v>
      </c>
      <c r="M473" s="1">
        <v>46956654</v>
      </c>
    </row>
    <row r="474" spans="3:13" x14ac:dyDescent="0.25">
      <c r="D474" t="s">
        <v>450</v>
      </c>
      <c r="E474" s="1">
        <v>0</v>
      </c>
      <c r="F474" s="1">
        <v>0</v>
      </c>
      <c r="G474" s="1">
        <v>0</v>
      </c>
      <c r="H474" s="1">
        <v>90097064.790000007</v>
      </c>
      <c r="I474" s="1">
        <v>0</v>
      </c>
      <c r="J474" s="1">
        <v>90097064.790000007</v>
      </c>
      <c r="K474" s="1">
        <v>112601850</v>
      </c>
      <c r="L474" s="1">
        <v>0</v>
      </c>
      <c r="M474" s="1">
        <v>112601850</v>
      </c>
    </row>
    <row r="475" spans="3:13" x14ac:dyDescent="0.25">
      <c r="D475" t="s">
        <v>451</v>
      </c>
      <c r="E475" s="1">
        <v>0</v>
      </c>
      <c r="F475" s="1">
        <v>0</v>
      </c>
      <c r="G475" s="1">
        <v>0</v>
      </c>
      <c r="H475" s="1">
        <v>101536845.73</v>
      </c>
      <c r="I475" s="1">
        <v>0</v>
      </c>
      <c r="J475" s="1">
        <v>101536845.73</v>
      </c>
      <c r="K475" s="1">
        <v>106372334</v>
      </c>
      <c r="L475" s="1">
        <v>0</v>
      </c>
      <c r="M475" s="1">
        <v>106372334</v>
      </c>
    </row>
    <row r="476" spans="3:13" x14ac:dyDescent="0.25">
      <c r="D476" t="s">
        <v>452</v>
      </c>
      <c r="E476" s="1">
        <v>0</v>
      </c>
      <c r="F476" s="1">
        <v>0</v>
      </c>
      <c r="G476" s="1">
        <v>0</v>
      </c>
      <c r="H476" s="1">
        <v>0</v>
      </c>
      <c r="I476" s="1">
        <v>0</v>
      </c>
      <c r="J476" s="1">
        <v>0</v>
      </c>
      <c r="K476" s="1">
        <v>21475211</v>
      </c>
      <c r="L476" s="1">
        <v>0</v>
      </c>
      <c r="M476" s="1">
        <v>21475211</v>
      </c>
    </row>
    <row r="477" spans="3:13" x14ac:dyDescent="0.25">
      <c r="D477" t="s">
        <v>453</v>
      </c>
      <c r="E477" s="1">
        <v>0</v>
      </c>
      <c r="F477" s="1">
        <v>0</v>
      </c>
      <c r="G477" s="1">
        <v>0</v>
      </c>
      <c r="H477" s="1">
        <v>0</v>
      </c>
      <c r="I477" s="1">
        <v>0</v>
      </c>
      <c r="J477" s="1">
        <v>0</v>
      </c>
      <c r="K477" s="1">
        <v>19883530</v>
      </c>
      <c r="L477" s="1">
        <v>25800000</v>
      </c>
      <c r="M477" s="1">
        <v>132172334</v>
      </c>
    </row>
    <row r="478" spans="3:13" s="2" customFormat="1" x14ac:dyDescent="0.25">
      <c r="C478" s="2" t="s">
        <v>454</v>
      </c>
      <c r="E478" s="3">
        <v>0</v>
      </c>
      <c r="F478" s="3">
        <v>32021568</v>
      </c>
      <c r="G478" s="3">
        <v>32021568</v>
      </c>
      <c r="H478" s="1">
        <v>0</v>
      </c>
      <c r="I478" s="1">
        <v>0</v>
      </c>
      <c r="J478" s="1">
        <v>0</v>
      </c>
      <c r="K478" s="3" t="s">
        <v>341</v>
      </c>
      <c r="L478" s="3">
        <v>38931074</v>
      </c>
      <c r="M478" s="3">
        <v>38931074</v>
      </c>
    </row>
    <row r="479" spans="3:13" x14ac:dyDescent="0.25">
      <c r="D479" t="s">
        <v>455</v>
      </c>
      <c r="E479" s="1">
        <v>0</v>
      </c>
      <c r="F479" s="1">
        <v>23021568</v>
      </c>
      <c r="G479" s="1">
        <v>23021568</v>
      </c>
      <c r="H479" s="1">
        <v>0</v>
      </c>
      <c r="I479" s="1">
        <v>0</v>
      </c>
      <c r="J479" s="1">
        <v>0</v>
      </c>
      <c r="K479" s="1" t="s">
        <v>341</v>
      </c>
      <c r="L479" s="1">
        <v>24931074</v>
      </c>
      <c r="M479" s="1">
        <v>24931074</v>
      </c>
    </row>
    <row r="480" spans="3:13" x14ac:dyDescent="0.25">
      <c r="D480" t="s">
        <v>456</v>
      </c>
      <c r="E480" s="1">
        <v>0</v>
      </c>
      <c r="F480" s="1">
        <v>9000000</v>
      </c>
      <c r="G480" s="1">
        <v>9000000</v>
      </c>
      <c r="H480" s="1">
        <v>0</v>
      </c>
      <c r="I480" s="1">
        <v>0</v>
      </c>
      <c r="J480" s="1">
        <v>0</v>
      </c>
      <c r="K480" s="1"/>
      <c r="L480" s="1"/>
    </row>
    <row r="481" spans="3:13" x14ac:dyDescent="0.25">
      <c r="D481" t="s">
        <v>457</v>
      </c>
      <c r="E481" s="1">
        <v>0</v>
      </c>
      <c r="F481" s="1">
        <v>0</v>
      </c>
      <c r="G481" s="1">
        <v>0</v>
      </c>
      <c r="H481" s="1">
        <v>0</v>
      </c>
      <c r="I481" s="1">
        <v>0</v>
      </c>
      <c r="J481" s="1">
        <v>0</v>
      </c>
      <c r="K481" s="1">
        <v>3300000</v>
      </c>
      <c r="L481" s="1">
        <v>14000000</v>
      </c>
      <c r="M481" s="1">
        <v>17300000</v>
      </c>
    </row>
    <row r="482" spans="3:13" s="2" customFormat="1" x14ac:dyDescent="0.25">
      <c r="C482" s="2" t="s">
        <v>458</v>
      </c>
      <c r="E482" s="3">
        <v>34840153.43</v>
      </c>
      <c r="F482" s="3">
        <v>0</v>
      </c>
      <c r="G482" s="3">
        <v>34840153.43</v>
      </c>
      <c r="H482" s="1">
        <v>0</v>
      </c>
      <c r="I482" s="1">
        <v>0</v>
      </c>
      <c r="J482" s="1">
        <v>0</v>
      </c>
      <c r="K482" s="1">
        <v>0</v>
      </c>
      <c r="L482" s="1">
        <v>0</v>
      </c>
      <c r="M482" s="1">
        <v>0</v>
      </c>
    </row>
    <row r="483" spans="3:13" x14ac:dyDescent="0.25">
      <c r="D483" t="s">
        <v>459</v>
      </c>
      <c r="E483" s="1">
        <v>34840153.43</v>
      </c>
      <c r="F483" s="1">
        <v>0</v>
      </c>
      <c r="G483" s="1">
        <v>34840153.43</v>
      </c>
      <c r="H483" s="1">
        <v>0</v>
      </c>
      <c r="I483" s="1">
        <v>0</v>
      </c>
      <c r="J483" s="1">
        <v>0</v>
      </c>
      <c r="K483" s="1">
        <v>0</v>
      </c>
      <c r="L483" s="1">
        <v>0</v>
      </c>
      <c r="M483" s="1">
        <v>0</v>
      </c>
    </row>
    <row r="484" spans="3:13" s="2" customFormat="1" x14ac:dyDescent="0.25">
      <c r="C484" s="2" t="s">
        <v>460</v>
      </c>
      <c r="E484" s="3">
        <v>126289509.95</v>
      </c>
      <c r="F484" s="3">
        <v>0</v>
      </c>
      <c r="G484" s="3">
        <v>126289509.95</v>
      </c>
      <c r="H484" s="1">
        <v>0</v>
      </c>
      <c r="I484" s="1">
        <v>0</v>
      </c>
      <c r="J484" s="1">
        <v>0</v>
      </c>
      <c r="K484" s="1">
        <v>0</v>
      </c>
      <c r="L484" s="1">
        <v>0</v>
      </c>
      <c r="M484" s="1">
        <v>0</v>
      </c>
    </row>
    <row r="485" spans="3:13" x14ac:dyDescent="0.25">
      <c r="D485" t="s">
        <v>461</v>
      </c>
      <c r="E485" s="1">
        <v>34491220.649999999</v>
      </c>
      <c r="F485" s="1">
        <v>0</v>
      </c>
      <c r="G485" s="1">
        <v>34491220.649999999</v>
      </c>
      <c r="H485" s="1">
        <v>0</v>
      </c>
      <c r="I485" s="1">
        <v>0</v>
      </c>
      <c r="J485" s="1">
        <v>0</v>
      </c>
      <c r="K485" s="1">
        <v>0</v>
      </c>
      <c r="L485" s="1">
        <v>0</v>
      </c>
      <c r="M485" s="1">
        <v>0</v>
      </c>
    </row>
    <row r="486" spans="3:13" x14ac:dyDescent="0.25">
      <c r="D486" t="s">
        <v>462</v>
      </c>
      <c r="E486" s="1">
        <v>31798289.300000001</v>
      </c>
      <c r="F486" s="1">
        <v>0</v>
      </c>
      <c r="G486" s="1">
        <v>31798289.300000001</v>
      </c>
      <c r="H486" s="1">
        <v>0</v>
      </c>
      <c r="I486" s="1">
        <v>0</v>
      </c>
      <c r="J486" s="1">
        <v>0</v>
      </c>
      <c r="K486" s="1">
        <v>0</v>
      </c>
      <c r="L486" s="1">
        <v>0</v>
      </c>
      <c r="M486" s="1">
        <v>0</v>
      </c>
    </row>
    <row r="487" spans="3:13" x14ac:dyDescent="0.25">
      <c r="D487" t="s">
        <v>463</v>
      </c>
      <c r="E487" s="1">
        <v>60000000</v>
      </c>
      <c r="F487" s="1">
        <v>0</v>
      </c>
      <c r="G487" s="1">
        <v>60000000</v>
      </c>
      <c r="H487" s="1">
        <v>0</v>
      </c>
      <c r="I487" s="1">
        <v>0</v>
      </c>
      <c r="J487" s="1">
        <v>0</v>
      </c>
      <c r="K487" s="1">
        <v>0</v>
      </c>
      <c r="L487" s="1">
        <v>0</v>
      </c>
      <c r="M487" s="1">
        <v>0</v>
      </c>
    </row>
    <row r="488" spans="3:13" s="2" customFormat="1" x14ac:dyDescent="0.25">
      <c r="C488" s="2" t="s">
        <v>464</v>
      </c>
      <c r="E488" s="3">
        <v>44141188</v>
      </c>
      <c r="F488" s="3">
        <v>0</v>
      </c>
      <c r="G488" s="3">
        <v>44141188</v>
      </c>
      <c r="H488" s="1">
        <v>0</v>
      </c>
      <c r="I488" s="1">
        <v>0</v>
      </c>
      <c r="J488" s="1">
        <v>0</v>
      </c>
      <c r="K488" s="1">
        <v>0</v>
      </c>
      <c r="L488" s="1">
        <v>0</v>
      </c>
      <c r="M488" s="1">
        <v>0</v>
      </c>
    </row>
    <row r="489" spans="3:13" x14ac:dyDescent="0.25">
      <c r="D489" t="s">
        <v>465</v>
      </c>
      <c r="E489" s="1">
        <v>44141188</v>
      </c>
      <c r="F489" s="1">
        <v>0</v>
      </c>
      <c r="G489" s="1">
        <v>44141188</v>
      </c>
      <c r="H489" s="1">
        <v>0</v>
      </c>
      <c r="I489" s="1">
        <v>0</v>
      </c>
      <c r="J489" s="1">
        <v>0</v>
      </c>
      <c r="K489" s="1">
        <v>0</v>
      </c>
      <c r="L489" s="1">
        <v>0</v>
      </c>
      <c r="M489" s="1">
        <v>0</v>
      </c>
    </row>
    <row r="490" spans="3:13" s="2" customFormat="1" x14ac:dyDescent="0.25">
      <c r="C490" s="2" t="s">
        <v>466</v>
      </c>
      <c r="E490" s="3">
        <v>83102377.120000005</v>
      </c>
      <c r="F490" s="3">
        <v>31430569.600000001</v>
      </c>
      <c r="G490" s="3">
        <v>114532946.72</v>
      </c>
      <c r="H490" s="1">
        <v>0</v>
      </c>
      <c r="I490" s="1">
        <v>0</v>
      </c>
      <c r="J490" s="1">
        <v>0</v>
      </c>
      <c r="K490" s="1">
        <v>0</v>
      </c>
      <c r="L490" s="1">
        <v>0</v>
      </c>
      <c r="M490" s="1">
        <v>0</v>
      </c>
    </row>
    <row r="491" spans="3:13" x14ac:dyDescent="0.25">
      <c r="D491" t="s">
        <v>467</v>
      </c>
      <c r="E491" s="1">
        <v>81302377.120000005</v>
      </c>
      <c r="F491" s="1">
        <v>0</v>
      </c>
      <c r="G491" s="1">
        <v>81302377.120000005</v>
      </c>
      <c r="H491" s="1">
        <v>0</v>
      </c>
      <c r="I491" s="1">
        <v>0</v>
      </c>
      <c r="J491" s="1">
        <v>0</v>
      </c>
      <c r="K491" s="1">
        <v>0</v>
      </c>
      <c r="L491" s="1">
        <v>0</v>
      </c>
      <c r="M491" s="1">
        <v>0</v>
      </c>
    </row>
    <row r="492" spans="3:13" x14ac:dyDescent="0.25">
      <c r="D492" t="s">
        <v>468</v>
      </c>
      <c r="E492" s="1">
        <v>1800000</v>
      </c>
      <c r="F492" s="1">
        <v>0</v>
      </c>
      <c r="G492" s="1">
        <v>1800000</v>
      </c>
      <c r="H492" s="1">
        <v>0</v>
      </c>
      <c r="I492" s="1">
        <v>0</v>
      </c>
      <c r="J492" s="1">
        <v>0</v>
      </c>
      <c r="K492" s="1">
        <v>0</v>
      </c>
      <c r="L492" s="1">
        <v>0</v>
      </c>
      <c r="M492" s="1">
        <v>0</v>
      </c>
    </row>
    <row r="493" spans="3:13" x14ac:dyDescent="0.25">
      <c r="D493" t="s">
        <v>455</v>
      </c>
      <c r="E493" s="1">
        <v>0</v>
      </c>
      <c r="F493" s="1">
        <v>31430569.600000001</v>
      </c>
      <c r="G493" s="1">
        <v>31430569.600000001</v>
      </c>
      <c r="H493" s="1">
        <v>0</v>
      </c>
      <c r="I493" s="1">
        <v>0</v>
      </c>
      <c r="J493" s="1">
        <v>0</v>
      </c>
      <c r="K493" s="1">
        <v>0</v>
      </c>
      <c r="L493" s="1">
        <v>0</v>
      </c>
      <c r="M493" s="1">
        <v>0</v>
      </c>
    </row>
    <row r="494" spans="3:13" x14ac:dyDescent="0.25">
      <c r="C494" s="2" t="s">
        <v>469</v>
      </c>
      <c r="E494" s="1">
        <v>0</v>
      </c>
      <c r="F494" s="1">
        <v>0</v>
      </c>
      <c r="G494" s="1">
        <v>0</v>
      </c>
      <c r="H494" s="1">
        <v>0</v>
      </c>
      <c r="I494" s="1">
        <v>52631008</v>
      </c>
      <c r="J494" s="1">
        <v>52631008</v>
      </c>
      <c r="K494" s="1">
        <v>0</v>
      </c>
      <c r="L494" s="1">
        <v>0</v>
      </c>
      <c r="M494" s="1">
        <v>0</v>
      </c>
    </row>
    <row r="495" spans="3:13" x14ac:dyDescent="0.25">
      <c r="C495" s="2" t="s">
        <v>470</v>
      </c>
      <c r="E495" s="1">
        <v>0</v>
      </c>
      <c r="F495" s="1">
        <v>0</v>
      </c>
      <c r="G495" s="1">
        <v>0</v>
      </c>
      <c r="H495" s="1">
        <v>3000000</v>
      </c>
      <c r="I495" s="1">
        <v>0</v>
      </c>
      <c r="J495" s="1">
        <v>3000000</v>
      </c>
      <c r="K495" s="1">
        <v>2500000</v>
      </c>
      <c r="L495" s="1" t="s">
        <v>341</v>
      </c>
      <c r="M495" s="1">
        <v>2500000</v>
      </c>
    </row>
    <row r="496" spans="3:13" x14ac:dyDescent="0.25">
      <c r="C496" s="2" t="s">
        <v>471</v>
      </c>
      <c r="E496" s="1">
        <v>0</v>
      </c>
      <c r="F496" s="1">
        <v>0</v>
      </c>
      <c r="G496" s="1">
        <v>0</v>
      </c>
      <c r="H496" s="1">
        <v>12200000</v>
      </c>
      <c r="I496" s="1">
        <v>0</v>
      </c>
      <c r="J496" s="1">
        <v>12200000</v>
      </c>
      <c r="K496" s="1">
        <v>9000000</v>
      </c>
      <c r="L496" s="1" t="s">
        <v>341</v>
      </c>
      <c r="M496" s="1">
        <v>9000000</v>
      </c>
    </row>
    <row r="497" spans="2:13" s="29" customFormat="1" x14ac:dyDescent="0.25">
      <c r="B497" s="29" t="s">
        <v>472</v>
      </c>
      <c r="E497" s="31">
        <v>394388306.56999999</v>
      </c>
      <c r="F497" s="31">
        <v>21324534</v>
      </c>
      <c r="G497" s="31">
        <v>415712841.56999999</v>
      </c>
      <c r="H497" s="31">
        <v>285808591.13</v>
      </c>
      <c r="I497" s="31">
        <v>40611484</v>
      </c>
      <c r="J497" s="31">
        <v>319920075.13</v>
      </c>
      <c r="K497" s="31">
        <v>281909694</v>
      </c>
      <c r="L497" s="31">
        <v>42601028</v>
      </c>
      <c r="M497" s="31">
        <v>324510722</v>
      </c>
    </row>
    <row r="498" spans="2:13" x14ac:dyDescent="0.25">
      <c r="C498" s="2" t="s">
        <v>473</v>
      </c>
      <c r="E498" s="1">
        <v>394388306.56999999</v>
      </c>
      <c r="F498" s="1">
        <v>0</v>
      </c>
      <c r="G498" s="1">
        <v>394388306.56999999</v>
      </c>
      <c r="H498" s="1">
        <v>279308591.13</v>
      </c>
      <c r="I498" s="1">
        <v>0</v>
      </c>
      <c r="J498" s="1">
        <v>279308591.13</v>
      </c>
      <c r="K498" s="1">
        <v>270297144</v>
      </c>
      <c r="L498" s="1" t="s">
        <v>341</v>
      </c>
      <c r="M498" s="1">
        <v>270297144</v>
      </c>
    </row>
    <row r="499" spans="2:13" x14ac:dyDescent="0.25">
      <c r="D499" t="s">
        <v>441</v>
      </c>
      <c r="E499" s="1">
        <v>166291432.56999999</v>
      </c>
      <c r="F499" s="1">
        <v>0</v>
      </c>
      <c r="G499" s="1">
        <v>166291432.56999999</v>
      </c>
      <c r="H499" s="1">
        <v>279308591.13</v>
      </c>
      <c r="I499" s="1">
        <v>0</v>
      </c>
      <c r="J499" s="1">
        <v>279308591.13</v>
      </c>
      <c r="K499" s="1">
        <v>243997144</v>
      </c>
      <c r="L499" s="1" t="s">
        <v>341</v>
      </c>
      <c r="M499" s="1">
        <v>243997144</v>
      </c>
    </row>
    <row r="500" spans="2:13" x14ac:dyDescent="0.25">
      <c r="D500" t="s">
        <v>474</v>
      </c>
      <c r="E500" s="1">
        <v>1000000</v>
      </c>
      <c r="F500" s="1">
        <v>0</v>
      </c>
      <c r="G500" s="1">
        <v>1000000</v>
      </c>
      <c r="H500" s="1">
        <v>0</v>
      </c>
      <c r="I500" s="1">
        <v>0</v>
      </c>
      <c r="J500" s="1">
        <v>0</v>
      </c>
      <c r="K500" s="1">
        <v>0</v>
      </c>
      <c r="L500" s="1">
        <v>0</v>
      </c>
      <c r="M500" s="1">
        <v>0</v>
      </c>
    </row>
    <row r="501" spans="2:13" x14ac:dyDescent="0.25">
      <c r="D501" t="s">
        <v>475</v>
      </c>
      <c r="E501" s="1">
        <v>14200000</v>
      </c>
      <c r="F501" s="1">
        <v>0</v>
      </c>
      <c r="G501" s="1">
        <v>14200000</v>
      </c>
      <c r="H501" s="1">
        <v>0</v>
      </c>
      <c r="I501" s="1">
        <v>0</v>
      </c>
      <c r="J501" s="1">
        <v>0</v>
      </c>
      <c r="K501" s="1">
        <v>0</v>
      </c>
      <c r="L501" s="1">
        <v>0</v>
      </c>
      <c r="M501" s="1">
        <v>0</v>
      </c>
    </row>
    <row r="502" spans="2:13" x14ac:dyDescent="0.25">
      <c r="D502" t="s">
        <v>476</v>
      </c>
      <c r="E502" s="1">
        <v>1000000</v>
      </c>
      <c r="F502" s="1">
        <v>0</v>
      </c>
      <c r="G502" s="1">
        <v>1000000</v>
      </c>
      <c r="H502" s="1">
        <v>0</v>
      </c>
      <c r="I502" s="1">
        <v>0</v>
      </c>
      <c r="J502" s="1">
        <v>0</v>
      </c>
      <c r="K502" s="1">
        <v>0</v>
      </c>
      <c r="L502" s="1">
        <v>0</v>
      </c>
      <c r="M502" s="1">
        <v>0</v>
      </c>
    </row>
    <row r="503" spans="2:13" x14ac:dyDescent="0.25">
      <c r="D503" t="s">
        <v>477</v>
      </c>
      <c r="E503" s="1">
        <v>1000000</v>
      </c>
      <c r="F503" s="1">
        <v>0</v>
      </c>
      <c r="G503" s="1">
        <v>1000000</v>
      </c>
      <c r="H503" s="1">
        <v>0</v>
      </c>
      <c r="I503" s="1">
        <v>0</v>
      </c>
      <c r="J503" s="1">
        <v>0</v>
      </c>
      <c r="K503" s="1">
        <v>0</v>
      </c>
      <c r="L503" s="1">
        <v>0</v>
      </c>
      <c r="M503" s="1">
        <v>0</v>
      </c>
    </row>
    <row r="504" spans="2:13" x14ac:dyDescent="0.25">
      <c r="D504" t="s">
        <v>478</v>
      </c>
      <c r="E504" s="1">
        <v>1000000</v>
      </c>
      <c r="F504" s="1">
        <v>0</v>
      </c>
      <c r="G504" s="1">
        <v>1000000</v>
      </c>
      <c r="H504" s="1">
        <v>0</v>
      </c>
      <c r="I504" s="1">
        <v>0</v>
      </c>
      <c r="J504" s="1">
        <v>0</v>
      </c>
      <c r="K504" s="1">
        <v>0</v>
      </c>
      <c r="L504" s="1">
        <v>0</v>
      </c>
      <c r="M504" s="1">
        <v>0</v>
      </c>
    </row>
    <row r="505" spans="2:13" x14ac:dyDescent="0.25">
      <c r="D505" t="s">
        <v>479</v>
      </c>
      <c r="E505" s="1">
        <v>2000000</v>
      </c>
      <c r="F505" s="1">
        <v>0</v>
      </c>
      <c r="G505" s="1">
        <v>2000000</v>
      </c>
      <c r="H505" s="12">
        <v>1000000</v>
      </c>
      <c r="I505" s="12">
        <v>0</v>
      </c>
      <c r="J505" s="12">
        <v>1000000</v>
      </c>
      <c r="K505" s="1">
        <v>800000</v>
      </c>
      <c r="L505" s="1" t="s">
        <v>341</v>
      </c>
      <c r="M505" s="1">
        <v>800000</v>
      </c>
    </row>
    <row r="506" spans="2:13" x14ac:dyDescent="0.25">
      <c r="D506" t="s">
        <v>480</v>
      </c>
      <c r="E506" s="1">
        <v>1000000</v>
      </c>
      <c r="F506" s="1">
        <v>0</v>
      </c>
      <c r="G506" s="1">
        <v>1000000</v>
      </c>
      <c r="H506" s="12">
        <v>1000000</v>
      </c>
      <c r="I506" s="12">
        <v>0</v>
      </c>
      <c r="J506" s="12">
        <v>1000000</v>
      </c>
      <c r="K506" s="1">
        <v>500000</v>
      </c>
      <c r="L506" s="1" t="s">
        <v>341</v>
      </c>
      <c r="M506" s="1">
        <v>500000</v>
      </c>
    </row>
    <row r="507" spans="2:13" x14ac:dyDescent="0.25">
      <c r="D507" t="s">
        <v>481</v>
      </c>
      <c r="E507" s="1">
        <v>142936838</v>
      </c>
      <c r="F507" s="1">
        <v>0</v>
      </c>
      <c r="G507" s="1">
        <v>142936838</v>
      </c>
      <c r="H507" s="12">
        <v>30000000</v>
      </c>
      <c r="I507" s="12">
        <v>0</v>
      </c>
      <c r="J507" s="12">
        <v>30000000</v>
      </c>
      <c r="K507" s="1">
        <v>25000000</v>
      </c>
      <c r="L507" s="1" t="s">
        <v>341</v>
      </c>
      <c r="M507" s="1">
        <v>25000000</v>
      </c>
    </row>
    <row r="508" spans="2:13" x14ac:dyDescent="0.25">
      <c r="D508" t="s">
        <v>482</v>
      </c>
      <c r="E508" s="1">
        <v>2500000</v>
      </c>
      <c r="F508" s="1">
        <v>0</v>
      </c>
      <c r="G508" s="1">
        <v>2500000</v>
      </c>
      <c r="H508" s="1">
        <v>0</v>
      </c>
      <c r="I508" s="1">
        <v>0</v>
      </c>
      <c r="J508" s="1">
        <v>0</v>
      </c>
      <c r="K508" s="1">
        <v>0</v>
      </c>
      <c r="L508" s="1">
        <v>0</v>
      </c>
      <c r="M508" s="1">
        <v>0</v>
      </c>
    </row>
    <row r="509" spans="2:13" x14ac:dyDescent="0.25">
      <c r="C509" s="2" t="s">
        <v>436</v>
      </c>
      <c r="E509" s="1">
        <v>0</v>
      </c>
      <c r="F509" s="3">
        <v>21324534</v>
      </c>
      <c r="G509" s="1">
        <v>21324534</v>
      </c>
      <c r="H509" s="1">
        <v>0</v>
      </c>
      <c r="I509" s="1">
        <v>0</v>
      </c>
      <c r="J509" s="1">
        <v>0</v>
      </c>
      <c r="K509" s="1">
        <v>0</v>
      </c>
      <c r="L509" s="1">
        <v>0</v>
      </c>
      <c r="M509" s="1">
        <v>0</v>
      </c>
    </row>
    <row r="510" spans="2:13" x14ac:dyDescent="0.25">
      <c r="D510" t="s">
        <v>483</v>
      </c>
      <c r="E510" s="1">
        <v>0</v>
      </c>
      <c r="F510" s="1">
        <v>255510</v>
      </c>
      <c r="G510" s="1">
        <v>255510</v>
      </c>
      <c r="H510" s="1">
        <v>0</v>
      </c>
      <c r="I510" s="1">
        <v>0</v>
      </c>
      <c r="J510" s="1">
        <v>0</v>
      </c>
      <c r="K510" s="1">
        <v>0</v>
      </c>
      <c r="L510" s="1">
        <v>0</v>
      </c>
      <c r="M510" s="1">
        <v>0</v>
      </c>
    </row>
    <row r="511" spans="2:13" x14ac:dyDescent="0.25">
      <c r="D511" t="s">
        <v>484</v>
      </c>
      <c r="E511" s="1">
        <v>0</v>
      </c>
      <c r="F511" s="1">
        <v>7569024</v>
      </c>
      <c r="G511" s="1">
        <v>7569024</v>
      </c>
      <c r="H511" s="1">
        <v>0</v>
      </c>
      <c r="I511" s="1">
        <v>0</v>
      </c>
      <c r="J511" s="1">
        <v>0</v>
      </c>
      <c r="K511" s="1">
        <v>0</v>
      </c>
      <c r="L511" s="1">
        <v>0</v>
      </c>
      <c r="M511" s="1">
        <v>0</v>
      </c>
    </row>
    <row r="512" spans="2:13" x14ac:dyDescent="0.25">
      <c r="D512" t="s">
        <v>485</v>
      </c>
      <c r="E512" s="1">
        <v>0</v>
      </c>
      <c r="F512" s="1">
        <v>3000000</v>
      </c>
      <c r="G512" s="1">
        <v>3000000</v>
      </c>
      <c r="H512" s="1">
        <v>0</v>
      </c>
      <c r="I512" s="1">
        <v>0</v>
      </c>
      <c r="J512" s="1">
        <v>0</v>
      </c>
      <c r="K512" s="1">
        <v>0</v>
      </c>
      <c r="L512" s="1">
        <v>0</v>
      </c>
      <c r="M512" s="1">
        <v>0</v>
      </c>
    </row>
    <row r="513" spans="2:13" x14ac:dyDescent="0.25">
      <c r="D513" t="s">
        <v>486</v>
      </c>
      <c r="E513" s="1">
        <v>0</v>
      </c>
      <c r="F513" s="1">
        <v>2000000</v>
      </c>
      <c r="G513" s="1">
        <v>2000000</v>
      </c>
      <c r="H513" s="1">
        <v>0</v>
      </c>
      <c r="I513" s="1">
        <v>0</v>
      </c>
      <c r="J513" s="1">
        <v>0</v>
      </c>
      <c r="K513" s="1">
        <v>0</v>
      </c>
      <c r="L513" s="1">
        <v>0</v>
      </c>
      <c r="M513" s="1">
        <v>0</v>
      </c>
    </row>
    <row r="514" spans="2:13" x14ac:dyDescent="0.25">
      <c r="D514" t="s">
        <v>487</v>
      </c>
      <c r="E514" s="1">
        <v>0</v>
      </c>
      <c r="F514" s="1">
        <v>5500000</v>
      </c>
      <c r="G514" s="1">
        <v>5500000</v>
      </c>
      <c r="H514" s="1">
        <v>0</v>
      </c>
      <c r="I514" s="1">
        <v>0</v>
      </c>
      <c r="J514" s="1">
        <v>0</v>
      </c>
      <c r="K514" s="1">
        <v>0</v>
      </c>
      <c r="L514" s="1">
        <v>0</v>
      </c>
      <c r="M514" s="1">
        <v>0</v>
      </c>
    </row>
    <row r="515" spans="2:13" x14ac:dyDescent="0.25">
      <c r="D515" t="s">
        <v>488</v>
      </c>
      <c r="E515" s="1">
        <v>0</v>
      </c>
      <c r="F515" s="1">
        <v>3000000</v>
      </c>
      <c r="G515" s="1">
        <v>3000000</v>
      </c>
      <c r="H515" s="1">
        <v>0</v>
      </c>
      <c r="I515" s="1">
        <v>0</v>
      </c>
      <c r="J515" s="1">
        <v>0</v>
      </c>
      <c r="K515" s="1">
        <v>0</v>
      </c>
      <c r="L515" s="1">
        <v>0</v>
      </c>
      <c r="M515" s="1">
        <v>0</v>
      </c>
    </row>
    <row r="516" spans="2:13" s="2" customFormat="1" x14ac:dyDescent="0.25">
      <c r="C516" s="2" t="s">
        <v>489</v>
      </c>
      <c r="E516" s="1">
        <v>0</v>
      </c>
      <c r="F516" s="1">
        <v>0</v>
      </c>
      <c r="G516" s="1">
        <v>0</v>
      </c>
      <c r="H516" s="3">
        <v>5280000</v>
      </c>
      <c r="I516" s="3">
        <v>40611484</v>
      </c>
      <c r="J516" s="3">
        <v>45891484</v>
      </c>
      <c r="K516" s="3">
        <v>4880000</v>
      </c>
      <c r="L516" s="3">
        <v>42601028</v>
      </c>
      <c r="M516" s="3">
        <v>47481028</v>
      </c>
    </row>
    <row r="517" spans="2:13" x14ac:dyDescent="0.25">
      <c r="D517" t="s">
        <v>490</v>
      </c>
      <c r="E517" s="1">
        <v>0</v>
      </c>
      <c r="F517" s="1">
        <v>0</v>
      </c>
      <c r="G517" s="1">
        <v>0</v>
      </c>
      <c r="H517" s="1">
        <v>2400000</v>
      </c>
      <c r="I517" s="1">
        <v>0</v>
      </c>
      <c r="J517" s="1">
        <v>2400000</v>
      </c>
      <c r="K517" s="1">
        <v>2000000</v>
      </c>
      <c r="L517" s="1">
        <v>2601028</v>
      </c>
      <c r="M517" s="1">
        <v>4601028</v>
      </c>
    </row>
    <row r="518" spans="2:13" x14ac:dyDescent="0.25">
      <c r="D518" t="s">
        <v>491</v>
      </c>
      <c r="E518" s="1">
        <v>0</v>
      </c>
      <c r="F518" s="1">
        <v>0</v>
      </c>
      <c r="G518" s="1">
        <v>0</v>
      </c>
      <c r="H518" s="1">
        <v>2880000</v>
      </c>
      <c r="I518" s="1">
        <v>0</v>
      </c>
      <c r="J518" s="1">
        <v>2880000</v>
      </c>
      <c r="K518" s="1">
        <v>2880000</v>
      </c>
      <c r="L518" s="1" t="s">
        <v>341</v>
      </c>
      <c r="M518" s="1">
        <v>2880000</v>
      </c>
    </row>
    <row r="519" spans="2:13" x14ac:dyDescent="0.25">
      <c r="D519" t="s">
        <v>492</v>
      </c>
      <c r="E519" s="1">
        <v>0</v>
      </c>
      <c r="F519" s="1">
        <v>0</v>
      </c>
      <c r="G519" s="1">
        <v>0</v>
      </c>
      <c r="H519" s="1"/>
      <c r="I519" s="1">
        <v>40611484</v>
      </c>
      <c r="J519" s="1">
        <v>40611484</v>
      </c>
      <c r="K519" s="1" t="s">
        <v>341</v>
      </c>
      <c r="L519" s="1">
        <v>30000000</v>
      </c>
      <c r="M519" s="1">
        <v>30000000</v>
      </c>
    </row>
    <row r="520" spans="2:13" x14ac:dyDescent="0.25">
      <c r="D520" t="s">
        <v>493</v>
      </c>
      <c r="E520" s="1">
        <v>0</v>
      </c>
      <c r="F520" s="1">
        <v>0</v>
      </c>
      <c r="G520" s="1">
        <v>0</v>
      </c>
      <c r="H520" s="1">
        <v>0</v>
      </c>
      <c r="I520" s="1">
        <v>0</v>
      </c>
      <c r="J520" s="1">
        <v>0</v>
      </c>
      <c r="K520" s="1" t="s">
        <v>341</v>
      </c>
      <c r="L520" s="1">
        <v>10000000</v>
      </c>
      <c r="M520" s="1">
        <v>10000000</v>
      </c>
    </row>
    <row r="521" spans="2:13" s="2" customFormat="1" x14ac:dyDescent="0.25">
      <c r="C521" s="2" t="s">
        <v>494</v>
      </c>
      <c r="E521" s="1">
        <v>0</v>
      </c>
      <c r="F521" s="1">
        <v>0</v>
      </c>
      <c r="G521" s="1">
        <v>0</v>
      </c>
      <c r="H521" s="3">
        <v>12700000</v>
      </c>
      <c r="I521" s="3"/>
      <c r="J521" s="3">
        <v>12700000</v>
      </c>
      <c r="K521" s="3">
        <v>6732550</v>
      </c>
      <c r="L521" s="3" t="s">
        <v>341</v>
      </c>
      <c r="M521" s="3">
        <v>6732550</v>
      </c>
    </row>
    <row r="522" spans="2:13" x14ac:dyDescent="0.25">
      <c r="D522" t="s">
        <v>495</v>
      </c>
      <c r="E522" s="1">
        <v>0</v>
      </c>
      <c r="F522" s="1">
        <v>0</v>
      </c>
      <c r="G522" s="1">
        <v>0</v>
      </c>
      <c r="H522" s="1">
        <v>1200000</v>
      </c>
      <c r="I522" s="1">
        <v>0</v>
      </c>
      <c r="J522" s="1">
        <v>1200000</v>
      </c>
      <c r="K522" s="1"/>
      <c r="L522" s="1"/>
    </row>
    <row r="523" spans="2:13" x14ac:dyDescent="0.25">
      <c r="D523" t="s">
        <v>496</v>
      </c>
      <c r="E523" s="1">
        <v>0</v>
      </c>
      <c r="F523" s="1">
        <v>0</v>
      </c>
      <c r="G523" s="1">
        <v>0</v>
      </c>
      <c r="H523" s="1">
        <v>5000000</v>
      </c>
      <c r="I523" s="1">
        <v>0</v>
      </c>
      <c r="J523" s="1">
        <v>5000000</v>
      </c>
      <c r="K523" s="1">
        <v>2500000</v>
      </c>
      <c r="L523" s="1" t="s">
        <v>341</v>
      </c>
      <c r="M523" s="1">
        <v>2500000</v>
      </c>
    </row>
    <row r="524" spans="2:13" x14ac:dyDescent="0.25">
      <c r="D524" t="s">
        <v>497</v>
      </c>
      <c r="E524" s="1">
        <v>0</v>
      </c>
      <c r="F524" s="1">
        <v>0</v>
      </c>
      <c r="G524" s="1">
        <v>0</v>
      </c>
      <c r="H524" s="1">
        <v>6500000</v>
      </c>
      <c r="I524" s="1">
        <v>0</v>
      </c>
      <c r="J524" s="1">
        <v>6500000</v>
      </c>
      <c r="K524" s="1">
        <v>2690000</v>
      </c>
      <c r="L524" s="1" t="s">
        <v>341</v>
      </c>
      <c r="M524" s="1">
        <v>2690000</v>
      </c>
    </row>
    <row r="525" spans="2:13" x14ac:dyDescent="0.25">
      <c r="D525" t="s">
        <v>498</v>
      </c>
      <c r="E525" s="1">
        <v>0</v>
      </c>
      <c r="F525" s="1">
        <v>0</v>
      </c>
      <c r="G525" s="1">
        <v>0</v>
      </c>
      <c r="H525" s="1">
        <v>0</v>
      </c>
      <c r="I525" s="1">
        <v>0</v>
      </c>
      <c r="J525" s="1">
        <v>0</v>
      </c>
      <c r="K525" s="1">
        <v>1542550</v>
      </c>
      <c r="L525" s="1" t="s">
        <v>341</v>
      </c>
      <c r="M525" s="1">
        <v>1542550</v>
      </c>
    </row>
    <row r="526" spans="2:13" s="2" customFormat="1" x14ac:dyDescent="0.25">
      <c r="C526" s="2" t="s">
        <v>499</v>
      </c>
      <c r="E526" s="1">
        <v>0</v>
      </c>
      <c r="F526" s="1">
        <v>0</v>
      </c>
      <c r="G526" s="1">
        <v>0</v>
      </c>
      <c r="H526" s="1">
        <v>0</v>
      </c>
      <c r="I526" s="1">
        <v>0</v>
      </c>
      <c r="J526" s="1">
        <v>0</v>
      </c>
      <c r="K526" s="3">
        <v>43729455</v>
      </c>
      <c r="L526" s="3" t="s">
        <v>341</v>
      </c>
      <c r="M526" s="3">
        <v>43729455</v>
      </c>
    </row>
    <row r="527" spans="2:13" s="2" customFormat="1" x14ac:dyDescent="0.25">
      <c r="C527" s="2" t="s">
        <v>500</v>
      </c>
      <c r="E527" s="1">
        <v>0</v>
      </c>
      <c r="F527" s="1">
        <v>0</v>
      </c>
      <c r="G527" s="1">
        <v>0</v>
      </c>
      <c r="H527" s="3">
        <v>27052470</v>
      </c>
      <c r="I527" s="3">
        <v>0</v>
      </c>
      <c r="J527" s="3">
        <v>27052470</v>
      </c>
      <c r="K527" s="3"/>
      <c r="L527" s="3"/>
      <c r="M527" s="3"/>
    </row>
    <row r="528" spans="2:13" s="29" customFormat="1" x14ac:dyDescent="0.25">
      <c r="B528" s="29" t="s">
        <v>501</v>
      </c>
      <c r="E528" s="31">
        <v>53496245</v>
      </c>
      <c r="F528" s="31">
        <v>42863985.359999999</v>
      </c>
      <c r="G528" s="31">
        <v>96360230.420000002</v>
      </c>
      <c r="H528" s="31">
        <v>81827327</v>
      </c>
      <c r="I528" s="31">
        <v>100674608</v>
      </c>
      <c r="J528" s="31">
        <f>SUM(H528:I528)</f>
        <v>182501935</v>
      </c>
      <c r="K528" s="31">
        <v>79703938</v>
      </c>
      <c r="L528" s="31">
        <v>164713564</v>
      </c>
      <c r="M528" s="31">
        <v>243917502</v>
      </c>
    </row>
    <row r="529" spans="1:13" s="2" customFormat="1" x14ac:dyDescent="0.25">
      <c r="C529" s="2" t="s">
        <v>502</v>
      </c>
      <c r="D529" s="2" t="s">
        <v>502</v>
      </c>
      <c r="E529" s="1">
        <v>53496245</v>
      </c>
      <c r="F529" s="1"/>
      <c r="G529" s="3">
        <v>53496245</v>
      </c>
      <c r="H529" s="3">
        <v>81827327</v>
      </c>
      <c r="I529" s="13">
        <v>0</v>
      </c>
      <c r="J529" s="3">
        <f>SUM(H529:I529)</f>
        <v>81827327</v>
      </c>
      <c r="K529" s="3">
        <v>79203938</v>
      </c>
      <c r="L529" s="3" t="s">
        <v>341</v>
      </c>
      <c r="M529" s="3">
        <v>79203938</v>
      </c>
    </row>
    <row r="530" spans="1:13" x14ac:dyDescent="0.25">
      <c r="A530" s="2"/>
      <c r="B530" s="2"/>
      <c r="C530" s="2"/>
      <c r="D530" t="s">
        <v>502</v>
      </c>
      <c r="E530" s="3">
        <v>53496245</v>
      </c>
      <c r="F530" s="3">
        <v>0</v>
      </c>
      <c r="G530" s="3">
        <v>53496245</v>
      </c>
      <c r="H530" s="1">
        <v>0</v>
      </c>
      <c r="I530" s="1">
        <v>0</v>
      </c>
      <c r="J530" s="1">
        <v>0</v>
      </c>
      <c r="K530" s="16">
        <v>79203938</v>
      </c>
      <c r="L530" s="16" t="s">
        <v>341</v>
      </c>
      <c r="M530" s="16">
        <v>79203938</v>
      </c>
    </row>
    <row r="531" spans="1:13" x14ac:dyDescent="0.25">
      <c r="C531" s="2" t="s">
        <v>503</v>
      </c>
      <c r="D531" s="2"/>
      <c r="E531" s="1"/>
      <c r="F531" s="23">
        <v>42863985.359999999</v>
      </c>
      <c r="G531" s="23">
        <v>42863985.359999999</v>
      </c>
      <c r="H531" s="1"/>
      <c r="I531" s="3">
        <v>100674608</v>
      </c>
      <c r="J531" s="3">
        <v>100674608</v>
      </c>
      <c r="K531" s="1"/>
      <c r="L531" s="1"/>
      <c r="M531" s="3">
        <v>164713564</v>
      </c>
    </row>
    <row r="532" spans="1:13" x14ac:dyDescent="0.25">
      <c r="D532" t="s">
        <v>504</v>
      </c>
      <c r="E532" s="1">
        <v>0</v>
      </c>
      <c r="F532" s="1">
        <v>7350000</v>
      </c>
      <c r="G532" s="1">
        <f>SUM(F532)</f>
        <v>7350000</v>
      </c>
      <c r="H532" s="1"/>
      <c r="I532" s="1">
        <v>10150000</v>
      </c>
      <c r="J532" s="1">
        <v>10150000</v>
      </c>
      <c r="K532" s="1">
        <v>0</v>
      </c>
      <c r="L532" s="1">
        <v>0</v>
      </c>
      <c r="M532" s="1">
        <v>0</v>
      </c>
    </row>
    <row r="533" spans="1:13" x14ac:dyDescent="0.25">
      <c r="D533" t="s">
        <v>505</v>
      </c>
      <c r="E533" s="1">
        <v>0</v>
      </c>
      <c r="F533" s="1">
        <v>9450000</v>
      </c>
      <c r="G533" s="1">
        <f>SUM(F533)</f>
        <v>9450000</v>
      </c>
      <c r="H533" s="1">
        <v>0</v>
      </c>
      <c r="I533" s="1">
        <v>0</v>
      </c>
      <c r="J533" s="1">
        <v>0</v>
      </c>
      <c r="K533" s="1">
        <v>0</v>
      </c>
      <c r="L533" s="1">
        <v>0</v>
      </c>
      <c r="M533" s="1">
        <v>0</v>
      </c>
    </row>
    <row r="534" spans="1:13" x14ac:dyDescent="0.25">
      <c r="D534" t="s">
        <v>506</v>
      </c>
      <c r="E534" s="1">
        <v>0</v>
      </c>
      <c r="F534" s="1">
        <v>26063985.359999999</v>
      </c>
      <c r="G534" s="1">
        <f>SUM(F534)</f>
        <v>26063985.359999999</v>
      </c>
      <c r="H534" s="1">
        <v>0</v>
      </c>
      <c r="I534" s="1">
        <v>0</v>
      </c>
      <c r="J534" s="1">
        <v>0</v>
      </c>
      <c r="K534" s="1">
        <v>0</v>
      </c>
      <c r="L534" s="1">
        <v>0</v>
      </c>
      <c r="M534" s="1">
        <v>0</v>
      </c>
    </row>
    <row r="535" spans="1:13" x14ac:dyDescent="0.25">
      <c r="D535" t="s">
        <v>507</v>
      </c>
      <c r="E535" s="1">
        <v>0</v>
      </c>
      <c r="F535" s="1">
        <v>0</v>
      </c>
      <c r="G535" s="1">
        <v>0</v>
      </c>
      <c r="H535" s="1">
        <v>0</v>
      </c>
      <c r="I535" s="1">
        <v>3000000</v>
      </c>
      <c r="J535" s="1">
        <v>3000000</v>
      </c>
      <c r="K535" s="1">
        <v>0</v>
      </c>
      <c r="L535" s="1">
        <v>0</v>
      </c>
      <c r="M535" s="1">
        <v>0</v>
      </c>
    </row>
    <row r="536" spans="1:13" x14ac:dyDescent="0.25">
      <c r="D536" t="s">
        <v>508</v>
      </c>
      <c r="E536" s="1">
        <v>0</v>
      </c>
      <c r="F536" s="1">
        <v>0</v>
      </c>
      <c r="G536" s="1">
        <v>0</v>
      </c>
      <c r="H536" s="1">
        <v>0</v>
      </c>
      <c r="I536" s="1">
        <v>62524608</v>
      </c>
      <c r="J536" s="1">
        <v>62524608</v>
      </c>
      <c r="K536" s="1">
        <v>0</v>
      </c>
      <c r="L536" s="1">
        <v>0</v>
      </c>
      <c r="M536" s="1">
        <v>0</v>
      </c>
    </row>
    <row r="537" spans="1:13" x14ac:dyDescent="0.25">
      <c r="D537" t="s">
        <v>509</v>
      </c>
      <c r="E537" s="1">
        <v>0</v>
      </c>
      <c r="F537" s="1">
        <v>0</v>
      </c>
      <c r="G537" s="1">
        <v>0</v>
      </c>
      <c r="H537" s="1"/>
      <c r="I537" s="1">
        <v>25000000</v>
      </c>
      <c r="J537" s="1">
        <v>25000000</v>
      </c>
      <c r="K537" s="1">
        <v>0</v>
      </c>
      <c r="L537" s="1">
        <v>0</v>
      </c>
      <c r="M537" s="1">
        <v>0</v>
      </c>
    </row>
    <row r="538" spans="1:13" x14ac:dyDescent="0.25">
      <c r="D538" t="s">
        <v>510</v>
      </c>
      <c r="E538" s="1">
        <v>0</v>
      </c>
      <c r="F538" s="1">
        <v>0</v>
      </c>
      <c r="G538" s="1">
        <v>0</v>
      </c>
      <c r="H538" s="1">
        <v>0</v>
      </c>
      <c r="I538" s="1">
        <v>0</v>
      </c>
      <c r="J538" s="1">
        <v>0</v>
      </c>
      <c r="K538" s="1">
        <v>0</v>
      </c>
      <c r="L538" s="1">
        <v>21500000</v>
      </c>
      <c r="M538" s="1">
        <v>21500000</v>
      </c>
    </row>
    <row r="539" spans="1:13" x14ac:dyDescent="0.25">
      <c r="D539" t="s">
        <v>511</v>
      </c>
      <c r="E539" s="1">
        <v>0</v>
      </c>
      <c r="F539" s="1">
        <v>0</v>
      </c>
      <c r="G539" s="1">
        <v>0</v>
      </c>
      <c r="H539" s="1">
        <v>0</v>
      </c>
      <c r="I539" s="1">
        <v>0</v>
      </c>
      <c r="J539" s="1">
        <v>0</v>
      </c>
      <c r="K539" s="1">
        <v>0</v>
      </c>
      <c r="L539" s="1">
        <v>33916667</v>
      </c>
      <c r="M539" s="1">
        <v>33916667</v>
      </c>
    </row>
    <row r="540" spans="1:13" x14ac:dyDescent="0.25">
      <c r="D540" t="s">
        <v>512</v>
      </c>
      <c r="E540" s="1">
        <v>0</v>
      </c>
      <c r="F540" s="1">
        <v>0</v>
      </c>
      <c r="G540" s="1">
        <v>0</v>
      </c>
      <c r="H540" s="1">
        <v>0</v>
      </c>
      <c r="I540" s="1">
        <v>0</v>
      </c>
      <c r="J540" s="1">
        <v>0</v>
      </c>
      <c r="K540" s="1">
        <v>0</v>
      </c>
      <c r="L540" s="1">
        <v>10000000</v>
      </c>
      <c r="M540" s="1">
        <v>10000000</v>
      </c>
    </row>
    <row r="541" spans="1:13" x14ac:dyDescent="0.25">
      <c r="D541" t="s">
        <v>513</v>
      </c>
      <c r="E541" s="1">
        <v>0</v>
      </c>
      <c r="F541" s="1">
        <v>0</v>
      </c>
      <c r="G541" s="1">
        <v>0</v>
      </c>
      <c r="H541" s="1">
        <v>0</v>
      </c>
      <c r="I541" s="1">
        <v>0</v>
      </c>
      <c r="J541" s="1">
        <v>0</v>
      </c>
      <c r="K541" s="1">
        <v>0</v>
      </c>
      <c r="L541" s="1">
        <v>59296897</v>
      </c>
      <c r="M541" s="1">
        <v>59296897</v>
      </c>
    </row>
    <row r="542" spans="1:13" x14ac:dyDescent="0.25">
      <c r="D542" t="s">
        <v>514</v>
      </c>
      <c r="E542" s="1">
        <v>0</v>
      </c>
      <c r="F542" s="1">
        <v>0</v>
      </c>
      <c r="G542" s="1">
        <v>0</v>
      </c>
      <c r="H542" s="1">
        <v>0</v>
      </c>
      <c r="I542" s="1">
        <v>0</v>
      </c>
      <c r="J542" s="1">
        <v>0</v>
      </c>
      <c r="K542" s="1">
        <v>0</v>
      </c>
      <c r="L542" s="1">
        <v>40000000</v>
      </c>
      <c r="M542" s="1">
        <v>40000000</v>
      </c>
    </row>
    <row r="543" spans="1:13" s="2" customFormat="1" x14ac:dyDescent="0.25">
      <c r="C543" s="2" t="s">
        <v>515</v>
      </c>
      <c r="E543" s="1">
        <v>0</v>
      </c>
      <c r="F543" s="1">
        <v>0</v>
      </c>
      <c r="G543" s="1">
        <v>0</v>
      </c>
      <c r="H543" s="1">
        <v>0</v>
      </c>
      <c r="I543" s="1">
        <v>0</v>
      </c>
      <c r="J543" s="1">
        <v>0</v>
      </c>
      <c r="K543" s="1">
        <v>0</v>
      </c>
      <c r="L543" s="3">
        <v>40000000</v>
      </c>
      <c r="M543" s="3">
        <v>40000000</v>
      </c>
    </row>
    <row r="544" spans="1:13" s="29" customFormat="1" x14ac:dyDescent="0.25">
      <c r="B544" s="29" t="s">
        <v>516</v>
      </c>
      <c r="C544" s="29" t="s">
        <v>516</v>
      </c>
      <c r="E544" s="31">
        <v>16746480.449999999</v>
      </c>
      <c r="F544" s="31">
        <v>21851421.899999999</v>
      </c>
      <c r="G544" s="31">
        <f>SUM(E544:F544)</f>
        <v>38597902.349999994</v>
      </c>
      <c r="H544" s="31">
        <v>25143900</v>
      </c>
      <c r="I544" s="31">
        <v>19524608</v>
      </c>
      <c r="J544" s="31">
        <f>J545+J547</f>
        <v>44668508</v>
      </c>
      <c r="K544" s="31"/>
      <c r="L544" s="31"/>
      <c r="M544" s="31"/>
    </row>
    <row r="545" spans="2:13" s="2" customFormat="1" x14ac:dyDescent="0.25">
      <c r="C545" s="2" t="s">
        <v>440</v>
      </c>
      <c r="E545" s="24">
        <v>16746480.449999999</v>
      </c>
      <c r="F545" s="3">
        <v>0</v>
      </c>
      <c r="G545" s="3">
        <f>SUM(E545:F545)</f>
        <v>16746480.449999999</v>
      </c>
      <c r="H545" s="3">
        <v>25143900</v>
      </c>
      <c r="I545" s="3">
        <v>0</v>
      </c>
      <c r="J545" s="3">
        <v>25143900</v>
      </c>
      <c r="K545" s="1">
        <v>0</v>
      </c>
      <c r="L545" s="1">
        <v>0</v>
      </c>
      <c r="M545" s="1">
        <v>0</v>
      </c>
    </row>
    <row r="546" spans="2:13" x14ac:dyDescent="0.25">
      <c r="D546" t="s">
        <v>441</v>
      </c>
      <c r="E546" s="25">
        <v>16746480.449999999</v>
      </c>
      <c r="F546" s="1">
        <v>0</v>
      </c>
      <c r="G546" s="1">
        <f>SUM(E546:F546)</f>
        <v>16746480.449999999</v>
      </c>
      <c r="H546" s="1">
        <v>25143900</v>
      </c>
      <c r="I546" s="1">
        <v>0</v>
      </c>
      <c r="J546" s="1">
        <v>25143900</v>
      </c>
      <c r="K546" s="1">
        <v>0</v>
      </c>
      <c r="L546" s="1">
        <v>0</v>
      </c>
      <c r="M546" s="1">
        <v>0</v>
      </c>
    </row>
    <row r="547" spans="2:13" s="2" customFormat="1" x14ac:dyDescent="0.25">
      <c r="C547" s="2" t="s">
        <v>517</v>
      </c>
      <c r="E547" s="3">
        <v>0</v>
      </c>
      <c r="F547" s="24">
        <v>21851421.899999999</v>
      </c>
      <c r="G547" s="3">
        <f>SUM(F547)</f>
        <v>21851421.899999999</v>
      </c>
      <c r="H547" s="1">
        <v>0</v>
      </c>
      <c r="I547" s="3">
        <v>19524608</v>
      </c>
      <c r="J547" s="3">
        <v>19524608</v>
      </c>
      <c r="K547" s="1">
        <v>0</v>
      </c>
      <c r="L547" s="1">
        <v>0</v>
      </c>
      <c r="M547" s="1">
        <v>0</v>
      </c>
    </row>
    <row r="548" spans="2:13" x14ac:dyDescent="0.25">
      <c r="D548" t="s">
        <v>518</v>
      </c>
      <c r="E548" s="1">
        <v>0</v>
      </c>
      <c r="F548" s="1">
        <v>21851421.899999999</v>
      </c>
      <c r="G548" s="1">
        <f>SUM(F548)</f>
        <v>21851421.899999999</v>
      </c>
      <c r="H548" s="1">
        <v>0</v>
      </c>
      <c r="I548" s="1">
        <v>19524608</v>
      </c>
      <c r="J548" s="1">
        <v>19524608</v>
      </c>
      <c r="K548" s="1">
        <v>0</v>
      </c>
      <c r="L548" s="1">
        <v>0</v>
      </c>
      <c r="M548" s="1">
        <v>0</v>
      </c>
    </row>
    <row r="549" spans="2:13" s="29" customFormat="1" x14ac:dyDescent="0.25">
      <c r="B549" s="29" t="s">
        <v>519</v>
      </c>
      <c r="C549" s="29" t="s">
        <v>519</v>
      </c>
      <c r="E549" s="31">
        <v>15949029</v>
      </c>
      <c r="F549" s="31">
        <v>16810878</v>
      </c>
      <c r="G549" s="31">
        <v>32759907</v>
      </c>
      <c r="H549" s="31">
        <v>23402132</v>
      </c>
      <c r="I549" s="31">
        <v>17000000</v>
      </c>
      <c r="J549" s="31">
        <f>J550+J552</f>
        <v>40402132</v>
      </c>
      <c r="K549" s="31">
        <v>0</v>
      </c>
      <c r="L549" s="31">
        <v>40000000</v>
      </c>
      <c r="M549" s="31">
        <v>40000000</v>
      </c>
    </row>
    <row r="550" spans="2:13" s="2" customFormat="1" x14ac:dyDescent="0.25">
      <c r="C550" s="2" t="s">
        <v>440</v>
      </c>
      <c r="E550" s="3">
        <v>15949029</v>
      </c>
      <c r="F550" s="3">
        <v>0</v>
      </c>
      <c r="G550" s="3">
        <v>15949029</v>
      </c>
      <c r="H550" s="3">
        <v>23402132</v>
      </c>
      <c r="I550" s="3">
        <v>0</v>
      </c>
      <c r="J550" s="3">
        <v>23402132</v>
      </c>
      <c r="K550" s="1">
        <v>0</v>
      </c>
      <c r="L550" s="1">
        <v>0</v>
      </c>
      <c r="M550" s="1">
        <v>0</v>
      </c>
    </row>
    <row r="551" spans="2:13" x14ac:dyDescent="0.25">
      <c r="D551" t="s">
        <v>441</v>
      </c>
      <c r="E551" s="1">
        <v>15949029</v>
      </c>
      <c r="F551" s="1">
        <v>0</v>
      </c>
      <c r="G551" s="1">
        <v>15949029</v>
      </c>
      <c r="H551" s="1">
        <v>23402132</v>
      </c>
      <c r="I551" s="1">
        <v>0</v>
      </c>
      <c r="J551" s="1">
        <v>23402132</v>
      </c>
      <c r="K551" s="1">
        <v>0</v>
      </c>
      <c r="L551" s="1">
        <v>0</v>
      </c>
      <c r="M551" s="1">
        <v>0</v>
      </c>
    </row>
    <row r="552" spans="2:13" s="2" customFormat="1" x14ac:dyDescent="0.25">
      <c r="C552" s="2" t="s">
        <v>517</v>
      </c>
      <c r="E552" s="3">
        <v>0</v>
      </c>
      <c r="F552" s="3">
        <v>16810878</v>
      </c>
      <c r="G552" s="3">
        <v>16810878</v>
      </c>
      <c r="H552" s="1">
        <v>0</v>
      </c>
      <c r="I552" s="3">
        <v>17000000</v>
      </c>
      <c r="J552" s="3">
        <v>17000000</v>
      </c>
      <c r="K552" s="1">
        <v>0</v>
      </c>
      <c r="L552" s="1">
        <v>0</v>
      </c>
      <c r="M552" s="1">
        <v>0</v>
      </c>
    </row>
    <row r="553" spans="2:13" ht="13.35" customHeight="1" x14ac:dyDescent="0.25">
      <c r="D553" t="s">
        <v>518</v>
      </c>
      <c r="E553" s="1">
        <v>0</v>
      </c>
      <c r="F553" s="1">
        <v>16810878</v>
      </c>
      <c r="G553" s="1">
        <v>16810878</v>
      </c>
      <c r="H553" s="1">
        <v>0</v>
      </c>
      <c r="I553" s="1">
        <v>17000000</v>
      </c>
      <c r="J553" s="1">
        <v>17000000</v>
      </c>
      <c r="K553" s="1">
        <v>0</v>
      </c>
      <c r="L553" s="1">
        <v>0</v>
      </c>
      <c r="M553" s="1">
        <v>0</v>
      </c>
    </row>
    <row r="554" spans="2:13" s="2" customFormat="1" x14ac:dyDescent="0.25">
      <c r="C554" s="2" t="s">
        <v>515</v>
      </c>
      <c r="E554" s="1">
        <v>0</v>
      </c>
      <c r="F554" s="1">
        <v>0</v>
      </c>
      <c r="G554" s="1">
        <v>0</v>
      </c>
      <c r="H554" s="1">
        <v>0</v>
      </c>
      <c r="I554" s="1">
        <v>0</v>
      </c>
      <c r="J554" s="1">
        <v>0</v>
      </c>
      <c r="K554" s="1">
        <v>0</v>
      </c>
      <c r="L554" s="3">
        <v>40000000</v>
      </c>
      <c r="M554" s="3">
        <v>40000000</v>
      </c>
    </row>
    <row r="555" spans="2:13" s="29" customFormat="1" x14ac:dyDescent="0.25">
      <c r="B555" s="29" t="s">
        <v>520</v>
      </c>
      <c r="E555" s="31">
        <v>291442181.24000001</v>
      </c>
      <c r="F555" s="31">
        <v>147041755.80000001</v>
      </c>
      <c r="G555" s="31">
        <v>438483937.04000002</v>
      </c>
      <c r="H555" s="31">
        <v>306398784</v>
      </c>
      <c r="I555" s="31">
        <f>I564+I566+I568</f>
        <v>185337500</v>
      </c>
      <c r="J555" s="31">
        <f>SUM(H555:I555)</f>
        <v>491736284</v>
      </c>
      <c r="K555" s="31">
        <v>330685239</v>
      </c>
      <c r="L555" s="31">
        <v>352959667</v>
      </c>
      <c r="M555" s="31">
        <v>683644906</v>
      </c>
    </row>
    <row r="556" spans="2:13" s="2" customFormat="1" x14ac:dyDescent="0.25">
      <c r="C556" s="2" t="s">
        <v>440</v>
      </c>
      <c r="E556" s="3">
        <v>291442181.24000001</v>
      </c>
      <c r="F556" s="3">
        <v>0</v>
      </c>
      <c r="G556" s="3">
        <v>291442181.24000001</v>
      </c>
      <c r="H556" s="3">
        <v>306398784</v>
      </c>
      <c r="I556" s="3">
        <v>0</v>
      </c>
      <c r="J556" s="3">
        <v>257364784</v>
      </c>
      <c r="K556" s="3">
        <v>270685239</v>
      </c>
      <c r="L556" s="3" t="s">
        <v>341</v>
      </c>
      <c r="M556" s="3">
        <v>270685239</v>
      </c>
    </row>
    <row r="557" spans="2:13" x14ac:dyDescent="0.25">
      <c r="D557" t="s">
        <v>441</v>
      </c>
      <c r="E557" s="1">
        <v>243442181.24000001</v>
      </c>
      <c r="F557" s="1">
        <v>0</v>
      </c>
      <c r="G557" s="1">
        <v>243442181.24000001</v>
      </c>
      <c r="H557" s="1">
        <v>259398784</v>
      </c>
      <c r="I557" s="1">
        <v>0</v>
      </c>
      <c r="J557" s="1">
        <v>257364784</v>
      </c>
      <c r="K557" s="1">
        <v>270685239</v>
      </c>
      <c r="L557" s="1" t="s">
        <v>341</v>
      </c>
      <c r="M557" s="1">
        <v>270685239</v>
      </c>
    </row>
    <row r="558" spans="2:13" x14ac:dyDescent="0.25">
      <c r="D558" t="s">
        <v>521</v>
      </c>
      <c r="E558" s="1">
        <v>48000000</v>
      </c>
      <c r="F558" s="1">
        <v>0</v>
      </c>
      <c r="G558" s="1">
        <v>48000000</v>
      </c>
      <c r="H558" s="1">
        <v>42000000</v>
      </c>
      <c r="I558" s="1">
        <v>0</v>
      </c>
      <c r="J558" s="1">
        <v>42000000</v>
      </c>
      <c r="K558" s="1">
        <v>0</v>
      </c>
      <c r="L558" s="1">
        <v>0</v>
      </c>
      <c r="M558" s="1">
        <v>0</v>
      </c>
    </row>
    <row r="559" spans="2:13" s="2" customFormat="1" x14ac:dyDescent="0.25">
      <c r="C559" s="2" t="s">
        <v>522</v>
      </c>
      <c r="E559" s="3">
        <v>0</v>
      </c>
      <c r="F559" s="3">
        <v>147049755.80000001</v>
      </c>
      <c r="G559" s="3">
        <v>147049755.80000001</v>
      </c>
      <c r="H559" s="1">
        <v>0</v>
      </c>
      <c r="I559" s="1">
        <v>0</v>
      </c>
      <c r="J559" s="1">
        <v>0</v>
      </c>
      <c r="K559" s="1">
        <v>0</v>
      </c>
      <c r="L559" s="1">
        <v>0</v>
      </c>
      <c r="M559" s="1">
        <v>0</v>
      </c>
    </row>
    <row r="560" spans="2:13" x14ac:dyDescent="0.25">
      <c r="D560" s="11" t="s">
        <v>523</v>
      </c>
      <c r="E560" s="1">
        <v>0</v>
      </c>
      <c r="F560" s="1">
        <v>120000000</v>
      </c>
      <c r="G560" s="1">
        <v>120000000</v>
      </c>
      <c r="H560" s="1">
        <v>0</v>
      </c>
      <c r="I560" s="1">
        <v>0</v>
      </c>
      <c r="J560" s="1">
        <v>0</v>
      </c>
      <c r="K560" s="1">
        <v>0</v>
      </c>
      <c r="L560" s="1">
        <v>0</v>
      </c>
      <c r="M560" s="1">
        <v>0</v>
      </c>
    </row>
    <row r="561" spans="2:13" x14ac:dyDescent="0.25">
      <c r="D561" s="11" t="s">
        <v>524</v>
      </c>
      <c r="E561" s="1">
        <v>0</v>
      </c>
      <c r="F561" s="1">
        <v>10315723</v>
      </c>
      <c r="G561" s="1">
        <v>10315723</v>
      </c>
      <c r="H561" s="1">
        <v>0</v>
      </c>
      <c r="I561" s="1">
        <v>0</v>
      </c>
      <c r="J561" s="1">
        <v>0</v>
      </c>
      <c r="K561" s="1">
        <v>0</v>
      </c>
      <c r="L561" s="1">
        <v>0</v>
      </c>
      <c r="M561" s="1">
        <v>0</v>
      </c>
    </row>
    <row r="562" spans="2:13" x14ac:dyDescent="0.25">
      <c r="D562" t="s">
        <v>525</v>
      </c>
      <c r="E562" s="1">
        <v>0</v>
      </c>
      <c r="F562" s="1">
        <v>10726032.800000001</v>
      </c>
      <c r="G562" s="1">
        <v>10726032.800000001</v>
      </c>
      <c r="H562" s="1">
        <v>0</v>
      </c>
      <c r="I562" s="1">
        <v>0</v>
      </c>
      <c r="J562" s="1">
        <v>0</v>
      </c>
      <c r="K562" s="1">
        <v>0</v>
      </c>
      <c r="L562" s="1">
        <v>0</v>
      </c>
      <c r="M562" s="1">
        <v>0</v>
      </c>
    </row>
    <row r="563" spans="2:13" ht="15.6" customHeight="1" x14ac:dyDescent="0.25">
      <c r="D563" t="s">
        <v>526</v>
      </c>
      <c r="E563" s="1">
        <v>0</v>
      </c>
      <c r="F563" s="1">
        <v>6000000</v>
      </c>
      <c r="G563" s="1">
        <v>6000000</v>
      </c>
      <c r="H563" s="1">
        <v>0</v>
      </c>
      <c r="I563" s="1">
        <v>0</v>
      </c>
      <c r="J563" s="1">
        <v>0</v>
      </c>
      <c r="K563" s="1">
        <v>0</v>
      </c>
      <c r="L563" s="1">
        <v>0</v>
      </c>
      <c r="M563" s="1">
        <v>0</v>
      </c>
    </row>
    <row r="564" spans="2:13" ht="15.6" customHeight="1" x14ac:dyDescent="0.25">
      <c r="C564" s="2" t="s">
        <v>527</v>
      </c>
      <c r="E564" s="1">
        <v>0</v>
      </c>
      <c r="F564" s="1">
        <v>0</v>
      </c>
      <c r="G564" s="1">
        <v>0</v>
      </c>
      <c r="H564" s="3">
        <v>0</v>
      </c>
      <c r="I564" s="3">
        <v>149350000</v>
      </c>
      <c r="J564" s="3">
        <v>149350000</v>
      </c>
      <c r="K564" s="1" t="s">
        <v>341</v>
      </c>
      <c r="L564" s="3">
        <v>112354667</v>
      </c>
      <c r="M564" s="3">
        <v>112354667</v>
      </c>
    </row>
    <row r="565" spans="2:13" ht="15.6" customHeight="1" x14ac:dyDescent="0.25">
      <c r="C565" s="2"/>
      <c r="D565" t="s">
        <v>528</v>
      </c>
      <c r="E565" s="1">
        <v>0</v>
      </c>
      <c r="F565" s="1">
        <v>0</v>
      </c>
      <c r="G565" s="1">
        <v>0</v>
      </c>
      <c r="H565" s="1">
        <v>0</v>
      </c>
      <c r="I565" s="1">
        <v>0</v>
      </c>
      <c r="J565" s="1">
        <v>0</v>
      </c>
      <c r="K565" s="1" t="s">
        <v>341</v>
      </c>
      <c r="L565" s="1">
        <v>112354667</v>
      </c>
      <c r="M565" s="1" t="s">
        <v>341</v>
      </c>
    </row>
    <row r="566" spans="2:13" ht="15.6" customHeight="1" x14ac:dyDescent="0.25">
      <c r="C566" s="2" t="s">
        <v>529</v>
      </c>
      <c r="E566" s="1">
        <v>0</v>
      </c>
      <c r="F566" s="1">
        <v>0</v>
      </c>
      <c r="G566" s="1">
        <v>0</v>
      </c>
      <c r="H566" s="3">
        <v>0</v>
      </c>
      <c r="I566" s="3">
        <v>27237500</v>
      </c>
      <c r="J566" s="3">
        <v>27237500</v>
      </c>
      <c r="K566" s="1" t="s">
        <v>341</v>
      </c>
      <c r="L566" s="3">
        <v>40605000</v>
      </c>
      <c r="M566" s="3">
        <v>40605000</v>
      </c>
    </row>
    <row r="567" spans="2:13" ht="15.6" customHeight="1" x14ac:dyDescent="0.25">
      <c r="C567" s="2"/>
      <c r="D567" t="s">
        <v>530</v>
      </c>
      <c r="E567" s="1">
        <v>0</v>
      </c>
      <c r="F567" s="1">
        <v>0</v>
      </c>
      <c r="G567" s="1">
        <v>0</v>
      </c>
      <c r="H567" s="1">
        <v>0</v>
      </c>
      <c r="I567" s="1">
        <v>0</v>
      </c>
      <c r="J567" s="1">
        <v>0</v>
      </c>
      <c r="K567" s="1" t="s">
        <v>341</v>
      </c>
      <c r="L567" s="1">
        <v>40605000</v>
      </c>
      <c r="M567" s="1">
        <v>40605000</v>
      </c>
    </row>
    <row r="568" spans="2:13" ht="15.6" customHeight="1" x14ac:dyDescent="0.25">
      <c r="C568" s="2" t="s">
        <v>531</v>
      </c>
      <c r="E568" s="1">
        <v>0</v>
      </c>
      <c r="F568" s="1">
        <v>0</v>
      </c>
      <c r="G568" s="1">
        <v>0</v>
      </c>
      <c r="H568" s="3">
        <v>0</v>
      </c>
      <c r="I568" s="3">
        <v>8750000</v>
      </c>
      <c r="J568" s="3">
        <v>8750000</v>
      </c>
      <c r="K568" s="1"/>
      <c r="L568" s="1"/>
    </row>
    <row r="569" spans="2:13" s="2" customFormat="1" ht="15.6" customHeight="1" x14ac:dyDescent="0.25">
      <c r="C569" s="2" t="s">
        <v>532</v>
      </c>
      <c r="E569" s="1">
        <v>0</v>
      </c>
      <c r="F569" s="1">
        <v>0</v>
      </c>
      <c r="G569" s="1">
        <v>0</v>
      </c>
      <c r="H569" s="1">
        <v>0</v>
      </c>
      <c r="I569" s="1">
        <v>0</v>
      </c>
      <c r="J569" s="1">
        <v>0</v>
      </c>
      <c r="K569" s="1">
        <v>60000000</v>
      </c>
      <c r="L569" s="1" t="s">
        <v>341</v>
      </c>
      <c r="M569" s="1">
        <f>SUM(K569:L569)</f>
        <v>60000000</v>
      </c>
    </row>
    <row r="570" spans="2:13" ht="15.6" customHeight="1" x14ac:dyDescent="0.25">
      <c r="C570" s="2"/>
      <c r="D570" t="s">
        <v>533</v>
      </c>
      <c r="E570" s="1">
        <v>0</v>
      </c>
      <c r="F570" s="1">
        <v>0</v>
      </c>
      <c r="G570" s="1">
        <v>0</v>
      </c>
      <c r="H570" s="1">
        <v>0</v>
      </c>
      <c r="I570" s="1">
        <v>0</v>
      </c>
      <c r="J570" s="1">
        <v>0</v>
      </c>
      <c r="K570" s="1">
        <f>SUM(K569)</f>
        <v>60000000</v>
      </c>
      <c r="L570" s="1"/>
      <c r="M570" s="1">
        <f>SUM(K570:L570)</f>
        <v>60000000</v>
      </c>
    </row>
    <row r="571" spans="2:13" ht="15.6" customHeight="1" x14ac:dyDescent="0.25">
      <c r="C571" s="2" t="s">
        <v>534</v>
      </c>
      <c r="D571" t="s">
        <v>535</v>
      </c>
      <c r="E571" s="1">
        <v>0</v>
      </c>
      <c r="F571" s="1">
        <v>0</v>
      </c>
      <c r="G571" s="1">
        <v>0</v>
      </c>
      <c r="H571" s="1">
        <v>0</v>
      </c>
      <c r="I571" s="1">
        <v>0</v>
      </c>
      <c r="J571" s="1">
        <v>0</v>
      </c>
      <c r="K571" s="1"/>
      <c r="L571" s="1">
        <v>200000000</v>
      </c>
      <c r="M571" s="1">
        <v>200000000</v>
      </c>
    </row>
    <row r="572" spans="2:13" s="29" customFormat="1" x14ac:dyDescent="0.25">
      <c r="B572" s="29" t="s">
        <v>536</v>
      </c>
      <c r="E572" s="31">
        <v>86863938.920000002</v>
      </c>
      <c r="F572" s="31">
        <v>72865071.400000006</v>
      </c>
      <c r="G572" s="31">
        <v>159729010.31999999</v>
      </c>
      <c r="H572" s="31">
        <v>80515146.950000003</v>
      </c>
      <c r="I572" s="31">
        <v>0</v>
      </c>
      <c r="J572" s="31">
        <v>80515146.950000003</v>
      </c>
      <c r="K572" s="31">
        <v>79188222</v>
      </c>
      <c r="L572" s="31">
        <v>77000000</v>
      </c>
      <c r="M572" s="31">
        <v>156188222</v>
      </c>
    </row>
    <row r="573" spans="2:13" s="2" customFormat="1" x14ac:dyDescent="0.25">
      <c r="C573" s="2" t="s">
        <v>440</v>
      </c>
      <c r="E573" s="3">
        <v>86863938.920000002</v>
      </c>
      <c r="F573" s="3">
        <v>0</v>
      </c>
      <c r="G573" s="3">
        <v>86863938.920000002</v>
      </c>
      <c r="H573" s="3">
        <v>80515146.950000003</v>
      </c>
      <c r="I573" s="3">
        <v>0</v>
      </c>
      <c r="J573" s="3">
        <v>80515146.950000003</v>
      </c>
      <c r="K573" s="3">
        <v>79188222</v>
      </c>
      <c r="L573" s="1">
        <v>0</v>
      </c>
      <c r="M573" s="3">
        <v>79188222</v>
      </c>
    </row>
    <row r="574" spans="2:13" x14ac:dyDescent="0.25">
      <c r="D574" t="s">
        <v>441</v>
      </c>
      <c r="E574" s="1">
        <v>86863938.920000002</v>
      </c>
      <c r="F574" s="1">
        <v>0</v>
      </c>
      <c r="G574" s="1">
        <v>86863938.920000002</v>
      </c>
      <c r="H574" s="1">
        <v>80515146.950000003</v>
      </c>
      <c r="I574" s="1">
        <v>0</v>
      </c>
      <c r="J574" s="1">
        <v>80515146.950000003</v>
      </c>
      <c r="K574" s="1">
        <v>0</v>
      </c>
      <c r="L574" s="1">
        <v>0</v>
      </c>
      <c r="M574" s="1">
        <v>0</v>
      </c>
    </row>
    <row r="575" spans="2:13" s="2" customFormat="1" x14ac:dyDescent="0.25">
      <c r="C575" s="2" t="s">
        <v>537</v>
      </c>
      <c r="E575" s="3">
        <v>0</v>
      </c>
      <c r="F575" s="3">
        <v>72865071.400000006</v>
      </c>
      <c r="G575" s="3">
        <v>72865071.400000006</v>
      </c>
      <c r="H575" s="1">
        <v>0</v>
      </c>
      <c r="I575" s="1">
        <v>0</v>
      </c>
      <c r="J575" s="1">
        <v>0</v>
      </c>
      <c r="K575" s="1">
        <v>0</v>
      </c>
      <c r="L575" s="1">
        <v>0</v>
      </c>
      <c r="M575" s="1">
        <v>0</v>
      </c>
    </row>
    <row r="576" spans="2:13" x14ac:dyDescent="0.25">
      <c r="D576" t="s">
        <v>538</v>
      </c>
      <c r="E576" s="1">
        <v>0</v>
      </c>
      <c r="F576" s="1">
        <v>40889535.399999999</v>
      </c>
      <c r="G576" s="1">
        <v>40889535.399999999</v>
      </c>
      <c r="H576" s="1">
        <v>0</v>
      </c>
      <c r="I576" s="1">
        <v>0</v>
      </c>
      <c r="J576" s="1">
        <v>0</v>
      </c>
      <c r="K576" s="1">
        <v>0</v>
      </c>
      <c r="L576" s="1">
        <v>0</v>
      </c>
      <c r="M576" s="1">
        <v>0</v>
      </c>
    </row>
    <row r="577" spans="2:13" x14ac:dyDescent="0.25">
      <c r="D577" t="s">
        <v>539</v>
      </c>
      <c r="E577" s="1">
        <v>0</v>
      </c>
      <c r="F577" s="1">
        <v>8375538</v>
      </c>
      <c r="G577" s="1">
        <v>8375538</v>
      </c>
      <c r="H577" s="1">
        <v>0</v>
      </c>
      <c r="I577" s="1">
        <v>0</v>
      </c>
      <c r="J577" s="1">
        <v>0</v>
      </c>
      <c r="K577" s="1">
        <v>0</v>
      </c>
      <c r="L577" s="1">
        <v>0</v>
      </c>
      <c r="M577" s="1">
        <v>0</v>
      </c>
    </row>
    <row r="578" spans="2:13" x14ac:dyDescent="0.25">
      <c r="D578" t="s">
        <v>540</v>
      </c>
      <c r="E578" s="1">
        <v>0</v>
      </c>
      <c r="F578" s="1">
        <v>23600000</v>
      </c>
      <c r="G578" s="1">
        <v>23600000</v>
      </c>
      <c r="H578" s="1">
        <v>0</v>
      </c>
      <c r="I578" s="1">
        <v>0</v>
      </c>
      <c r="J578" s="1">
        <v>0</v>
      </c>
      <c r="K578" s="1">
        <v>0</v>
      </c>
      <c r="L578" s="1">
        <v>0</v>
      </c>
      <c r="M578" s="1">
        <v>0</v>
      </c>
    </row>
    <row r="579" spans="2:13" x14ac:dyDescent="0.25">
      <c r="C579" s="2" t="s">
        <v>541</v>
      </c>
      <c r="E579" s="1">
        <v>0</v>
      </c>
      <c r="F579" s="1">
        <v>0</v>
      </c>
      <c r="G579" s="1">
        <v>0</v>
      </c>
      <c r="H579" s="3">
        <v>0</v>
      </c>
      <c r="I579" s="3">
        <v>23500000</v>
      </c>
      <c r="J579" s="3">
        <v>23500000</v>
      </c>
      <c r="K579" s="1">
        <v>0</v>
      </c>
      <c r="L579" s="1">
        <v>0</v>
      </c>
      <c r="M579" s="1">
        <v>0</v>
      </c>
    </row>
    <row r="580" spans="2:13" x14ac:dyDescent="0.25">
      <c r="C580" s="2" t="s">
        <v>542</v>
      </c>
      <c r="E580" s="1">
        <v>0</v>
      </c>
      <c r="F580" s="1">
        <v>0</v>
      </c>
      <c r="G580" s="1">
        <v>0</v>
      </c>
      <c r="H580" s="3">
        <v>0</v>
      </c>
      <c r="I580" s="3">
        <v>15500000</v>
      </c>
      <c r="J580" s="3">
        <v>15500000</v>
      </c>
      <c r="K580" s="1"/>
      <c r="L580" s="1">
        <v>9000000</v>
      </c>
      <c r="M580" s="1">
        <v>9000000</v>
      </c>
    </row>
    <row r="581" spans="2:13" x14ac:dyDescent="0.25">
      <c r="C581" s="2" t="s">
        <v>543</v>
      </c>
      <c r="E581" s="1">
        <v>0</v>
      </c>
      <c r="F581" s="1">
        <v>0</v>
      </c>
      <c r="G581" s="1">
        <v>0</v>
      </c>
      <c r="H581" s="3">
        <v>0</v>
      </c>
      <c r="I581" s="3">
        <v>3000000</v>
      </c>
      <c r="J581" s="3">
        <v>3000000</v>
      </c>
      <c r="K581" s="1"/>
      <c r="L581" s="1">
        <v>6500000</v>
      </c>
      <c r="M581" s="1">
        <v>6500000</v>
      </c>
    </row>
    <row r="582" spans="2:13" x14ac:dyDescent="0.25">
      <c r="C582" s="2" t="s">
        <v>544</v>
      </c>
      <c r="E582" s="1">
        <v>0</v>
      </c>
      <c r="F582" s="1">
        <v>0</v>
      </c>
      <c r="G582" s="1">
        <v>0</v>
      </c>
      <c r="H582" s="3">
        <v>0</v>
      </c>
      <c r="I582" s="3">
        <v>28761114</v>
      </c>
      <c r="J582" s="3">
        <v>28761114</v>
      </c>
      <c r="K582" s="1"/>
      <c r="L582" s="1">
        <v>26500000</v>
      </c>
      <c r="M582" s="1">
        <v>26500000</v>
      </c>
    </row>
    <row r="583" spans="2:13" x14ac:dyDescent="0.25">
      <c r="C583" s="26" t="s">
        <v>545</v>
      </c>
      <c r="E583" s="1">
        <v>0</v>
      </c>
      <c r="F583" s="1">
        <v>0</v>
      </c>
      <c r="G583" s="1">
        <v>0</v>
      </c>
      <c r="H583" s="1">
        <v>0</v>
      </c>
      <c r="I583" s="1">
        <v>0</v>
      </c>
      <c r="J583" s="1">
        <v>0</v>
      </c>
      <c r="K583" s="1"/>
      <c r="L583" s="1">
        <v>35000000</v>
      </c>
      <c r="M583" s="1">
        <v>35000000</v>
      </c>
    </row>
    <row r="584" spans="2:13" s="29" customFormat="1" x14ac:dyDescent="0.25">
      <c r="B584" s="29" t="s">
        <v>546</v>
      </c>
      <c r="E584" s="31">
        <v>109865691.45999999</v>
      </c>
      <c r="F584" s="31">
        <v>95105910.200000003</v>
      </c>
      <c r="G584" s="31">
        <v>204971601.66</v>
      </c>
      <c r="H584" s="31">
        <v>115466214.44000006</v>
      </c>
      <c r="I584" s="31">
        <v>432912987</v>
      </c>
      <c r="J584" s="31">
        <v>548379201.44000006</v>
      </c>
      <c r="K584" s="31">
        <v>123941616</v>
      </c>
      <c r="L584" s="31">
        <v>719446667</v>
      </c>
      <c r="M584" s="31">
        <v>843388283</v>
      </c>
    </row>
    <row r="585" spans="2:13" s="2" customFormat="1" x14ac:dyDescent="0.25">
      <c r="C585" s="2" t="s">
        <v>547</v>
      </c>
      <c r="E585" s="3">
        <v>109865691.45999999</v>
      </c>
      <c r="F585" s="3">
        <v>0</v>
      </c>
      <c r="G585" s="3">
        <v>109865691.45999999</v>
      </c>
      <c r="H585" s="3">
        <v>115466214.44</v>
      </c>
      <c r="I585" s="3">
        <v>0</v>
      </c>
      <c r="J585" s="3">
        <v>115466214.44</v>
      </c>
      <c r="K585" s="3">
        <v>123941616</v>
      </c>
      <c r="L585" s="1" t="s">
        <v>341</v>
      </c>
      <c r="M585" s="3">
        <v>123941616</v>
      </c>
    </row>
    <row r="586" spans="2:13" x14ac:dyDescent="0.25">
      <c r="D586" t="s">
        <v>433</v>
      </c>
      <c r="E586" s="1">
        <v>109865691.45999999</v>
      </c>
      <c r="F586" s="1">
        <v>0</v>
      </c>
      <c r="G586" s="1">
        <v>109865691.45999999</v>
      </c>
      <c r="H586" s="1">
        <v>115466214.44</v>
      </c>
      <c r="I586" s="1">
        <v>0</v>
      </c>
      <c r="J586" s="1">
        <v>115466214.44</v>
      </c>
      <c r="K586" s="1">
        <v>123941616</v>
      </c>
      <c r="L586" s="1" t="s">
        <v>341</v>
      </c>
      <c r="M586" s="41">
        <v>123941616</v>
      </c>
    </row>
    <row r="587" spans="2:13" s="2" customFormat="1" x14ac:dyDescent="0.25">
      <c r="C587" s="2" t="s">
        <v>548</v>
      </c>
      <c r="E587" s="3">
        <v>0</v>
      </c>
      <c r="F587" s="3">
        <v>311494486</v>
      </c>
      <c r="G587" s="3">
        <v>311494486</v>
      </c>
      <c r="H587" s="3">
        <v>0</v>
      </c>
      <c r="I587" s="3">
        <v>399652987</v>
      </c>
      <c r="J587" s="3">
        <v>399652987</v>
      </c>
      <c r="K587" s="1" t="s">
        <v>341</v>
      </c>
      <c r="L587" s="3">
        <v>273576667</v>
      </c>
      <c r="M587" s="3">
        <v>273576667</v>
      </c>
    </row>
    <row r="588" spans="2:13" x14ac:dyDescent="0.25">
      <c r="D588" t="s">
        <v>549</v>
      </c>
      <c r="E588" s="1">
        <v>0</v>
      </c>
      <c r="F588" s="1">
        <v>223570000</v>
      </c>
      <c r="G588" s="1">
        <v>223570000</v>
      </c>
      <c r="H588" s="1">
        <v>0</v>
      </c>
      <c r="I588" s="1">
        <v>352002987</v>
      </c>
      <c r="J588" s="1">
        <v>352002987</v>
      </c>
      <c r="K588" s="1" t="s">
        <v>341</v>
      </c>
      <c r="L588" s="1" t="s">
        <v>341</v>
      </c>
      <c r="M588" s="1" t="s">
        <v>341</v>
      </c>
    </row>
    <row r="589" spans="2:13" ht="17.100000000000001" customHeight="1" x14ac:dyDescent="0.25">
      <c r="D589" t="s">
        <v>550</v>
      </c>
      <c r="E589" s="1">
        <v>0</v>
      </c>
      <c r="F589" s="1">
        <v>52800000</v>
      </c>
      <c r="G589" s="1">
        <v>52800000</v>
      </c>
      <c r="H589" s="1">
        <v>0</v>
      </c>
      <c r="I589" s="1">
        <v>47650000</v>
      </c>
      <c r="J589" s="1">
        <v>47650000</v>
      </c>
      <c r="K589" s="1" t="s">
        <v>341</v>
      </c>
      <c r="L589" s="1" t="s">
        <v>341</v>
      </c>
      <c r="M589" s="1" t="s">
        <v>341</v>
      </c>
    </row>
    <row r="590" spans="2:13" ht="17.100000000000001" customHeight="1" x14ac:dyDescent="0.25">
      <c r="D590" t="s">
        <v>551</v>
      </c>
      <c r="E590" s="1">
        <v>0</v>
      </c>
      <c r="F590" s="1">
        <v>0</v>
      </c>
      <c r="G590" s="1">
        <v>0</v>
      </c>
      <c r="H590" s="1">
        <v>0</v>
      </c>
      <c r="I590" s="1">
        <v>0</v>
      </c>
      <c r="J590" s="1">
        <v>0</v>
      </c>
      <c r="K590" s="1" t="s">
        <v>341</v>
      </c>
      <c r="L590" s="1">
        <v>249626667</v>
      </c>
    </row>
    <row r="591" spans="2:13" ht="17.100000000000001" customHeight="1" x14ac:dyDescent="0.25">
      <c r="D591" t="s">
        <v>552</v>
      </c>
      <c r="E591" s="1">
        <v>0</v>
      </c>
      <c r="F591" s="1">
        <v>0</v>
      </c>
      <c r="G591" s="1">
        <v>0</v>
      </c>
      <c r="H591" s="1">
        <v>0</v>
      </c>
      <c r="I591" s="1">
        <v>0</v>
      </c>
      <c r="J591" s="1">
        <v>0</v>
      </c>
      <c r="K591" s="1" t="s">
        <v>341</v>
      </c>
      <c r="L591" s="1">
        <v>23950000</v>
      </c>
    </row>
    <row r="592" spans="2:13" ht="17.100000000000001" customHeight="1" x14ac:dyDescent="0.25">
      <c r="C592" t="s">
        <v>553</v>
      </c>
      <c r="E592" s="1">
        <v>0</v>
      </c>
      <c r="F592" s="1">
        <v>0</v>
      </c>
      <c r="G592" s="1">
        <v>0</v>
      </c>
      <c r="H592" s="1">
        <v>0</v>
      </c>
      <c r="I592" s="1">
        <v>0</v>
      </c>
      <c r="J592" s="1">
        <v>0</v>
      </c>
      <c r="K592" s="1" t="s">
        <v>341</v>
      </c>
      <c r="L592" s="1">
        <v>20000000</v>
      </c>
      <c r="M592" s="1">
        <v>20000000</v>
      </c>
    </row>
    <row r="593" spans="2:13" s="2" customFormat="1" x14ac:dyDescent="0.25">
      <c r="C593" s="2" t="s">
        <v>554</v>
      </c>
      <c r="E593" s="3">
        <v>0</v>
      </c>
      <c r="F593" s="3">
        <v>35124486.399999999</v>
      </c>
      <c r="G593" s="3">
        <v>35124486.399999999</v>
      </c>
      <c r="H593" s="3"/>
      <c r="I593" s="3">
        <v>33260000</v>
      </c>
      <c r="J593" s="3">
        <v>33260000</v>
      </c>
      <c r="K593" s="1" t="s">
        <v>341</v>
      </c>
      <c r="L593" s="1">
        <v>25870000</v>
      </c>
      <c r="M593" s="1">
        <v>25870000</v>
      </c>
    </row>
    <row r="594" spans="2:13" x14ac:dyDescent="0.25">
      <c r="D594" t="s">
        <v>555</v>
      </c>
      <c r="E594" s="1">
        <v>0</v>
      </c>
      <c r="F594" s="1">
        <v>35124486.399999999</v>
      </c>
      <c r="G594" s="1">
        <v>35124486.399999999</v>
      </c>
      <c r="H594" s="1"/>
      <c r="I594" s="1">
        <v>33260000</v>
      </c>
      <c r="J594" s="1">
        <v>33260000</v>
      </c>
      <c r="K594" s="1" t="s">
        <v>341</v>
      </c>
      <c r="L594" s="1">
        <v>25870000</v>
      </c>
      <c r="M594" s="1">
        <v>25870000</v>
      </c>
    </row>
    <row r="595" spans="2:13" s="29" customFormat="1" x14ac:dyDescent="0.25">
      <c r="B595" s="29" t="s">
        <v>556</v>
      </c>
      <c r="E595" s="31">
        <v>34117076.280000001</v>
      </c>
      <c r="F595" s="31">
        <v>43007244.799999997</v>
      </c>
      <c r="G595" s="31">
        <v>77124321.079999998</v>
      </c>
      <c r="H595" s="31">
        <v>34371746.460000001</v>
      </c>
      <c r="I595" s="31">
        <v>48600163</v>
      </c>
      <c r="J595" s="31">
        <v>82061909.459999993</v>
      </c>
      <c r="K595" s="31">
        <v>0</v>
      </c>
      <c r="L595" s="31">
        <v>0</v>
      </c>
      <c r="M595" s="31">
        <v>0</v>
      </c>
    </row>
    <row r="596" spans="2:13" x14ac:dyDescent="0.25">
      <c r="C596" t="s">
        <v>433</v>
      </c>
      <c r="E596" s="1">
        <v>34117076.280000001</v>
      </c>
      <c r="F596" s="1">
        <v>0</v>
      </c>
      <c r="G596" s="1">
        <v>34117076.280000001</v>
      </c>
      <c r="H596" s="1">
        <v>33461746.460000001</v>
      </c>
      <c r="I596" s="1">
        <v>0</v>
      </c>
      <c r="J596" s="1">
        <v>33461746.460000001</v>
      </c>
      <c r="K596" s="1">
        <v>0</v>
      </c>
      <c r="L596" s="1">
        <v>0</v>
      </c>
      <c r="M596" s="1">
        <v>0</v>
      </c>
    </row>
    <row r="597" spans="2:13" x14ac:dyDescent="0.25">
      <c r="D597" t="s">
        <v>433</v>
      </c>
      <c r="E597" s="1">
        <v>34117076.280000001</v>
      </c>
      <c r="F597" s="1">
        <v>0</v>
      </c>
      <c r="G597" s="1">
        <v>34117076.280000001</v>
      </c>
      <c r="H597" s="1">
        <v>33461746.460000001</v>
      </c>
      <c r="I597" s="1">
        <f>SUM(I596)</f>
        <v>0</v>
      </c>
      <c r="J597" s="1">
        <f>SUM(J596)</f>
        <v>33461746.460000001</v>
      </c>
      <c r="K597" s="1">
        <v>0</v>
      </c>
      <c r="L597" s="1">
        <v>0</v>
      </c>
      <c r="M597" s="1">
        <v>0</v>
      </c>
    </row>
    <row r="598" spans="2:13" x14ac:dyDescent="0.25">
      <c r="C598" t="s">
        <v>557</v>
      </c>
      <c r="E598" s="1">
        <v>0</v>
      </c>
      <c r="F598" s="1">
        <v>8000000</v>
      </c>
      <c r="G598" s="1">
        <v>8000000</v>
      </c>
      <c r="H598" s="1">
        <v>0</v>
      </c>
      <c r="I598" s="1">
        <v>17835000</v>
      </c>
      <c r="J598" s="1">
        <v>17835000</v>
      </c>
      <c r="K598" s="1">
        <v>0</v>
      </c>
      <c r="L598" s="1">
        <v>0</v>
      </c>
      <c r="M598" s="1">
        <v>0</v>
      </c>
    </row>
    <row r="599" spans="2:13" x14ac:dyDescent="0.25">
      <c r="D599" t="s">
        <v>558</v>
      </c>
      <c r="E599" s="1">
        <v>0</v>
      </c>
      <c r="F599" s="1">
        <v>4000000</v>
      </c>
      <c r="G599" s="1">
        <v>4000000</v>
      </c>
      <c r="H599" s="1">
        <v>0</v>
      </c>
      <c r="I599" s="1">
        <v>10635000</v>
      </c>
      <c r="J599" s="1">
        <v>10635000</v>
      </c>
      <c r="K599" s="1">
        <v>0</v>
      </c>
      <c r="L599" s="1">
        <v>0</v>
      </c>
      <c r="M599" s="1">
        <v>0</v>
      </c>
    </row>
    <row r="600" spans="2:13" x14ac:dyDescent="0.25">
      <c r="D600" t="s">
        <v>559</v>
      </c>
      <c r="E600" s="1">
        <v>0</v>
      </c>
      <c r="F600" s="1">
        <v>4000000</v>
      </c>
      <c r="G600" s="1">
        <v>4000000</v>
      </c>
      <c r="H600" s="1">
        <v>0</v>
      </c>
      <c r="I600" s="1">
        <v>7200000</v>
      </c>
      <c r="J600" s="1">
        <v>7200000</v>
      </c>
      <c r="K600" s="1">
        <v>0</v>
      </c>
      <c r="L600" s="1">
        <v>0</v>
      </c>
      <c r="M600" s="1">
        <v>0</v>
      </c>
    </row>
    <row r="601" spans="2:13" x14ac:dyDescent="0.25">
      <c r="D601" t="s">
        <v>560</v>
      </c>
      <c r="E601" s="1">
        <v>0</v>
      </c>
      <c r="F601" s="1"/>
      <c r="G601" s="1" t="s">
        <v>341</v>
      </c>
      <c r="H601" s="1">
        <v>0</v>
      </c>
      <c r="I601" s="1">
        <v>0</v>
      </c>
      <c r="J601" s="1">
        <v>0</v>
      </c>
      <c r="K601" s="1">
        <v>0</v>
      </c>
      <c r="L601" s="1">
        <v>0</v>
      </c>
      <c r="M601" s="1">
        <v>0</v>
      </c>
    </row>
    <row r="602" spans="2:13" x14ac:dyDescent="0.25">
      <c r="D602" t="s">
        <v>561</v>
      </c>
      <c r="E602" s="1">
        <v>0</v>
      </c>
      <c r="F602" s="1"/>
      <c r="G602" s="1" t="s">
        <v>341</v>
      </c>
      <c r="H602" s="1">
        <v>0</v>
      </c>
      <c r="I602" s="1">
        <v>0</v>
      </c>
      <c r="J602" s="1">
        <v>0</v>
      </c>
      <c r="K602" s="1">
        <v>0</v>
      </c>
      <c r="L602" s="1">
        <v>0</v>
      </c>
      <c r="M602" s="1">
        <v>0</v>
      </c>
    </row>
    <row r="603" spans="2:13" x14ac:dyDescent="0.25">
      <c r="C603" t="s">
        <v>562</v>
      </c>
      <c r="E603" s="1">
        <v>0</v>
      </c>
      <c r="F603" s="1">
        <v>35007244.799999997</v>
      </c>
      <c r="G603" s="1">
        <v>35007244.799999997</v>
      </c>
      <c r="H603" s="1">
        <v>0</v>
      </c>
      <c r="I603" s="1">
        <v>30765163</v>
      </c>
      <c r="J603" s="1">
        <v>30765163</v>
      </c>
      <c r="K603" s="1">
        <v>0</v>
      </c>
      <c r="L603" s="1">
        <v>0</v>
      </c>
      <c r="M603" s="1">
        <v>0</v>
      </c>
    </row>
    <row r="604" spans="2:13" x14ac:dyDescent="0.25">
      <c r="D604" t="s">
        <v>563</v>
      </c>
      <c r="E604" s="1">
        <v>0</v>
      </c>
      <c r="F604" s="1">
        <v>5007244.8</v>
      </c>
      <c r="G604" s="1">
        <v>5007244.8</v>
      </c>
      <c r="H604" s="1">
        <v>0</v>
      </c>
      <c r="I604" s="1">
        <v>8300000</v>
      </c>
      <c r="J604" s="1">
        <v>8300000</v>
      </c>
      <c r="K604" s="1">
        <v>0</v>
      </c>
      <c r="L604" s="1">
        <v>0</v>
      </c>
      <c r="M604" s="1">
        <v>0</v>
      </c>
    </row>
    <row r="605" spans="2:13" x14ac:dyDescent="0.25">
      <c r="D605" t="s">
        <v>564</v>
      </c>
      <c r="E605" s="1">
        <v>0</v>
      </c>
      <c r="F605" s="1">
        <v>30000000</v>
      </c>
      <c r="G605" s="1">
        <v>30000000</v>
      </c>
      <c r="H605" s="1">
        <v>0</v>
      </c>
      <c r="I605" s="1">
        <v>22465163</v>
      </c>
      <c r="J605" s="1">
        <v>22465163</v>
      </c>
      <c r="K605" s="1">
        <v>0</v>
      </c>
      <c r="L605" s="1">
        <v>0</v>
      </c>
      <c r="M605" s="1">
        <v>0</v>
      </c>
    </row>
    <row r="606" spans="2:13" x14ac:dyDescent="0.25">
      <c r="D606" t="s">
        <v>565</v>
      </c>
      <c r="E606" s="1">
        <v>0</v>
      </c>
      <c r="F606" s="1">
        <v>0</v>
      </c>
      <c r="G606" s="1">
        <v>0</v>
      </c>
      <c r="H606" s="1">
        <v>0</v>
      </c>
      <c r="I606" s="1">
        <v>0</v>
      </c>
      <c r="J606" s="1">
        <v>0</v>
      </c>
      <c r="K606" s="1">
        <v>0</v>
      </c>
      <c r="L606" s="1">
        <v>0</v>
      </c>
      <c r="M606" s="1">
        <v>0</v>
      </c>
    </row>
    <row r="607" spans="2:13" x14ac:dyDescent="0.25">
      <c r="D607" t="s">
        <v>566</v>
      </c>
      <c r="E607" s="1">
        <v>0</v>
      </c>
      <c r="F607" s="1">
        <v>0</v>
      </c>
      <c r="G607" s="1">
        <v>0</v>
      </c>
      <c r="H607" s="1">
        <v>0</v>
      </c>
      <c r="I607" s="1">
        <v>0</v>
      </c>
      <c r="J607" s="1">
        <v>0</v>
      </c>
      <c r="K607" s="1">
        <v>0</v>
      </c>
      <c r="L607" s="1">
        <v>0</v>
      </c>
      <c r="M607" s="1">
        <v>0</v>
      </c>
    </row>
    <row r="608" spans="2:13" x14ac:dyDescent="0.25">
      <c r="D608" t="s">
        <v>567</v>
      </c>
      <c r="E608" s="1">
        <v>0</v>
      </c>
      <c r="F608" s="1">
        <v>0</v>
      </c>
      <c r="G608" s="1">
        <v>0</v>
      </c>
      <c r="H608" s="1">
        <v>0</v>
      </c>
      <c r="I608" s="1">
        <v>0</v>
      </c>
      <c r="J608" s="1">
        <v>0</v>
      </c>
      <c r="K608" s="1">
        <v>0</v>
      </c>
      <c r="L608" s="1">
        <v>0</v>
      </c>
      <c r="M608" s="1">
        <v>0</v>
      </c>
    </row>
    <row r="609" spans="2:13" s="29" customFormat="1" x14ac:dyDescent="0.25">
      <c r="B609" s="29" t="s">
        <v>568</v>
      </c>
      <c r="E609" s="31">
        <v>1764552943.98</v>
      </c>
      <c r="F609" s="31">
        <v>299994743.64999998</v>
      </c>
      <c r="G609" s="31">
        <v>2064547687.6300001</v>
      </c>
      <c r="H609" s="31">
        <v>2207405081</v>
      </c>
      <c r="I609" s="31">
        <v>204445919.47</v>
      </c>
      <c r="J609" s="31">
        <v>2071285528.76</v>
      </c>
      <c r="K609" s="31">
        <v>1962722769</v>
      </c>
      <c r="L609" s="31">
        <v>772125662</v>
      </c>
      <c r="M609" s="31">
        <v>2734848431</v>
      </c>
    </row>
    <row r="610" spans="2:13" s="2" customFormat="1" x14ac:dyDescent="0.25">
      <c r="C610" s="2" t="s">
        <v>547</v>
      </c>
      <c r="E610" s="3">
        <v>1764552943.98</v>
      </c>
      <c r="F610" s="3">
        <v>0</v>
      </c>
      <c r="G610" s="3">
        <v>1764552943.98</v>
      </c>
      <c r="H610" s="3">
        <v>1866839609.29</v>
      </c>
      <c r="I610" s="3">
        <v>0</v>
      </c>
      <c r="J610" s="3">
        <v>1866839609.29</v>
      </c>
      <c r="K610" s="3">
        <v>1799326172</v>
      </c>
      <c r="L610" s="1">
        <v>0</v>
      </c>
      <c r="M610" s="3">
        <v>1799326172</v>
      </c>
    </row>
    <row r="611" spans="2:13" x14ac:dyDescent="0.25">
      <c r="D611" t="s">
        <v>433</v>
      </c>
      <c r="E611" s="1">
        <v>1265091595.1800001</v>
      </c>
      <c r="F611" s="1">
        <v>0</v>
      </c>
      <c r="G611" s="1">
        <v>1265091595.1800001</v>
      </c>
      <c r="H611" s="1">
        <v>1866839609.29</v>
      </c>
      <c r="I611" s="1">
        <v>0</v>
      </c>
      <c r="J611" s="1">
        <v>1866839609.29</v>
      </c>
      <c r="K611" s="1">
        <v>1799326172</v>
      </c>
      <c r="L611" s="1">
        <v>0</v>
      </c>
      <c r="M611" s="1">
        <v>0</v>
      </c>
    </row>
    <row r="612" spans="2:13" x14ac:dyDescent="0.25">
      <c r="D612" t="s">
        <v>569</v>
      </c>
      <c r="E612" s="1">
        <v>265231066</v>
      </c>
      <c r="F612" s="1">
        <v>0</v>
      </c>
      <c r="G612" s="1">
        <v>265231066</v>
      </c>
      <c r="H612" s="1">
        <v>0</v>
      </c>
      <c r="I612" s="1">
        <v>0</v>
      </c>
      <c r="J612" s="1">
        <v>0</v>
      </c>
      <c r="K612" s="1">
        <v>0</v>
      </c>
      <c r="L612" s="1">
        <v>0</v>
      </c>
      <c r="M612" s="1">
        <v>0</v>
      </c>
    </row>
    <row r="613" spans="2:13" x14ac:dyDescent="0.25">
      <c r="D613" t="s">
        <v>570</v>
      </c>
      <c r="E613" s="1">
        <v>4500000</v>
      </c>
      <c r="F613" s="1">
        <v>0</v>
      </c>
      <c r="G613" s="1">
        <v>4500000</v>
      </c>
      <c r="H613" s="1">
        <v>0</v>
      </c>
      <c r="I613" s="1">
        <v>0</v>
      </c>
      <c r="J613" s="1">
        <v>0</v>
      </c>
      <c r="K613" s="1">
        <v>0</v>
      </c>
      <c r="L613" s="1">
        <v>0</v>
      </c>
      <c r="M613" s="1">
        <v>0</v>
      </c>
    </row>
    <row r="614" spans="2:13" x14ac:dyDescent="0.25">
      <c r="D614" t="s">
        <v>571</v>
      </c>
      <c r="E614" s="1">
        <v>3900000</v>
      </c>
      <c r="F614" s="1">
        <v>0</v>
      </c>
      <c r="G614" s="1">
        <v>3900000</v>
      </c>
      <c r="H614" s="1">
        <v>0</v>
      </c>
      <c r="I614" s="1">
        <v>0</v>
      </c>
      <c r="J614" s="1">
        <v>0</v>
      </c>
      <c r="K614" s="1">
        <v>0</v>
      </c>
      <c r="L614" s="1">
        <v>0</v>
      </c>
      <c r="M614" s="1">
        <v>0</v>
      </c>
    </row>
    <row r="615" spans="2:13" x14ac:dyDescent="0.25">
      <c r="D615" t="s">
        <v>572</v>
      </c>
      <c r="E615" s="1">
        <v>49050000</v>
      </c>
      <c r="F615" s="1">
        <v>0</v>
      </c>
      <c r="G615" s="1">
        <v>49050000</v>
      </c>
      <c r="H615" s="1">
        <v>0</v>
      </c>
      <c r="I615" s="1">
        <v>0</v>
      </c>
      <c r="J615" s="1">
        <v>0</v>
      </c>
      <c r="K615" s="1">
        <v>0</v>
      </c>
      <c r="L615" s="1">
        <v>0</v>
      </c>
      <c r="M615" s="1">
        <v>0</v>
      </c>
    </row>
    <row r="616" spans="2:13" x14ac:dyDescent="0.25">
      <c r="D616" t="s">
        <v>573</v>
      </c>
      <c r="E616" s="1">
        <v>171810000</v>
      </c>
      <c r="F616" s="1">
        <v>0</v>
      </c>
      <c r="G616" s="1">
        <v>171810000</v>
      </c>
      <c r="H616" s="1">
        <v>0</v>
      </c>
      <c r="I616" s="1">
        <v>0</v>
      </c>
      <c r="J616" s="1">
        <v>0</v>
      </c>
      <c r="K616" s="1">
        <v>0</v>
      </c>
      <c r="L616" s="1">
        <v>0</v>
      </c>
      <c r="M616" s="1">
        <v>0</v>
      </c>
    </row>
    <row r="617" spans="2:13" s="11" customFormat="1" x14ac:dyDescent="0.25">
      <c r="C617" s="26" t="s">
        <v>574</v>
      </c>
      <c r="E617" s="1">
        <v>0</v>
      </c>
      <c r="F617" s="1">
        <v>0</v>
      </c>
      <c r="G617" s="1">
        <v>0</v>
      </c>
      <c r="H617" s="12">
        <v>0</v>
      </c>
      <c r="I617" s="12">
        <v>204445919.47</v>
      </c>
      <c r="J617" s="15">
        <v>204445919.47</v>
      </c>
      <c r="K617" s="12">
        <v>54000000</v>
      </c>
      <c r="L617" s="12">
        <v>228122066</v>
      </c>
      <c r="M617" s="15">
        <v>282122066</v>
      </c>
    </row>
    <row r="618" spans="2:13" s="11" customFormat="1" x14ac:dyDescent="0.25">
      <c r="D618" s="11" t="s">
        <v>575</v>
      </c>
      <c r="E618" s="1">
        <v>0</v>
      </c>
      <c r="F618" s="1">
        <v>0</v>
      </c>
      <c r="G618" s="1">
        <v>0</v>
      </c>
      <c r="H618" s="12">
        <v>340565472</v>
      </c>
      <c r="I618" s="12">
        <v>0</v>
      </c>
      <c r="J618" s="12">
        <v>340565472</v>
      </c>
      <c r="K618" s="12" t="s">
        <v>341</v>
      </c>
      <c r="L618" s="12">
        <v>200000000</v>
      </c>
      <c r="M618" s="12"/>
    </row>
    <row r="619" spans="2:13" x14ac:dyDescent="0.25">
      <c r="D619" t="s">
        <v>576</v>
      </c>
      <c r="E619" s="1">
        <v>0</v>
      </c>
      <c r="F619" s="1">
        <v>0</v>
      </c>
      <c r="G619" s="1">
        <v>0</v>
      </c>
      <c r="H619" s="1">
        <v>0</v>
      </c>
      <c r="I619" s="1">
        <v>66500000</v>
      </c>
      <c r="J619" s="1">
        <v>66500000</v>
      </c>
      <c r="K619" s="1"/>
      <c r="L619" s="1"/>
    </row>
    <row r="620" spans="2:13" x14ac:dyDescent="0.25">
      <c r="D620" t="s">
        <v>577</v>
      </c>
      <c r="E620" s="1">
        <v>0</v>
      </c>
      <c r="F620" s="1">
        <v>0</v>
      </c>
      <c r="G620" s="1">
        <v>0</v>
      </c>
      <c r="H620" s="1">
        <v>0</v>
      </c>
      <c r="I620" s="1">
        <v>137945919.47</v>
      </c>
      <c r="J620" s="1">
        <v>137945919.47</v>
      </c>
      <c r="K620" s="1"/>
      <c r="L620" s="1"/>
    </row>
    <row r="621" spans="2:13" x14ac:dyDescent="0.25">
      <c r="D621" t="s">
        <v>578</v>
      </c>
      <c r="E621" s="1">
        <v>0</v>
      </c>
      <c r="F621" s="1">
        <v>0</v>
      </c>
      <c r="G621" s="1">
        <v>0</v>
      </c>
      <c r="H621" s="1">
        <v>0</v>
      </c>
      <c r="I621" s="1">
        <v>0</v>
      </c>
      <c r="J621" s="1">
        <v>0</v>
      </c>
      <c r="K621" s="1">
        <v>0</v>
      </c>
      <c r="L621" s="1">
        <v>28122066</v>
      </c>
    </row>
    <row r="622" spans="2:13" x14ac:dyDescent="0.25">
      <c r="C622" s="2" t="s">
        <v>579</v>
      </c>
      <c r="E622" s="1">
        <v>0</v>
      </c>
      <c r="F622" s="1">
        <v>0</v>
      </c>
      <c r="G622" s="1">
        <v>0</v>
      </c>
      <c r="H622" s="1">
        <v>0</v>
      </c>
      <c r="I622" s="1">
        <v>0</v>
      </c>
      <c r="J622" s="1">
        <v>0</v>
      </c>
      <c r="K622" s="1"/>
      <c r="L622" s="1"/>
    </row>
    <row r="623" spans="2:13" x14ac:dyDescent="0.25">
      <c r="D623" s="11" t="s">
        <v>580</v>
      </c>
      <c r="E623" s="1">
        <v>0</v>
      </c>
      <c r="F623" s="1">
        <v>0</v>
      </c>
      <c r="G623" s="1">
        <v>0</v>
      </c>
      <c r="H623" s="1">
        <v>0</v>
      </c>
      <c r="I623" s="1">
        <v>0</v>
      </c>
      <c r="J623" s="1">
        <v>0</v>
      </c>
      <c r="K623" s="1"/>
      <c r="L623" s="1"/>
    </row>
    <row r="624" spans="2:13" s="2" customFormat="1" x14ac:dyDescent="0.25">
      <c r="C624" s="2" t="s">
        <v>581</v>
      </c>
      <c r="E624" s="3">
        <v>4970282.8</v>
      </c>
      <c r="F624" s="3">
        <v>0</v>
      </c>
      <c r="G624" s="3">
        <v>4970282.8</v>
      </c>
      <c r="H624" s="1">
        <v>0</v>
      </c>
      <c r="I624" s="1">
        <v>0</v>
      </c>
      <c r="J624" s="1">
        <v>0</v>
      </c>
      <c r="K624" s="3">
        <v>109396597</v>
      </c>
      <c r="L624" s="3">
        <v>94003596</v>
      </c>
      <c r="M624" s="3">
        <v>203400193</v>
      </c>
    </row>
    <row r="625" spans="2:13" x14ac:dyDescent="0.25">
      <c r="D625" t="s">
        <v>582</v>
      </c>
      <c r="E625" s="1">
        <v>4970282.8</v>
      </c>
      <c r="F625" s="1">
        <v>0</v>
      </c>
      <c r="G625" s="1">
        <v>4970282.8</v>
      </c>
      <c r="H625" s="1">
        <v>0</v>
      </c>
      <c r="I625" s="1">
        <v>0</v>
      </c>
      <c r="J625" s="1">
        <v>0</v>
      </c>
      <c r="K625" s="1"/>
      <c r="L625" s="1"/>
    </row>
    <row r="626" spans="2:13" x14ac:dyDescent="0.25">
      <c r="D626" t="s">
        <v>583</v>
      </c>
      <c r="E626" s="1">
        <v>0</v>
      </c>
      <c r="F626" s="1">
        <v>0</v>
      </c>
      <c r="G626" s="1">
        <v>0</v>
      </c>
      <c r="H626" s="1">
        <v>0</v>
      </c>
      <c r="I626" s="1">
        <v>0</v>
      </c>
      <c r="J626" s="1">
        <v>0</v>
      </c>
      <c r="K626" s="1" t="s">
        <v>341</v>
      </c>
      <c r="L626" s="1">
        <v>91931525</v>
      </c>
      <c r="M626" s="1">
        <f>SUM(K626:L626)</f>
        <v>91931525</v>
      </c>
    </row>
    <row r="627" spans="2:13" x14ac:dyDescent="0.25">
      <c r="D627" t="s">
        <v>584</v>
      </c>
      <c r="E627" s="1">
        <v>0</v>
      </c>
      <c r="F627" s="1">
        <v>0</v>
      </c>
      <c r="G627" s="1">
        <v>0</v>
      </c>
      <c r="H627" s="1">
        <v>0</v>
      </c>
      <c r="I627" s="1">
        <v>0</v>
      </c>
      <c r="J627" s="1">
        <v>0</v>
      </c>
      <c r="K627" s="1">
        <v>16706250</v>
      </c>
      <c r="L627" s="1" t="s">
        <v>341</v>
      </c>
      <c r="M627" s="1">
        <f>SUM(K627:L627)</f>
        <v>16706250</v>
      </c>
    </row>
    <row r="628" spans="2:13" x14ac:dyDescent="0.25">
      <c r="D628" t="s">
        <v>585</v>
      </c>
      <c r="E628" s="1">
        <v>0</v>
      </c>
      <c r="F628" s="1">
        <v>0</v>
      </c>
      <c r="G628" s="1">
        <v>0</v>
      </c>
      <c r="H628" s="1">
        <v>0</v>
      </c>
      <c r="I628" s="1">
        <v>0</v>
      </c>
      <c r="J628" s="1">
        <v>0</v>
      </c>
      <c r="K628" s="1">
        <v>78899347</v>
      </c>
      <c r="L628" s="1" t="s">
        <v>341</v>
      </c>
      <c r="M628" s="1">
        <f>SUM(K628:L628)</f>
        <v>78899347</v>
      </c>
    </row>
    <row r="629" spans="2:13" x14ac:dyDescent="0.25">
      <c r="D629" t="s">
        <v>586</v>
      </c>
      <c r="E629" s="1">
        <v>0</v>
      </c>
      <c r="F629" s="1">
        <v>0</v>
      </c>
      <c r="G629" s="1">
        <v>0</v>
      </c>
      <c r="H629" s="1">
        <v>0</v>
      </c>
      <c r="I629" s="1">
        <v>0</v>
      </c>
      <c r="J629" s="1">
        <v>0</v>
      </c>
      <c r="K629" s="1">
        <v>13191000</v>
      </c>
      <c r="L629" s="1" t="s">
        <v>341</v>
      </c>
      <c r="M629" s="1">
        <f>SUM(K629:L629)</f>
        <v>13191000</v>
      </c>
    </row>
    <row r="630" spans="2:13" x14ac:dyDescent="0.25">
      <c r="D630" t="s">
        <v>587</v>
      </c>
      <c r="E630" s="1">
        <v>0</v>
      </c>
      <c r="F630" s="1">
        <v>0</v>
      </c>
      <c r="G630" s="1">
        <v>0</v>
      </c>
      <c r="H630" s="1">
        <v>0</v>
      </c>
      <c r="I630" s="1">
        <v>0</v>
      </c>
      <c r="J630" s="1">
        <v>0</v>
      </c>
      <c r="K630" s="1">
        <v>600000</v>
      </c>
      <c r="L630" s="1">
        <v>2072071</v>
      </c>
      <c r="M630" s="1">
        <f>SUM(K630:L630)</f>
        <v>2672071</v>
      </c>
    </row>
    <row r="631" spans="2:13" s="2" customFormat="1" x14ac:dyDescent="0.25">
      <c r="C631" s="2" t="s">
        <v>588</v>
      </c>
      <c r="E631" s="1">
        <v>0</v>
      </c>
      <c r="F631" s="1">
        <v>0</v>
      </c>
      <c r="G631" s="1">
        <v>0</v>
      </c>
      <c r="H631" s="1">
        <v>0</v>
      </c>
      <c r="I631" s="1">
        <v>0</v>
      </c>
      <c r="J631" s="1">
        <v>0</v>
      </c>
      <c r="K631" s="3" t="s">
        <v>341</v>
      </c>
      <c r="L631" s="3">
        <v>450000000</v>
      </c>
      <c r="M631" s="3">
        <v>450000000</v>
      </c>
    </row>
    <row r="632" spans="2:13" s="2" customFormat="1" x14ac:dyDescent="0.25">
      <c r="C632" s="2" t="s">
        <v>589</v>
      </c>
      <c r="E632" s="3">
        <v>0</v>
      </c>
      <c r="F632" s="3">
        <v>299994744</v>
      </c>
      <c r="G632" s="3">
        <v>299994744</v>
      </c>
      <c r="H632" s="1">
        <v>0</v>
      </c>
      <c r="I632" s="1">
        <v>0</v>
      </c>
      <c r="J632" s="1">
        <v>0</v>
      </c>
      <c r="K632" s="3"/>
      <c r="L632" s="3"/>
      <c r="M632" s="3"/>
    </row>
    <row r="633" spans="2:13" x14ac:dyDescent="0.25">
      <c r="D633" t="s">
        <v>590</v>
      </c>
      <c r="E633" s="1">
        <v>0</v>
      </c>
      <c r="F633" s="1">
        <v>18700000</v>
      </c>
      <c r="G633" s="1">
        <v>18700000</v>
      </c>
      <c r="H633" s="1">
        <v>0</v>
      </c>
      <c r="I633" s="1">
        <v>0</v>
      </c>
      <c r="J633" s="1">
        <v>0</v>
      </c>
      <c r="K633" s="1"/>
      <c r="L633" s="1"/>
    </row>
    <row r="634" spans="2:13" x14ac:dyDescent="0.25">
      <c r="D634" t="s">
        <v>591</v>
      </c>
      <c r="E634" s="1">
        <v>0</v>
      </c>
      <c r="F634" s="1">
        <v>49347296.399999999</v>
      </c>
      <c r="G634" s="1">
        <v>49347296.399999999</v>
      </c>
      <c r="H634" s="1">
        <v>0</v>
      </c>
      <c r="I634" s="1">
        <v>0</v>
      </c>
      <c r="J634" s="1">
        <v>0</v>
      </c>
      <c r="K634" s="1"/>
      <c r="L634" s="1"/>
    </row>
    <row r="635" spans="2:13" x14ac:dyDescent="0.25">
      <c r="D635" t="s">
        <v>592</v>
      </c>
      <c r="E635" s="1">
        <v>0</v>
      </c>
      <c r="F635" s="1">
        <v>231947447.59999999</v>
      </c>
      <c r="G635" s="1">
        <v>231947447.59999999</v>
      </c>
      <c r="H635" s="1">
        <v>0</v>
      </c>
      <c r="I635" s="1">
        <v>0</v>
      </c>
      <c r="J635" s="1">
        <v>0</v>
      </c>
      <c r="K635" s="1"/>
      <c r="L635" s="1"/>
    </row>
    <row r="636" spans="2:13" s="29" customFormat="1" x14ac:dyDescent="0.25">
      <c r="B636" s="29" t="s">
        <v>593</v>
      </c>
      <c r="E636" s="31">
        <v>226493464</v>
      </c>
      <c r="F636" s="31">
        <v>130571214.09</v>
      </c>
      <c r="G636" s="31">
        <v>357064678.08999997</v>
      </c>
      <c r="H636" s="31">
        <v>234344754.74000001</v>
      </c>
      <c r="I636" s="31">
        <v>100655986</v>
      </c>
      <c r="J636" s="31">
        <v>335000740</v>
      </c>
      <c r="K636" s="31">
        <v>248886894</v>
      </c>
      <c r="L636" s="31">
        <v>470700000</v>
      </c>
      <c r="M636" s="31">
        <v>719586894</v>
      </c>
    </row>
    <row r="637" spans="2:13" x14ac:dyDescent="0.25">
      <c r="C637" s="2" t="s">
        <v>547</v>
      </c>
      <c r="E637" s="1">
        <v>226493464</v>
      </c>
      <c r="F637" s="1">
        <v>0</v>
      </c>
      <c r="G637" s="1">
        <v>226493464</v>
      </c>
      <c r="H637" s="3">
        <v>234344754.74000001</v>
      </c>
      <c r="I637" s="3">
        <v>6568463</v>
      </c>
      <c r="J637" s="3">
        <v>240913217.74000001</v>
      </c>
      <c r="K637" s="1">
        <v>248886894</v>
      </c>
      <c r="L637" s="1">
        <v>12000000</v>
      </c>
      <c r="M637" s="1">
        <v>260886894</v>
      </c>
    </row>
    <row r="638" spans="2:13" x14ac:dyDescent="0.25">
      <c r="D638" t="s">
        <v>433</v>
      </c>
      <c r="E638" s="1">
        <v>226493464</v>
      </c>
      <c r="F638" s="1">
        <v>0</v>
      </c>
      <c r="G638" s="1">
        <v>226493464</v>
      </c>
      <c r="H638" s="1">
        <v>234344754.74000001</v>
      </c>
      <c r="I638" s="1">
        <v>0</v>
      </c>
      <c r="J638" s="1">
        <v>234344754.74000001</v>
      </c>
      <c r="K638" s="1">
        <v>247186894</v>
      </c>
      <c r="L638" s="1" t="s">
        <v>341</v>
      </c>
      <c r="M638" s="1">
        <v>0</v>
      </c>
    </row>
    <row r="639" spans="2:13" x14ac:dyDescent="0.25">
      <c r="D639" t="s">
        <v>594</v>
      </c>
      <c r="E639" s="1">
        <v>0</v>
      </c>
      <c r="F639" s="1">
        <v>0</v>
      </c>
      <c r="G639" s="1">
        <v>0</v>
      </c>
      <c r="H639" s="1">
        <v>0</v>
      </c>
      <c r="I639" s="1">
        <v>6568463</v>
      </c>
      <c r="J639" s="1">
        <v>6568463</v>
      </c>
      <c r="K639" s="1">
        <v>1700000</v>
      </c>
      <c r="L639" s="1">
        <v>12000000</v>
      </c>
      <c r="M639" s="1">
        <v>0</v>
      </c>
    </row>
    <row r="640" spans="2:13" x14ac:dyDescent="0.25">
      <c r="C640" s="2" t="s">
        <v>595</v>
      </c>
      <c r="E640" s="1">
        <v>0</v>
      </c>
      <c r="F640" s="1">
        <v>84400000</v>
      </c>
      <c r="G640" s="1">
        <v>84400000</v>
      </c>
      <c r="H640" s="3">
        <v>0</v>
      </c>
      <c r="I640" s="3">
        <v>79442777</v>
      </c>
      <c r="J640" s="3">
        <v>79442777</v>
      </c>
      <c r="K640" s="1" t="s">
        <v>341</v>
      </c>
      <c r="L640" s="1">
        <v>262900000</v>
      </c>
      <c r="M640" s="1">
        <v>262900000</v>
      </c>
    </row>
    <row r="641" spans="3:13" x14ac:dyDescent="0.25">
      <c r="D641" t="s">
        <v>596</v>
      </c>
      <c r="E641" s="1">
        <v>0</v>
      </c>
      <c r="F641" s="1">
        <v>47900000</v>
      </c>
      <c r="G641" s="1">
        <v>47900000</v>
      </c>
      <c r="H641" s="1">
        <v>0</v>
      </c>
      <c r="I641" s="1">
        <v>42429127</v>
      </c>
      <c r="J641" s="1">
        <v>42429127</v>
      </c>
      <c r="K641" s="1">
        <v>0</v>
      </c>
      <c r="L641" s="1">
        <v>12400000</v>
      </c>
      <c r="M641" s="1">
        <v>0</v>
      </c>
    </row>
    <row r="642" spans="3:13" x14ac:dyDescent="0.25">
      <c r="D642" t="s">
        <v>597</v>
      </c>
      <c r="E642" s="1">
        <v>0</v>
      </c>
      <c r="F642" s="1">
        <v>36500000</v>
      </c>
      <c r="G642" s="1">
        <v>36500000</v>
      </c>
      <c r="H642" s="1">
        <v>0</v>
      </c>
      <c r="I642" s="1">
        <v>6440650</v>
      </c>
      <c r="J642" s="1">
        <v>6440650</v>
      </c>
      <c r="K642" s="1">
        <v>0</v>
      </c>
      <c r="L642" s="1">
        <v>236000000</v>
      </c>
      <c r="M642" s="1">
        <v>0</v>
      </c>
    </row>
    <row r="643" spans="3:13" x14ac:dyDescent="0.25">
      <c r="D643" t="s">
        <v>598</v>
      </c>
      <c r="E643" s="1">
        <v>0</v>
      </c>
      <c r="F643" s="1">
        <v>0</v>
      </c>
      <c r="G643" s="1">
        <v>0</v>
      </c>
      <c r="H643" s="1">
        <v>0</v>
      </c>
      <c r="I643" s="1">
        <v>34573000</v>
      </c>
      <c r="J643" s="1">
        <v>34573000</v>
      </c>
      <c r="K643" s="1">
        <v>0</v>
      </c>
      <c r="L643" s="1">
        <v>5000000</v>
      </c>
      <c r="M643" s="1">
        <v>0</v>
      </c>
    </row>
    <row r="644" spans="3:13" x14ac:dyDescent="0.25">
      <c r="D644" t="s">
        <v>599</v>
      </c>
      <c r="E644" s="1">
        <v>0</v>
      </c>
      <c r="F644" s="1">
        <v>0</v>
      </c>
      <c r="G644" s="1">
        <v>0</v>
      </c>
      <c r="H644" s="1">
        <v>0</v>
      </c>
      <c r="I644" s="1">
        <v>1000000</v>
      </c>
      <c r="J644" s="1">
        <v>1000000</v>
      </c>
      <c r="K644" s="1">
        <v>0</v>
      </c>
      <c r="L644" s="1">
        <v>2000000</v>
      </c>
      <c r="M644" s="1">
        <v>0</v>
      </c>
    </row>
    <row r="645" spans="3:13" x14ac:dyDescent="0.25">
      <c r="D645" t="s">
        <v>600</v>
      </c>
      <c r="E645" s="1">
        <v>0</v>
      </c>
      <c r="F645" s="1">
        <v>0</v>
      </c>
      <c r="G645" s="1">
        <v>0</v>
      </c>
      <c r="H645" s="1">
        <v>0</v>
      </c>
      <c r="I645" s="1">
        <v>0</v>
      </c>
      <c r="J645" s="1">
        <v>0</v>
      </c>
      <c r="K645" s="1">
        <v>0</v>
      </c>
      <c r="L645" s="1">
        <v>7500000</v>
      </c>
      <c r="M645" s="1">
        <v>0</v>
      </c>
    </row>
    <row r="646" spans="3:13" x14ac:dyDescent="0.25">
      <c r="C646" s="2" t="s">
        <v>601</v>
      </c>
      <c r="E646" s="1">
        <v>0</v>
      </c>
      <c r="F646" s="1">
        <v>9026343.0399999991</v>
      </c>
      <c r="G646" s="1">
        <v>9026343.0399999991</v>
      </c>
      <c r="H646" s="3">
        <v>0</v>
      </c>
      <c r="I646" s="3">
        <v>11841573</v>
      </c>
      <c r="J646" s="3">
        <v>11841573</v>
      </c>
      <c r="K646" s="1" t="s">
        <v>341</v>
      </c>
      <c r="L646" s="1">
        <v>18700000</v>
      </c>
      <c r="M646" s="1">
        <v>18700000</v>
      </c>
    </row>
    <row r="647" spans="3:13" x14ac:dyDescent="0.25">
      <c r="D647" t="s">
        <v>602</v>
      </c>
      <c r="E647" s="1">
        <v>0</v>
      </c>
      <c r="F647" s="1">
        <v>2546343.04</v>
      </c>
      <c r="G647" s="1">
        <v>2546343.04</v>
      </c>
      <c r="H647" s="1">
        <v>0</v>
      </c>
      <c r="I647" s="1"/>
      <c r="J647" s="1"/>
      <c r="K647" s="1">
        <v>0</v>
      </c>
      <c r="L647" s="1">
        <v>0</v>
      </c>
      <c r="M647" s="1">
        <v>0</v>
      </c>
    </row>
    <row r="648" spans="3:13" x14ac:dyDescent="0.25">
      <c r="D648" t="s">
        <v>603</v>
      </c>
      <c r="E648" s="1">
        <v>0</v>
      </c>
      <c r="F648" s="1">
        <v>6480000</v>
      </c>
      <c r="G648" s="1">
        <v>6480000</v>
      </c>
      <c r="H648" s="1">
        <v>0</v>
      </c>
      <c r="I648" s="1">
        <v>11841573</v>
      </c>
      <c r="J648" s="1">
        <v>11841573</v>
      </c>
      <c r="K648" s="1">
        <v>0</v>
      </c>
      <c r="L648" s="1">
        <v>18700000</v>
      </c>
      <c r="M648" s="1">
        <v>0</v>
      </c>
    </row>
    <row r="649" spans="3:13" x14ac:dyDescent="0.25">
      <c r="C649" s="2" t="s">
        <v>604</v>
      </c>
      <c r="E649" s="1">
        <v>0</v>
      </c>
      <c r="F649" s="1">
        <v>5700000</v>
      </c>
      <c r="G649" s="1">
        <v>5700000</v>
      </c>
      <c r="H649" s="3">
        <v>0</v>
      </c>
      <c r="I649" s="3">
        <v>2803173</v>
      </c>
      <c r="J649" s="3">
        <v>2803173</v>
      </c>
      <c r="K649" s="1" t="s">
        <v>341</v>
      </c>
      <c r="L649" s="1">
        <v>4100000</v>
      </c>
      <c r="M649" s="1">
        <v>4100000</v>
      </c>
    </row>
    <row r="650" spans="3:13" x14ac:dyDescent="0.25">
      <c r="D650" t="s">
        <v>605</v>
      </c>
      <c r="E650" s="1">
        <v>0</v>
      </c>
      <c r="F650" s="1">
        <v>1290000</v>
      </c>
      <c r="G650" s="1">
        <v>1290000</v>
      </c>
      <c r="H650" s="1">
        <v>0</v>
      </c>
      <c r="I650" s="1">
        <v>900000</v>
      </c>
      <c r="J650" s="1">
        <v>900000</v>
      </c>
      <c r="K650" s="1">
        <v>0</v>
      </c>
      <c r="L650" s="1">
        <v>0</v>
      </c>
      <c r="M650" s="1">
        <v>0</v>
      </c>
    </row>
    <row r="651" spans="3:13" x14ac:dyDescent="0.25">
      <c r="D651" t="s">
        <v>606</v>
      </c>
      <c r="E651" s="1">
        <v>0</v>
      </c>
      <c r="F651" s="1">
        <v>4410000</v>
      </c>
      <c r="G651" s="1">
        <v>4410000</v>
      </c>
      <c r="H651" s="1">
        <v>0</v>
      </c>
      <c r="I651" s="1">
        <v>1903173</v>
      </c>
      <c r="J651" s="1">
        <v>1903173</v>
      </c>
      <c r="K651" s="1"/>
      <c r="L651" s="1">
        <v>4100000</v>
      </c>
    </row>
    <row r="652" spans="3:13" x14ac:dyDescent="0.25">
      <c r="C652" s="2" t="s">
        <v>607</v>
      </c>
      <c r="E652" s="1">
        <v>0</v>
      </c>
      <c r="F652" s="1">
        <v>24444871</v>
      </c>
      <c r="G652" s="1">
        <v>24444871</v>
      </c>
      <c r="H652" s="1">
        <v>0</v>
      </c>
      <c r="I652" s="1">
        <v>0</v>
      </c>
      <c r="J652" s="1">
        <v>0</v>
      </c>
      <c r="K652" s="1">
        <v>0</v>
      </c>
      <c r="L652" s="1">
        <v>0</v>
      </c>
      <c r="M652" s="1">
        <v>0</v>
      </c>
    </row>
    <row r="653" spans="3:13" x14ac:dyDescent="0.25">
      <c r="D653" t="s">
        <v>608</v>
      </c>
      <c r="E653" s="1">
        <v>0</v>
      </c>
      <c r="F653" s="1">
        <v>20444871</v>
      </c>
      <c r="G653" s="1">
        <v>20444871</v>
      </c>
      <c r="H653" s="1">
        <v>0</v>
      </c>
      <c r="I653" s="1">
        <v>0</v>
      </c>
      <c r="J653" s="1">
        <v>0</v>
      </c>
      <c r="K653" s="1">
        <v>0</v>
      </c>
      <c r="L653" s="1">
        <v>0</v>
      </c>
      <c r="M653" s="1">
        <v>0</v>
      </c>
    </row>
    <row r="654" spans="3:13" x14ac:dyDescent="0.25">
      <c r="C654" s="2" t="s">
        <v>609</v>
      </c>
      <c r="E654" s="1">
        <v>0</v>
      </c>
      <c r="F654" s="1">
        <v>7000000</v>
      </c>
      <c r="G654" s="1">
        <v>7000000</v>
      </c>
      <c r="H654" s="1">
        <v>0</v>
      </c>
      <c r="I654" s="1">
        <v>0</v>
      </c>
      <c r="J654" s="1">
        <v>0</v>
      </c>
      <c r="K654" s="1">
        <v>0</v>
      </c>
      <c r="L654" s="1">
        <v>0</v>
      </c>
      <c r="M654" s="1">
        <v>0</v>
      </c>
    </row>
    <row r="655" spans="3:13" x14ac:dyDescent="0.25">
      <c r="D655" t="s">
        <v>610</v>
      </c>
      <c r="E655" s="1">
        <v>0</v>
      </c>
      <c r="F655" s="1">
        <v>1200000</v>
      </c>
      <c r="G655" s="1">
        <v>1200000</v>
      </c>
      <c r="H655" s="1">
        <v>0</v>
      </c>
      <c r="I655" s="1">
        <v>0</v>
      </c>
      <c r="J655" s="1">
        <v>0</v>
      </c>
      <c r="K655" s="1">
        <v>0</v>
      </c>
      <c r="L655" s="1">
        <v>0</v>
      </c>
      <c r="M655" s="1">
        <v>0</v>
      </c>
    </row>
    <row r="656" spans="3:13" x14ac:dyDescent="0.25">
      <c r="D656" t="s">
        <v>611</v>
      </c>
      <c r="E656" s="1">
        <v>0</v>
      </c>
      <c r="F656" s="1">
        <v>3000000</v>
      </c>
      <c r="G656" s="1">
        <v>3000000</v>
      </c>
      <c r="H656" s="1">
        <v>0</v>
      </c>
      <c r="I656" s="1">
        <v>0</v>
      </c>
      <c r="J656" s="1">
        <v>0</v>
      </c>
      <c r="K656" s="1">
        <v>0</v>
      </c>
      <c r="L656" s="1">
        <v>0</v>
      </c>
      <c r="M656" s="1">
        <v>0</v>
      </c>
    </row>
    <row r="657" spans="2:13" x14ac:dyDescent="0.25">
      <c r="D657" t="s">
        <v>612</v>
      </c>
      <c r="E657" s="1">
        <v>0</v>
      </c>
      <c r="F657" s="1">
        <v>2800000</v>
      </c>
      <c r="G657" s="1">
        <v>2800000</v>
      </c>
      <c r="H657" s="1">
        <v>0</v>
      </c>
      <c r="I657" s="1">
        <v>0</v>
      </c>
      <c r="J657" s="1">
        <v>0</v>
      </c>
      <c r="K657" s="1">
        <v>0</v>
      </c>
      <c r="L657" s="1">
        <v>0</v>
      </c>
      <c r="M657" s="1">
        <v>0</v>
      </c>
    </row>
    <row r="658" spans="2:13" x14ac:dyDescent="0.25">
      <c r="C658" s="2" t="s">
        <v>613</v>
      </c>
      <c r="E658" s="1">
        <v>0</v>
      </c>
      <c r="F658" s="1">
        <v>0</v>
      </c>
      <c r="G658" s="1">
        <v>0</v>
      </c>
      <c r="H658" s="1">
        <v>0</v>
      </c>
      <c r="I658" s="1">
        <v>0</v>
      </c>
      <c r="J658" s="1">
        <v>0</v>
      </c>
      <c r="K658" s="1" t="s">
        <v>341</v>
      </c>
      <c r="L658" s="1">
        <v>3000000</v>
      </c>
      <c r="M658" s="1">
        <v>3000000</v>
      </c>
    </row>
    <row r="659" spans="2:13" x14ac:dyDescent="0.25">
      <c r="C659" s="2"/>
      <c r="D659" t="s">
        <v>614</v>
      </c>
      <c r="E659" s="1">
        <v>0</v>
      </c>
      <c r="F659" s="1">
        <v>0</v>
      </c>
      <c r="G659" s="1">
        <v>0</v>
      </c>
      <c r="H659" s="1">
        <v>0</v>
      </c>
      <c r="I659" s="1">
        <v>0</v>
      </c>
      <c r="J659" s="1">
        <v>0</v>
      </c>
      <c r="K659" s="1">
        <v>0</v>
      </c>
      <c r="L659" s="1">
        <v>3000000</v>
      </c>
    </row>
    <row r="660" spans="2:13" x14ac:dyDescent="0.25">
      <c r="C660" s="2" t="s">
        <v>615</v>
      </c>
      <c r="E660" s="1">
        <v>0</v>
      </c>
      <c r="F660" s="1">
        <v>0</v>
      </c>
      <c r="G660" s="1">
        <v>0</v>
      </c>
      <c r="H660" s="1">
        <v>0</v>
      </c>
      <c r="I660" s="1">
        <v>0</v>
      </c>
      <c r="J660" s="1">
        <v>0</v>
      </c>
      <c r="K660" s="1" t="s">
        <v>341</v>
      </c>
      <c r="L660" s="1">
        <v>170000000</v>
      </c>
      <c r="M660" s="1">
        <v>170000000</v>
      </c>
    </row>
    <row r="661" spans="2:13" s="29" customFormat="1" x14ac:dyDescent="0.25">
      <c r="B661" s="29" t="s">
        <v>616</v>
      </c>
      <c r="E661" s="31">
        <v>77187958.599999994</v>
      </c>
      <c r="F661" s="31">
        <v>351860939.94999999</v>
      </c>
      <c r="G661" s="31">
        <v>429048898.55000001</v>
      </c>
      <c r="H661" s="31">
        <v>63572632.130000003</v>
      </c>
      <c r="I661" s="31">
        <v>297074665</v>
      </c>
      <c r="J661" s="31">
        <v>360647297.13</v>
      </c>
      <c r="K661" s="31">
        <v>64173708</v>
      </c>
      <c r="L661" s="31">
        <v>845944346</v>
      </c>
      <c r="M661" s="31">
        <v>910118054</v>
      </c>
    </row>
    <row r="662" spans="2:13" s="2" customFormat="1" x14ac:dyDescent="0.25">
      <c r="C662" s="2" t="s">
        <v>547</v>
      </c>
      <c r="E662" s="3">
        <v>77187958.599999994</v>
      </c>
      <c r="F662" s="3">
        <v>0</v>
      </c>
      <c r="G662" s="3">
        <v>77187958.599999994</v>
      </c>
      <c r="H662" s="3">
        <v>63572632.130000003</v>
      </c>
      <c r="I662" s="3">
        <v>0</v>
      </c>
      <c r="J662" s="3">
        <v>63572632.130000003</v>
      </c>
      <c r="K662" s="1">
        <v>64173708</v>
      </c>
      <c r="L662" s="1" t="s">
        <v>341</v>
      </c>
      <c r="M662" s="1">
        <v>64173708</v>
      </c>
    </row>
    <row r="663" spans="2:13" x14ac:dyDescent="0.25">
      <c r="D663" t="s">
        <v>433</v>
      </c>
      <c r="E663" s="1">
        <v>77187958.599999994</v>
      </c>
      <c r="F663" s="1">
        <v>0</v>
      </c>
      <c r="G663" s="1">
        <v>77187958.599999994</v>
      </c>
      <c r="H663" s="1">
        <v>63572632.130000003</v>
      </c>
      <c r="I663" s="1">
        <v>0</v>
      </c>
      <c r="J663" s="1">
        <v>63572632.130000003</v>
      </c>
      <c r="K663" s="1">
        <v>64173708</v>
      </c>
      <c r="L663" s="1" t="s">
        <v>341</v>
      </c>
      <c r="M663" s="1">
        <f>SUM(M662)</f>
        <v>64173708</v>
      </c>
    </row>
    <row r="664" spans="2:13" s="2" customFormat="1" x14ac:dyDescent="0.25">
      <c r="C664" s="2" t="s">
        <v>617</v>
      </c>
      <c r="E664" s="3">
        <v>0</v>
      </c>
      <c r="F664" s="3">
        <v>305660940</v>
      </c>
      <c r="G664" s="3">
        <v>305660940</v>
      </c>
      <c r="H664" s="3">
        <v>0</v>
      </c>
      <c r="I664" s="3">
        <v>275600000</v>
      </c>
      <c r="J664" s="3">
        <v>275600000</v>
      </c>
      <c r="K664" s="3" t="s">
        <v>341</v>
      </c>
      <c r="L664" s="3">
        <v>448444346</v>
      </c>
      <c r="M664" s="3">
        <v>448444346</v>
      </c>
    </row>
    <row r="665" spans="2:13" x14ac:dyDescent="0.25">
      <c r="D665" t="s">
        <v>618</v>
      </c>
      <c r="E665" s="1">
        <v>0</v>
      </c>
      <c r="F665" s="1">
        <v>237124792</v>
      </c>
      <c r="G665" s="1">
        <v>237124792</v>
      </c>
      <c r="H665" s="1">
        <v>0</v>
      </c>
      <c r="I665" s="1">
        <v>144875000</v>
      </c>
      <c r="J665" s="1">
        <v>144875000</v>
      </c>
      <c r="K665" s="1">
        <v>0</v>
      </c>
      <c r="L665" s="1">
        <v>288788332</v>
      </c>
      <c r="M665" s="1">
        <f>SUM(L665)</f>
        <v>288788332</v>
      </c>
    </row>
    <row r="666" spans="2:13" x14ac:dyDescent="0.25">
      <c r="D666" t="s">
        <v>619</v>
      </c>
      <c r="E666" s="1">
        <v>0</v>
      </c>
      <c r="F666" s="1">
        <v>4971875</v>
      </c>
      <c r="G666" s="1">
        <v>4971875</v>
      </c>
      <c r="H666" s="1">
        <v>0</v>
      </c>
      <c r="I666" s="1">
        <v>0</v>
      </c>
      <c r="J666" s="1">
        <v>0</v>
      </c>
      <c r="K666" s="1">
        <v>0</v>
      </c>
      <c r="L666" s="1">
        <v>25725000</v>
      </c>
      <c r="M666" s="1">
        <f>SUM(L666)</f>
        <v>25725000</v>
      </c>
    </row>
    <row r="667" spans="2:13" x14ac:dyDescent="0.25">
      <c r="D667" t="s">
        <v>620</v>
      </c>
      <c r="E667" s="1">
        <v>0</v>
      </c>
      <c r="F667" s="1">
        <v>46745416</v>
      </c>
      <c r="G667" s="1">
        <v>46745416</v>
      </c>
      <c r="H667" s="1">
        <v>0</v>
      </c>
      <c r="I667" s="1">
        <v>130725000</v>
      </c>
      <c r="J667" s="1">
        <v>130725000</v>
      </c>
      <c r="K667" s="1">
        <v>0</v>
      </c>
      <c r="L667" s="1">
        <v>133931014</v>
      </c>
      <c r="M667" s="1">
        <f>SUM(L667)</f>
        <v>133931014</v>
      </c>
    </row>
    <row r="668" spans="2:13" s="2" customFormat="1" x14ac:dyDescent="0.25">
      <c r="C668" s="2" t="s">
        <v>621</v>
      </c>
      <c r="E668" s="3">
        <v>0</v>
      </c>
      <c r="F668" s="3">
        <v>63018856.950000003</v>
      </c>
      <c r="G668" s="3">
        <v>63018856.950000003</v>
      </c>
      <c r="H668" s="3">
        <v>0</v>
      </c>
      <c r="I668" s="3">
        <v>21474665</v>
      </c>
      <c r="J668" s="3">
        <v>21474665</v>
      </c>
      <c r="K668" s="1">
        <v>0</v>
      </c>
      <c r="L668" s="3">
        <v>47500000</v>
      </c>
      <c r="M668" s="3">
        <f>SUM(L668)</f>
        <v>47500000</v>
      </c>
    </row>
    <row r="669" spans="2:13" x14ac:dyDescent="0.25">
      <c r="D669" t="s">
        <v>622</v>
      </c>
      <c r="E669" s="1">
        <v>0</v>
      </c>
      <c r="F669" s="1">
        <v>63018856.950000003</v>
      </c>
      <c r="G669" s="1">
        <v>63018856.950000003</v>
      </c>
      <c r="H669" s="1">
        <v>0</v>
      </c>
      <c r="I669" s="1">
        <v>21474665</v>
      </c>
      <c r="J669" s="1">
        <v>21474665</v>
      </c>
      <c r="K669" s="1">
        <v>0</v>
      </c>
      <c r="L669" s="1">
        <v>38000000</v>
      </c>
      <c r="M669" s="1">
        <f>SUM(L669)</f>
        <v>38000000</v>
      </c>
    </row>
    <row r="670" spans="2:13" s="11" customFormat="1" x14ac:dyDescent="0.25">
      <c r="D670" s="11" t="s">
        <v>623</v>
      </c>
      <c r="E670" s="1">
        <v>0</v>
      </c>
      <c r="F670" s="1">
        <v>0</v>
      </c>
      <c r="G670" s="1">
        <v>0</v>
      </c>
      <c r="H670" s="1">
        <v>0</v>
      </c>
      <c r="I670" s="1">
        <v>0</v>
      </c>
      <c r="J670" s="1">
        <v>0</v>
      </c>
      <c r="K670" s="1">
        <v>0</v>
      </c>
      <c r="L670" s="12">
        <v>4000000</v>
      </c>
      <c r="M670" s="12">
        <v>4000000</v>
      </c>
    </row>
    <row r="671" spans="2:13" x14ac:dyDescent="0.25">
      <c r="D671" t="s">
        <v>624</v>
      </c>
      <c r="E671" s="1">
        <v>0</v>
      </c>
      <c r="F671" s="1">
        <v>0</v>
      </c>
      <c r="G671" s="1">
        <v>0</v>
      </c>
      <c r="H671" s="1">
        <v>0</v>
      </c>
      <c r="I671" s="1">
        <v>0</v>
      </c>
      <c r="J671" s="1">
        <v>0</v>
      </c>
      <c r="K671" s="1">
        <v>0</v>
      </c>
      <c r="L671" s="1">
        <v>5500000</v>
      </c>
      <c r="M671" s="1">
        <v>5500000</v>
      </c>
    </row>
    <row r="672" spans="2:13" s="2" customFormat="1" x14ac:dyDescent="0.25">
      <c r="C672" s="2" t="s">
        <v>588</v>
      </c>
      <c r="E672" s="1">
        <v>0</v>
      </c>
      <c r="F672" s="1">
        <v>0</v>
      </c>
      <c r="G672" s="1">
        <v>0</v>
      </c>
      <c r="H672" s="1">
        <v>0</v>
      </c>
      <c r="I672" s="1">
        <v>0</v>
      </c>
      <c r="J672" s="1">
        <v>0</v>
      </c>
      <c r="K672" s="3">
        <v>350000000</v>
      </c>
      <c r="L672" s="3">
        <v>350000000</v>
      </c>
      <c r="M672" s="3">
        <v>350000000</v>
      </c>
    </row>
    <row r="673" spans="2:13" s="29" customFormat="1" x14ac:dyDescent="0.25">
      <c r="B673" s="29" t="s">
        <v>625</v>
      </c>
      <c r="E673" s="31">
        <v>30419106.199999999</v>
      </c>
      <c r="F673" s="31">
        <v>95105910.200000003</v>
      </c>
      <c r="G673" s="31">
        <f>SUM(E673:F673)</f>
        <v>125525016.40000001</v>
      </c>
      <c r="H673" s="31">
        <v>37015660.840000004</v>
      </c>
      <c r="I673" s="31">
        <v>70466036</v>
      </c>
      <c r="J673" s="31">
        <v>107481696.84</v>
      </c>
      <c r="K673" s="31">
        <v>32624973</v>
      </c>
      <c r="L673" s="31">
        <v>120466036</v>
      </c>
      <c r="M673" s="31">
        <v>153091009</v>
      </c>
    </row>
    <row r="674" spans="2:13" s="2" customFormat="1" x14ac:dyDescent="0.25">
      <c r="C674" s="2" t="s">
        <v>433</v>
      </c>
      <c r="E674" s="3">
        <v>30419106.199999999</v>
      </c>
      <c r="F674" s="3">
        <v>0</v>
      </c>
      <c r="G674" s="3">
        <v>30419106.199999999</v>
      </c>
      <c r="H674" s="3">
        <v>37015660.840000004</v>
      </c>
      <c r="I674" s="3">
        <v>0</v>
      </c>
      <c r="J674" s="3">
        <v>37015660.840000004</v>
      </c>
      <c r="K674" s="3">
        <v>32624973</v>
      </c>
      <c r="L674" s="3" t="s">
        <v>341</v>
      </c>
      <c r="M674" s="3">
        <v>32624973</v>
      </c>
    </row>
    <row r="675" spans="2:13" x14ac:dyDescent="0.25">
      <c r="D675" t="s">
        <v>433</v>
      </c>
      <c r="E675" s="1">
        <v>30419106.199999999</v>
      </c>
      <c r="F675" s="1">
        <v>0</v>
      </c>
      <c r="G675" s="1">
        <v>30419106.199999999</v>
      </c>
      <c r="H675" s="1">
        <v>37015660.840000004</v>
      </c>
      <c r="I675" s="1">
        <v>0</v>
      </c>
      <c r="J675" s="1">
        <v>37015660.840000004</v>
      </c>
      <c r="K675" s="1">
        <v>32624973</v>
      </c>
      <c r="L675" s="1" t="s">
        <v>341</v>
      </c>
      <c r="M675" s="1">
        <v>32624973</v>
      </c>
    </row>
    <row r="676" spans="2:13" s="2" customFormat="1" x14ac:dyDescent="0.25">
      <c r="C676" s="2" t="s">
        <v>626</v>
      </c>
      <c r="E676" s="3">
        <v>0</v>
      </c>
      <c r="F676" s="3">
        <v>95105910.200000003</v>
      </c>
      <c r="G676" s="3">
        <v>95105910.200000003</v>
      </c>
      <c r="H676" s="3">
        <v>0</v>
      </c>
      <c r="I676" s="3">
        <v>70466036</v>
      </c>
      <c r="J676" s="3">
        <v>70466036</v>
      </c>
      <c r="K676" s="1">
        <v>0</v>
      </c>
      <c r="L676" s="1">
        <v>0</v>
      </c>
      <c r="M676" s="1">
        <v>0</v>
      </c>
    </row>
    <row r="677" spans="2:13" x14ac:dyDescent="0.25">
      <c r="D677" t="s">
        <v>627</v>
      </c>
      <c r="E677" s="1">
        <v>0</v>
      </c>
      <c r="F677" s="1">
        <v>39138908</v>
      </c>
      <c r="G677" s="1">
        <v>39138908</v>
      </c>
      <c r="H677" s="1">
        <v>0</v>
      </c>
      <c r="I677" s="1">
        <v>32966036</v>
      </c>
      <c r="J677" s="1">
        <v>32966036</v>
      </c>
      <c r="K677" s="1">
        <v>0</v>
      </c>
      <c r="L677" s="1">
        <v>0</v>
      </c>
      <c r="M677" s="1">
        <v>0</v>
      </c>
    </row>
    <row r="678" spans="2:13" x14ac:dyDescent="0.25">
      <c r="D678" t="s">
        <v>628</v>
      </c>
      <c r="E678" s="1">
        <v>0</v>
      </c>
      <c r="F678" s="1">
        <v>44151862.799999997</v>
      </c>
      <c r="G678" s="1">
        <v>44151862.799999997</v>
      </c>
      <c r="H678" s="1">
        <v>0</v>
      </c>
      <c r="I678" s="1">
        <v>18500000</v>
      </c>
      <c r="J678" s="1">
        <v>18500000</v>
      </c>
      <c r="K678" s="1">
        <v>0</v>
      </c>
      <c r="L678" s="1">
        <v>0</v>
      </c>
      <c r="M678" s="1">
        <v>0</v>
      </c>
    </row>
    <row r="679" spans="2:13" x14ac:dyDescent="0.25">
      <c r="D679" t="s">
        <v>629</v>
      </c>
      <c r="E679" s="1">
        <v>0</v>
      </c>
      <c r="F679" s="1">
        <v>5815139.4000000004</v>
      </c>
      <c r="G679" s="1">
        <v>5815139.4000000004</v>
      </c>
      <c r="H679" s="1">
        <v>0</v>
      </c>
      <c r="I679" s="1">
        <v>7000000</v>
      </c>
      <c r="J679" s="1">
        <v>7000000</v>
      </c>
      <c r="K679" s="1">
        <v>0</v>
      </c>
      <c r="L679" s="1">
        <v>0</v>
      </c>
      <c r="M679" s="1">
        <v>0</v>
      </c>
    </row>
    <row r="680" spans="2:13" x14ac:dyDescent="0.25">
      <c r="D680" t="s">
        <v>630</v>
      </c>
      <c r="E680" s="1">
        <v>0</v>
      </c>
      <c r="F680" s="1">
        <v>3000000</v>
      </c>
      <c r="G680" s="1">
        <v>3000000</v>
      </c>
      <c r="H680" s="1">
        <v>0</v>
      </c>
      <c r="I680" s="1">
        <v>4000000</v>
      </c>
      <c r="J680" s="1">
        <v>4000000</v>
      </c>
      <c r="K680" s="1">
        <v>0</v>
      </c>
      <c r="L680" s="1">
        <v>0</v>
      </c>
      <c r="M680" s="1">
        <v>0</v>
      </c>
    </row>
    <row r="681" spans="2:13" x14ac:dyDescent="0.25">
      <c r="D681" t="s">
        <v>631</v>
      </c>
      <c r="E681" s="1"/>
      <c r="F681" s="1">
        <v>3000000</v>
      </c>
      <c r="G681" s="1">
        <v>3000000</v>
      </c>
      <c r="H681" s="1">
        <v>0</v>
      </c>
      <c r="I681" s="1">
        <v>8000000</v>
      </c>
      <c r="J681" s="1">
        <v>8000000</v>
      </c>
      <c r="K681" s="1">
        <v>0</v>
      </c>
      <c r="L681" s="1">
        <v>0</v>
      </c>
      <c r="M681" s="1">
        <v>0</v>
      </c>
    </row>
    <row r="682" spans="2:13" s="2" customFormat="1" x14ac:dyDescent="0.25">
      <c r="C682" s="2" t="s">
        <v>632</v>
      </c>
      <c r="E682" s="1">
        <v>0</v>
      </c>
      <c r="F682" s="1">
        <v>0</v>
      </c>
      <c r="G682" s="1">
        <v>0</v>
      </c>
      <c r="H682" s="1">
        <v>0</v>
      </c>
      <c r="I682" s="1">
        <v>0</v>
      </c>
      <c r="J682" s="1">
        <v>0</v>
      </c>
      <c r="K682" s="1">
        <v>0</v>
      </c>
      <c r="L682" s="3">
        <v>12966036</v>
      </c>
      <c r="M682" s="3">
        <v>12966036</v>
      </c>
    </row>
    <row r="683" spans="2:13" x14ac:dyDescent="0.25">
      <c r="D683" t="s">
        <v>633</v>
      </c>
      <c r="E683" s="1">
        <v>0</v>
      </c>
      <c r="F683" s="1">
        <v>0</v>
      </c>
      <c r="G683" s="1">
        <v>0</v>
      </c>
      <c r="H683" s="1">
        <v>0</v>
      </c>
      <c r="I683" s="1">
        <v>0</v>
      </c>
      <c r="J683" s="1">
        <v>0</v>
      </c>
      <c r="K683" s="1">
        <v>0</v>
      </c>
      <c r="L683" s="1">
        <v>9000000</v>
      </c>
    </row>
    <row r="684" spans="2:13" x14ac:dyDescent="0.25">
      <c r="D684" t="s">
        <v>634</v>
      </c>
      <c r="E684" s="1">
        <v>0</v>
      </c>
      <c r="F684" s="1">
        <v>0</v>
      </c>
      <c r="G684" s="1">
        <v>0</v>
      </c>
      <c r="H684" s="1">
        <v>0</v>
      </c>
      <c r="I684" s="1">
        <v>0</v>
      </c>
      <c r="J684" s="1">
        <v>0</v>
      </c>
      <c r="K684" s="1">
        <v>0</v>
      </c>
      <c r="L684" s="1">
        <v>3966036</v>
      </c>
    </row>
    <row r="685" spans="2:13" s="2" customFormat="1" x14ac:dyDescent="0.25">
      <c r="C685" s="2" t="s">
        <v>635</v>
      </c>
      <c r="E685" s="1">
        <v>0</v>
      </c>
      <c r="F685" s="1">
        <v>0</v>
      </c>
      <c r="G685" s="1">
        <v>0</v>
      </c>
      <c r="H685" s="1">
        <v>0</v>
      </c>
      <c r="I685" s="1">
        <v>0</v>
      </c>
      <c r="J685" s="1">
        <v>0</v>
      </c>
      <c r="K685" s="1">
        <v>0</v>
      </c>
      <c r="L685" s="3">
        <v>5500000</v>
      </c>
      <c r="M685" s="3">
        <v>5500000</v>
      </c>
    </row>
    <row r="686" spans="2:13" x14ac:dyDescent="0.25">
      <c r="D686" t="s">
        <v>636</v>
      </c>
      <c r="E686" s="1">
        <v>0</v>
      </c>
      <c r="F686" s="1">
        <v>0</v>
      </c>
      <c r="G686" s="1">
        <v>0</v>
      </c>
      <c r="H686" s="1">
        <v>0</v>
      </c>
      <c r="I686" s="1">
        <v>0</v>
      </c>
      <c r="J686" s="1">
        <v>0</v>
      </c>
      <c r="K686" s="1">
        <v>0</v>
      </c>
      <c r="L686" s="1">
        <v>4000000</v>
      </c>
    </row>
    <row r="687" spans="2:13" x14ac:dyDescent="0.25">
      <c r="D687" t="s">
        <v>637</v>
      </c>
      <c r="E687" s="1">
        <v>0</v>
      </c>
      <c r="F687" s="1">
        <v>0</v>
      </c>
      <c r="G687" s="1">
        <v>0</v>
      </c>
      <c r="H687" s="1">
        <v>0</v>
      </c>
      <c r="I687" s="1">
        <v>0</v>
      </c>
      <c r="J687" s="1">
        <v>0</v>
      </c>
      <c r="K687" s="1">
        <v>0</v>
      </c>
      <c r="L687" s="1">
        <v>1500000</v>
      </c>
    </row>
    <row r="688" spans="2:13" s="2" customFormat="1" x14ac:dyDescent="0.25">
      <c r="C688" s="2" t="s">
        <v>638</v>
      </c>
      <c r="E688" s="1">
        <v>0</v>
      </c>
      <c r="F688" s="1">
        <v>0</v>
      </c>
      <c r="G688" s="1">
        <v>0</v>
      </c>
      <c r="H688" s="1">
        <v>0</v>
      </c>
      <c r="I688" s="1">
        <v>0</v>
      </c>
      <c r="J688" s="1">
        <v>0</v>
      </c>
      <c r="K688" s="1">
        <v>0</v>
      </c>
      <c r="L688" s="3">
        <v>22000000</v>
      </c>
      <c r="M688" s="3">
        <v>22000000</v>
      </c>
    </row>
    <row r="689" spans="2:13" x14ac:dyDescent="0.25">
      <c r="D689" t="s">
        <v>639</v>
      </c>
      <c r="E689" s="1">
        <v>0</v>
      </c>
      <c r="F689" s="1">
        <v>0</v>
      </c>
      <c r="G689" s="1">
        <v>0</v>
      </c>
      <c r="H689" s="1">
        <v>0</v>
      </c>
      <c r="I689" s="1">
        <v>0</v>
      </c>
      <c r="J689" s="1">
        <v>0</v>
      </c>
      <c r="K689" s="1">
        <v>0</v>
      </c>
      <c r="L689" s="1">
        <v>22000000</v>
      </c>
    </row>
    <row r="690" spans="2:13" x14ac:dyDescent="0.25">
      <c r="C690" t="s">
        <v>640</v>
      </c>
      <c r="E690" s="1">
        <v>0</v>
      </c>
      <c r="F690" s="1">
        <v>0</v>
      </c>
      <c r="G690" s="1">
        <v>0</v>
      </c>
      <c r="H690" s="1">
        <v>0</v>
      </c>
      <c r="I690" s="1">
        <v>0</v>
      </c>
      <c r="J690" s="1">
        <v>0</v>
      </c>
      <c r="K690" s="1">
        <v>0</v>
      </c>
      <c r="L690" s="1">
        <v>80000000</v>
      </c>
      <c r="M690" s="1">
        <v>80000000</v>
      </c>
    </row>
    <row r="691" spans="2:13" s="29" customFormat="1" x14ac:dyDescent="0.25">
      <c r="B691" s="29" t="s">
        <v>641</v>
      </c>
      <c r="E691" s="31">
        <v>0</v>
      </c>
      <c r="F691" s="31">
        <v>0</v>
      </c>
      <c r="G691" s="31">
        <v>0</v>
      </c>
      <c r="H691" s="31">
        <v>0</v>
      </c>
      <c r="I691" s="31">
        <v>0</v>
      </c>
      <c r="J691" s="31">
        <v>0</v>
      </c>
      <c r="K691" s="31">
        <v>34667465</v>
      </c>
      <c r="L691" s="31">
        <v>64100163</v>
      </c>
      <c r="M691" s="31">
        <v>98767628</v>
      </c>
    </row>
    <row r="692" spans="2:13" x14ac:dyDescent="0.25">
      <c r="C692" s="2" t="s">
        <v>642</v>
      </c>
      <c r="E692" s="1">
        <v>0</v>
      </c>
      <c r="F692" s="1">
        <v>0</v>
      </c>
      <c r="G692" s="1">
        <v>0</v>
      </c>
      <c r="H692" s="1">
        <v>0</v>
      </c>
      <c r="I692" s="1">
        <v>0</v>
      </c>
      <c r="J692" s="1">
        <v>0</v>
      </c>
      <c r="K692" s="3">
        <v>34667465</v>
      </c>
      <c r="L692" s="3" t="s">
        <v>341</v>
      </c>
      <c r="M692" s="3">
        <v>34667465</v>
      </c>
    </row>
    <row r="693" spans="2:13" x14ac:dyDescent="0.25">
      <c r="C693" s="2"/>
      <c r="D693" t="s">
        <v>433</v>
      </c>
      <c r="E693" s="1">
        <v>0</v>
      </c>
      <c r="F693" s="1">
        <v>0</v>
      </c>
      <c r="G693" s="1">
        <v>0</v>
      </c>
      <c r="H693" s="1">
        <v>0</v>
      </c>
      <c r="I693" s="1">
        <v>0</v>
      </c>
      <c r="J693" s="1">
        <v>0</v>
      </c>
      <c r="K693" s="1">
        <v>34667465</v>
      </c>
      <c r="L693" s="1" t="s">
        <v>341</v>
      </c>
      <c r="M693" s="1">
        <v>34667465</v>
      </c>
    </row>
    <row r="694" spans="2:13" x14ac:dyDescent="0.25">
      <c r="C694" s="2" t="s">
        <v>643</v>
      </c>
      <c r="E694" s="1">
        <v>0</v>
      </c>
      <c r="F694" s="1">
        <v>0</v>
      </c>
      <c r="G694" s="1">
        <v>0</v>
      </c>
      <c r="H694" s="1">
        <v>0</v>
      </c>
      <c r="I694" s="1">
        <v>0</v>
      </c>
      <c r="J694" s="1">
        <v>0</v>
      </c>
      <c r="K694" s="1" t="s">
        <v>341</v>
      </c>
      <c r="L694" s="3">
        <v>11100163</v>
      </c>
      <c r="M694" s="3">
        <v>11100163</v>
      </c>
    </row>
    <row r="695" spans="2:13" x14ac:dyDescent="0.25">
      <c r="C695" s="2"/>
      <c r="D695" t="s">
        <v>644</v>
      </c>
      <c r="E695" s="1">
        <v>0</v>
      </c>
      <c r="F695" s="1">
        <v>0</v>
      </c>
      <c r="G695" s="1">
        <v>0</v>
      </c>
      <c r="H695" s="1">
        <v>0</v>
      </c>
      <c r="I695" s="1">
        <v>0</v>
      </c>
      <c r="J695" s="1">
        <v>0</v>
      </c>
      <c r="K695" s="1">
        <v>0</v>
      </c>
      <c r="L695" s="1">
        <v>6500000</v>
      </c>
      <c r="M695" s="1">
        <v>6500000</v>
      </c>
    </row>
    <row r="696" spans="2:13" x14ac:dyDescent="0.25">
      <c r="C696" s="2"/>
      <c r="D696" t="s">
        <v>645</v>
      </c>
      <c r="E696" s="1">
        <v>0</v>
      </c>
      <c r="F696" s="1">
        <v>0</v>
      </c>
      <c r="G696" s="1">
        <v>0</v>
      </c>
      <c r="H696" s="1">
        <v>0</v>
      </c>
      <c r="I696" s="1">
        <v>0</v>
      </c>
      <c r="J696" s="1">
        <v>0</v>
      </c>
      <c r="K696" s="1">
        <v>0</v>
      </c>
      <c r="L696" s="1">
        <v>3500000</v>
      </c>
      <c r="M696" s="1">
        <v>3500000</v>
      </c>
    </row>
    <row r="697" spans="2:13" x14ac:dyDescent="0.25">
      <c r="C697" s="2"/>
      <c r="D697" t="s">
        <v>646</v>
      </c>
      <c r="E697" s="1">
        <v>0</v>
      </c>
      <c r="F697" s="1">
        <v>0</v>
      </c>
      <c r="G697" s="1">
        <v>0</v>
      </c>
      <c r="H697" s="1">
        <v>0</v>
      </c>
      <c r="I697" s="1">
        <v>0</v>
      </c>
      <c r="J697" s="1">
        <v>0</v>
      </c>
      <c r="K697" s="1">
        <v>0</v>
      </c>
      <c r="L697" s="1">
        <v>1100163</v>
      </c>
      <c r="M697" s="1">
        <v>1100163</v>
      </c>
    </row>
    <row r="698" spans="2:13" x14ac:dyDescent="0.25">
      <c r="C698" s="2" t="s">
        <v>647</v>
      </c>
      <c r="E698" s="1">
        <v>0</v>
      </c>
      <c r="F698" s="1">
        <v>0</v>
      </c>
      <c r="G698" s="1">
        <v>0</v>
      </c>
      <c r="H698" s="1">
        <v>0</v>
      </c>
      <c r="I698" s="1">
        <v>0</v>
      </c>
      <c r="J698" s="1">
        <v>0</v>
      </c>
      <c r="K698" s="1" t="s">
        <v>341</v>
      </c>
      <c r="L698" s="3">
        <v>10500000</v>
      </c>
      <c r="M698" s="3">
        <v>10500000</v>
      </c>
    </row>
    <row r="699" spans="2:13" x14ac:dyDescent="0.25">
      <c r="C699" s="2"/>
      <c r="D699" t="s">
        <v>648</v>
      </c>
      <c r="E699" s="1">
        <v>0</v>
      </c>
      <c r="F699" s="1">
        <v>0</v>
      </c>
      <c r="G699" s="1">
        <v>0</v>
      </c>
      <c r="H699" s="1">
        <v>0</v>
      </c>
      <c r="I699" s="1">
        <v>0</v>
      </c>
      <c r="J699" s="1">
        <v>0</v>
      </c>
      <c r="K699" s="1">
        <v>0</v>
      </c>
      <c r="L699" s="1">
        <v>3000000</v>
      </c>
      <c r="M699" s="1">
        <v>3000000</v>
      </c>
    </row>
    <row r="700" spans="2:13" x14ac:dyDescent="0.25">
      <c r="C700" s="2"/>
      <c r="D700" t="s">
        <v>649</v>
      </c>
      <c r="E700" s="1">
        <v>0</v>
      </c>
      <c r="F700" s="1">
        <v>0</v>
      </c>
      <c r="G700" s="1">
        <v>0</v>
      </c>
      <c r="H700" s="1">
        <v>0</v>
      </c>
      <c r="I700" s="1">
        <v>0</v>
      </c>
      <c r="J700" s="1">
        <v>0</v>
      </c>
      <c r="K700" s="1">
        <v>0</v>
      </c>
      <c r="L700" s="1">
        <v>3000000</v>
      </c>
      <c r="M700" s="1">
        <v>3000000</v>
      </c>
    </row>
    <row r="701" spans="2:13" x14ac:dyDescent="0.25">
      <c r="C701" s="2"/>
      <c r="D701" t="s">
        <v>650</v>
      </c>
      <c r="E701" s="1">
        <v>0</v>
      </c>
      <c r="F701" s="1">
        <v>0</v>
      </c>
      <c r="G701" s="1">
        <v>0</v>
      </c>
      <c r="H701" s="1">
        <v>0</v>
      </c>
      <c r="I701" s="1">
        <v>0</v>
      </c>
      <c r="J701" s="1">
        <v>0</v>
      </c>
      <c r="K701" s="1">
        <v>0</v>
      </c>
      <c r="L701" s="1">
        <v>4500000</v>
      </c>
      <c r="M701" s="1">
        <v>4500000</v>
      </c>
    </row>
    <row r="702" spans="2:13" x14ac:dyDescent="0.25">
      <c r="C702" s="2" t="s">
        <v>651</v>
      </c>
      <c r="E702" s="1">
        <v>0</v>
      </c>
      <c r="F702" s="1">
        <v>0</v>
      </c>
      <c r="G702" s="1">
        <v>0</v>
      </c>
      <c r="H702" s="1">
        <v>0</v>
      </c>
      <c r="I702" s="1">
        <v>0</v>
      </c>
      <c r="J702" s="1">
        <v>0</v>
      </c>
      <c r="K702" s="1">
        <v>0</v>
      </c>
      <c r="L702" s="3">
        <v>15000000</v>
      </c>
      <c r="M702" s="3">
        <v>15000000</v>
      </c>
    </row>
    <row r="703" spans="2:13" x14ac:dyDescent="0.25">
      <c r="C703" s="2"/>
      <c r="D703" t="s">
        <v>652</v>
      </c>
      <c r="E703" s="1">
        <v>0</v>
      </c>
      <c r="F703" s="1">
        <v>0</v>
      </c>
      <c r="G703" s="1">
        <v>0</v>
      </c>
      <c r="H703" s="1">
        <v>0</v>
      </c>
      <c r="I703" s="1">
        <v>0</v>
      </c>
      <c r="J703" s="1">
        <v>0</v>
      </c>
      <c r="K703" s="1">
        <v>0</v>
      </c>
      <c r="L703" s="1">
        <v>15000000</v>
      </c>
      <c r="M703" s="1">
        <v>15000000</v>
      </c>
    </row>
    <row r="704" spans="2:13" x14ac:dyDescent="0.25">
      <c r="C704" s="2" t="s">
        <v>653</v>
      </c>
      <c r="E704" s="1">
        <v>0</v>
      </c>
      <c r="F704" s="1">
        <v>0</v>
      </c>
      <c r="G704" s="1">
        <v>0</v>
      </c>
      <c r="H704" s="1">
        <v>0</v>
      </c>
      <c r="I704" s="1">
        <v>0</v>
      </c>
      <c r="J704" s="1">
        <v>0</v>
      </c>
      <c r="K704" s="1">
        <v>0</v>
      </c>
      <c r="L704" s="3">
        <v>7500000</v>
      </c>
      <c r="M704" s="3">
        <v>7500000</v>
      </c>
    </row>
    <row r="705" spans="1:13" x14ac:dyDescent="0.25">
      <c r="C705" s="2"/>
      <c r="D705" s="11" t="s">
        <v>654</v>
      </c>
      <c r="E705" s="1">
        <v>0</v>
      </c>
      <c r="F705" s="1">
        <v>0</v>
      </c>
      <c r="G705" s="1">
        <v>0</v>
      </c>
      <c r="H705" s="1">
        <v>0</v>
      </c>
      <c r="I705" s="1">
        <v>0</v>
      </c>
      <c r="J705" s="1">
        <v>0</v>
      </c>
      <c r="K705" s="1">
        <v>0</v>
      </c>
      <c r="L705" s="1">
        <v>500000</v>
      </c>
      <c r="M705" s="1">
        <v>500000</v>
      </c>
    </row>
    <row r="706" spans="1:13" x14ac:dyDescent="0.25">
      <c r="C706" s="2" t="s">
        <v>655</v>
      </c>
      <c r="E706" s="1">
        <v>0</v>
      </c>
      <c r="F706" s="1">
        <v>0</v>
      </c>
      <c r="G706" s="1">
        <v>0</v>
      </c>
      <c r="H706" s="1">
        <v>0</v>
      </c>
      <c r="I706" s="1">
        <v>0</v>
      </c>
      <c r="J706" s="1">
        <v>0</v>
      </c>
      <c r="K706" s="1">
        <v>0</v>
      </c>
      <c r="L706" s="41">
        <v>7000000</v>
      </c>
      <c r="M706" s="41">
        <v>7000000</v>
      </c>
    </row>
    <row r="707" spans="1:13" x14ac:dyDescent="0.25">
      <c r="C707" s="2" t="s">
        <v>534</v>
      </c>
      <c r="E707" s="1">
        <v>0</v>
      </c>
      <c r="F707" s="1">
        <v>0</v>
      </c>
      <c r="G707" s="1">
        <v>0</v>
      </c>
      <c r="H707" s="1">
        <v>0</v>
      </c>
      <c r="I707" s="1">
        <v>0</v>
      </c>
      <c r="J707" s="1">
        <v>0</v>
      </c>
      <c r="K707" s="1">
        <v>0</v>
      </c>
      <c r="L707" s="3">
        <v>20000000</v>
      </c>
      <c r="M707" s="3">
        <v>20000000</v>
      </c>
    </row>
    <row r="708" spans="1:13" s="29" customFormat="1" x14ac:dyDescent="0.25">
      <c r="B708" s="29" t="s">
        <v>656</v>
      </c>
      <c r="D708" s="34"/>
      <c r="E708" s="31">
        <v>3931661319.9000001</v>
      </c>
      <c r="F708" s="31">
        <v>2513162637.0900002</v>
      </c>
      <c r="G708" s="31">
        <v>5566823956.9700003</v>
      </c>
      <c r="H708" s="31"/>
      <c r="I708" s="31"/>
      <c r="J708" s="31"/>
      <c r="K708" s="31"/>
      <c r="L708" s="31"/>
      <c r="M708" s="31"/>
    </row>
    <row r="709" spans="1:13" s="4" customFormat="1" x14ac:dyDescent="0.25">
      <c r="A709" s="4" t="s">
        <v>894</v>
      </c>
    </row>
    <row r="710" spans="1:13" s="29" customFormat="1" x14ac:dyDescent="0.25">
      <c r="B710" s="29" t="s">
        <v>895</v>
      </c>
      <c r="E710" s="31">
        <v>2463253</v>
      </c>
      <c r="F710" s="31">
        <v>104581</v>
      </c>
      <c r="G710" s="31">
        <v>2567834</v>
      </c>
      <c r="H710" s="31">
        <v>2685265</v>
      </c>
      <c r="I710" s="31">
        <v>77070</v>
      </c>
      <c r="J710" s="31">
        <f>SUM(H710:I710)</f>
        <v>2762335</v>
      </c>
      <c r="K710" s="31">
        <v>2735638</v>
      </c>
      <c r="L710" s="31">
        <v>68900</v>
      </c>
      <c r="M710" s="31">
        <v>2804538</v>
      </c>
    </row>
    <row r="711" spans="1:13" x14ac:dyDescent="0.25">
      <c r="B711" s="2"/>
      <c r="C711" s="2" t="s">
        <v>657</v>
      </c>
      <c r="D711" s="2"/>
      <c r="E711" s="1">
        <v>0</v>
      </c>
      <c r="F711" s="1">
        <v>0</v>
      </c>
      <c r="G711" s="1">
        <v>0</v>
      </c>
      <c r="H711" s="1">
        <v>0</v>
      </c>
      <c r="I711" s="1">
        <v>0</v>
      </c>
      <c r="J711" s="1">
        <v>0</v>
      </c>
      <c r="K711" s="1">
        <v>0</v>
      </c>
      <c r="L711" s="1">
        <v>0</v>
      </c>
      <c r="M711" s="1">
        <v>0</v>
      </c>
    </row>
    <row r="712" spans="1:13" x14ac:dyDescent="0.25">
      <c r="D712" t="s">
        <v>658</v>
      </c>
      <c r="E712" s="1">
        <v>12000000</v>
      </c>
      <c r="F712" s="1">
        <v>20000000</v>
      </c>
      <c r="G712" s="1">
        <v>32000000</v>
      </c>
      <c r="H712" s="1">
        <v>13830000</v>
      </c>
      <c r="I712" s="1">
        <v>10795000</v>
      </c>
      <c r="J712" s="1">
        <v>24625000</v>
      </c>
      <c r="K712" s="1">
        <v>22182000</v>
      </c>
      <c r="L712" s="1">
        <v>13055000</v>
      </c>
      <c r="M712" s="1">
        <v>35237000</v>
      </c>
    </row>
    <row r="713" spans="1:13" x14ac:dyDescent="0.25">
      <c r="D713" t="s">
        <v>659</v>
      </c>
      <c r="E713" s="1">
        <v>12589000</v>
      </c>
      <c r="F713" s="1">
        <v>25000000</v>
      </c>
      <c r="G713" s="1">
        <v>37589000</v>
      </c>
      <c r="H713" s="1">
        <v>10241000</v>
      </c>
      <c r="I713" s="1">
        <v>9166000</v>
      </c>
      <c r="J713" s="1">
        <v>19407000</v>
      </c>
      <c r="K713" s="1">
        <v>6781000</v>
      </c>
      <c r="L713" s="1">
        <v>0</v>
      </c>
      <c r="M713" s="1">
        <v>6781000</v>
      </c>
    </row>
    <row r="714" spans="1:13" x14ac:dyDescent="0.25">
      <c r="D714" t="s">
        <v>660</v>
      </c>
      <c r="E714" s="1">
        <v>55000000</v>
      </c>
      <c r="F714" s="1">
        <v>0</v>
      </c>
      <c r="G714" s="1">
        <v>55000000</v>
      </c>
      <c r="H714" s="1">
        <v>18034000</v>
      </c>
      <c r="I714" s="1">
        <v>0</v>
      </c>
      <c r="J714" s="1">
        <v>18034000</v>
      </c>
      <c r="K714" s="1">
        <v>0</v>
      </c>
      <c r="L714" s="1">
        <v>0</v>
      </c>
      <c r="M714" s="1">
        <v>0</v>
      </c>
    </row>
    <row r="715" spans="1:13" x14ac:dyDescent="0.25">
      <c r="D715" t="s">
        <v>661</v>
      </c>
      <c r="E715" s="1">
        <v>0</v>
      </c>
      <c r="F715" s="1">
        <v>0</v>
      </c>
      <c r="G715" s="1">
        <v>0</v>
      </c>
      <c r="H715" s="1">
        <v>0</v>
      </c>
      <c r="I715" s="1">
        <v>0</v>
      </c>
      <c r="J715" s="1">
        <v>0</v>
      </c>
      <c r="K715" s="1">
        <v>63500000</v>
      </c>
      <c r="L715" s="1">
        <v>0</v>
      </c>
      <c r="M715" s="1">
        <v>63500000</v>
      </c>
    </row>
    <row r="716" spans="1:13" x14ac:dyDescent="0.25">
      <c r="D716" t="s">
        <v>662</v>
      </c>
      <c r="E716" s="1">
        <v>3000000</v>
      </c>
      <c r="F716" s="1">
        <v>0</v>
      </c>
      <c r="G716" s="1">
        <v>3000000</v>
      </c>
      <c r="H716" s="1">
        <v>0</v>
      </c>
      <c r="I716" s="1">
        <v>0</v>
      </c>
      <c r="J716" s="1">
        <v>0</v>
      </c>
      <c r="K716" s="1">
        <v>0</v>
      </c>
      <c r="L716" s="1">
        <v>0</v>
      </c>
      <c r="M716" s="1">
        <v>0</v>
      </c>
    </row>
    <row r="717" spans="1:13" x14ac:dyDescent="0.25">
      <c r="B717" s="2"/>
      <c r="C717" s="2" t="s">
        <v>663</v>
      </c>
      <c r="D717" s="2"/>
      <c r="E717" s="3">
        <f>SUM(E712:E716)</f>
        <v>82589000</v>
      </c>
      <c r="F717" s="3">
        <f>SUM(F712:F716)</f>
        <v>45000000</v>
      </c>
      <c r="G717" s="3">
        <v>127589000</v>
      </c>
      <c r="H717" s="3">
        <f>SUM(H712:H716)</f>
        <v>42105000</v>
      </c>
      <c r="I717" s="3">
        <f>SUM(I712:I716)</f>
        <v>19961000</v>
      </c>
      <c r="J717" s="3">
        <f>SUM(J712:J716)</f>
        <v>62066000</v>
      </c>
      <c r="K717" s="3">
        <f>SUM(K712:K716)</f>
        <v>92463000</v>
      </c>
      <c r="L717" s="3">
        <f>SUM(L712:L716)</f>
        <v>13055000</v>
      </c>
      <c r="M717" s="3">
        <v>105518</v>
      </c>
    </row>
    <row r="718" spans="1:13" x14ac:dyDescent="0.25">
      <c r="B718" s="2"/>
      <c r="C718" s="2" t="s">
        <v>664</v>
      </c>
      <c r="D718" s="2"/>
      <c r="E718" s="1">
        <v>0</v>
      </c>
      <c r="F718" s="1">
        <v>0</v>
      </c>
      <c r="G718" s="1">
        <v>0</v>
      </c>
      <c r="H718" s="1">
        <v>0</v>
      </c>
      <c r="I718" s="1">
        <v>0</v>
      </c>
      <c r="J718" s="1">
        <v>0</v>
      </c>
      <c r="K718" s="1">
        <v>0</v>
      </c>
      <c r="L718" s="1">
        <v>0</v>
      </c>
      <c r="M718" s="1">
        <v>0</v>
      </c>
    </row>
    <row r="719" spans="1:13" x14ac:dyDescent="0.25">
      <c r="D719" t="s">
        <v>665</v>
      </c>
      <c r="E719" s="1">
        <v>14000000</v>
      </c>
      <c r="F719" s="1">
        <v>0</v>
      </c>
      <c r="G719" s="1">
        <v>14000000</v>
      </c>
      <c r="H719" s="1">
        <v>8000000</v>
      </c>
      <c r="I719" s="1">
        <v>0</v>
      </c>
      <c r="J719" s="1">
        <v>8000000</v>
      </c>
      <c r="K719" s="1">
        <v>6540000</v>
      </c>
      <c r="L719" s="1">
        <v>0</v>
      </c>
      <c r="M719" s="1">
        <v>6540000</v>
      </c>
    </row>
    <row r="720" spans="1:13" x14ac:dyDescent="0.25">
      <c r="D720" t="s">
        <v>666</v>
      </c>
      <c r="E720" s="1">
        <v>3000000</v>
      </c>
      <c r="F720" s="1">
        <v>0</v>
      </c>
      <c r="G720" s="1">
        <v>3000000</v>
      </c>
      <c r="H720" s="1">
        <v>692000</v>
      </c>
      <c r="I720" s="1">
        <v>0</v>
      </c>
      <c r="J720" s="1">
        <v>692000</v>
      </c>
      <c r="K720" s="1">
        <v>0</v>
      </c>
      <c r="L720" s="1">
        <v>0</v>
      </c>
      <c r="M720" s="1">
        <v>0</v>
      </c>
    </row>
    <row r="721" spans="2:15" x14ac:dyDescent="0.25">
      <c r="D721" t="s">
        <v>667</v>
      </c>
      <c r="E721" s="1">
        <v>2175000</v>
      </c>
      <c r="F721" s="1">
        <v>0</v>
      </c>
      <c r="G721" s="1">
        <v>2175000</v>
      </c>
      <c r="H721" s="1">
        <v>2481500</v>
      </c>
      <c r="I721" s="1">
        <v>0</v>
      </c>
      <c r="J721" s="1">
        <v>2481500</v>
      </c>
      <c r="K721" s="1">
        <v>2588538</v>
      </c>
      <c r="L721" s="1">
        <v>0</v>
      </c>
      <c r="M721" s="1">
        <v>2588538</v>
      </c>
      <c r="O721" s="1">
        <v>1000</v>
      </c>
    </row>
    <row r="722" spans="2:15" x14ac:dyDescent="0.25">
      <c r="D722" t="s">
        <v>668</v>
      </c>
      <c r="E722" s="1">
        <v>0</v>
      </c>
      <c r="F722" s="1">
        <v>0</v>
      </c>
      <c r="G722" s="1">
        <v>0</v>
      </c>
      <c r="H722" s="1">
        <v>0</v>
      </c>
      <c r="I722" s="1">
        <v>0</v>
      </c>
      <c r="J722" s="1">
        <v>0</v>
      </c>
      <c r="K722" s="1">
        <v>3344000</v>
      </c>
      <c r="L722" s="1">
        <v>0</v>
      </c>
      <c r="M722" s="1">
        <v>3344000</v>
      </c>
    </row>
    <row r="723" spans="2:15" s="2" customFormat="1" x14ac:dyDescent="0.25">
      <c r="C723" s="2" t="s">
        <v>663</v>
      </c>
      <c r="E723" s="3">
        <f>SUM(E719:E721)</f>
        <v>19175000</v>
      </c>
      <c r="F723" s="3">
        <v>0</v>
      </c>
      <c r="G723" s="3">
        <v>2192000</v>
      </c>
      <c r="H723" s="3">
        <f>SUM(H719:H721)</f>
        <v>11173500</v>
      </c>
      <c r="I723" s="3">
        <f>SUM(I719:I721)</f>
        <v>0</v>
      </c>
      <c r="J723" s="3">
        <f>SUM(J719:J721)</f>
        <v>11173500</v>
      </c>
      <c r="K723" s="3">
        <f>SUM(K719:K722)</f>
        <v>12472538</v>
      </c>
      <c r="L723" s="3">
        <f>SUM(L719:L722)</f>
        <v>0</v>
      </c>
      <c r="M723" s="3">
        <v>2598422</v>
      </c>
    </row>
    <row r="724" spans="2:15" x14ac:dyDescent="0.25">
      <c r="B724" s="2"/>
      <c r="C724" s="2" t="s">
        <v>669</v>
      </c>
      <c r="D724" s="2"/>
      <c r="E724" s="1">
        <v>0</v>
      </c>
      <c r="F724" s="1">
        <v>0</v>
      </c>
      <c r="G724" s="1">
        <v>0</v>
      </c>
      <c r="H724" s="1">
        <v>0</v>
      </c>
      <c r="I724" s="1">
        <v>0</v>
      </c>
      <c r="J724" s="1">
        <v>0</v>
      </c>
      <c r="K724" s="1">
        <v>0</v>
      </c>
      <c r="L724" s="1">
        <v>0</v>
      </c>
      <c r="M724" s="1">
        <v>0</v>
      </c>
    </row>
    <row r="725" spans="2:15" x14ac:dyDescent="0.25">
      <c r="D725" t="s">
        <v>670</v>
      </c>
      <c r="E725" s="1">
        <v>5000000</v>
      </c>
      <c r="F725" s="1">
        <v>22500000</v>
      </c>
      <c r="G725" s="1">
        <v>27500000</v>
      </c>
      <c r="H725" s="1">
        <v>10616000</v>
      </c>
      <c r="I725" s="1">
        <v>14017000</v>
      </c>
      <c r="J725" s="1">
        <v>24633000</v>
      </c>
      <c r="K725" s="1">
        <v>13015000</v>
      </c>
      <c r="L725" s="1">
        <v>49000000</v>
      </c>
      <c r="M725" s="1">
        <v>62015000</v>
      </c>
    </row>
    <row r="726" spans="2:15" x14ac:dyDescent="0.25">
      <c r="D726" t="s">
        <v>671</v>
      </c>
      <c r="E726" s="1">
        <v>8600000</v>
      </c>
      <c r="F726" s="1">
        <v>8617000</v>
      </c>
      <c r="G726" s="1">
        <v>17217000</v>
      </c>
      <c r="H726" s="1">
        <v>9867000</v>
      </c>
      <c r="I726" s="1">
        <v>6900000</v>
      </c>
      <c r="J726" s="1">
        <v>16767000</v>
      </c>
      <c r="K726" s="1">
        <v>14033000</v>
      </c>
      <c r="L726" s="1">
        <v>0</v>
      </c>
      <c r="M726" s="1">
        <v>14033000</v>
      </c>
    </row>
    <row r="727" spans="2:15" x14ac:dyDescent="0.25">
      <c r="B727" s="2"/>
      <c r="C727" s="2" t="s">
        <v>663</v>
      </c>
      <c r="D727" s="2"/>
      <c r="E727" s="3">
        <f>(SUM(E725:E726))</f>
        <v>13600000</v>
      </c>
      <c r="F727" s="3">
        <f>(SUM(F725:F726))</f>
        <v>31117000</v>
      </c>
      <c r="G727" s="3">
        <v>44717000</v>
      </c>
      <c r="H727" s="3">
        <f>(SUM(H725:H726))</f>
        <v>20483000</v>
      </c>
      <c r="I727" s="3">
        <f>(SUM(I725:I726))</f>
        <v>20917000</v>
      </c>
      <c r="J727" s="3">
        <f>(SUM(J725:J726))</f>
        <v>41400000</v>
      </c>
      <c r="K727" s="3">
        <f>(SUM(K725:K726))</f>
        <v>27048000</v>
      </c>
      <c r="L727" s="3">
        <f>(SUM(L725:L726))</f>
        <v>49000000</v>
      </c>
      <c r="M727" s="1">
        <v>76048000</v>
      </c>
    </row>
    <row r="728" spans="2:15" x14ac:dyDescent="0.25">
      <c r="B728" s="2"/>
      <c r="C728" s="2" t="s">
        <v>672</v>
      </c>
      <c r="D728" s="2"/>
      <c r="E728" s="1">
        <v>0</v>
      </c>
      <c r="F728" s="1">
        <v>0</v>
      </c>
      <c r="G728" s="1">
        <v>0</v>
      </c>
      <c r="H728" s="1">
        <v>0</v>
      </c>
      <c r="I728" s="1">
        <v>0</v>
      </c>
      <c r="J728" s="1">
        <v>0</v>
      </c>
      <c r="K728" s="1">
        <v>0</v>
      </c>
      <c r="L728" s="1">
        <v>0</v>
      </c>
      <c r="M728" s="1">
        <v>0</v>
      </c>
    </row>
    <row r="729" spans="2:15" x14ac:dyDescent="0.25">
      <c r="D729" t="s">
        <v>673</v>
      </c>
      <c r="E729" s="1">
        <v>22000000</v>
      </c>
      <c r="F729" s="1">
        <v>27464000</v>
      </c>
      <c r="G729" s="1">
        <v>49464000</v>
      </c>
      <c r="H729" s="1">
        <v>6096000</v>
      </c>
      <c r="I729" s="1">
        <v>12992000</v>
      </c>
      <c r="J729" s="1">
        <v>19088000</v>
      </c>
      <c r="K729" s="1">
        <v>7365000</v>
      </c>
      <c r="L729" s="1">
        <v>0</v>
      </c>
      <c r="M729" s="1">
        <v>7365000</v>
      </c>
    </row>
    <row r="730" spans="2:15" x14ac:dyDescent="0.25">
      <c r="D730" t="s">
        <v>674</v>
      </c>
      <c r="E730" s="1">
        <v>24064000</v>
      </c>
      <c r="F730" s="1">
        <v>0</v>
      </c>
      <c r="G730" s="1">
        <v>24064000</v>
      </c>
      <c r="H730" s="1">
        <v>5728000</v>
      </c>
      <c r="I730" s="1">
        <v>0</v>
      </c>
      <c r="J730" s="1">
        <v>5728000</v>
      </c>
      <c r="K730" s="1">
        <v>3000000</v>
      </c>
      <c r="L730" s="1">
        <v>0</v>
      </c>
      <c r="M730" s="1">
        <v>3000000</v>
      </c>
    </row>
    <row r="731" spans="2:15" x14ac:dyDescent="0.25">
      <c r="D731" t="s">
        <v>675</v>
      </c>
      <c r="E731" s="1">
        <v>1000000</v>
      </c>
      <c r="F731" s="1">
        <v>1000000</v>
      </c>
      <c r="G731" s="1">
        <v>2000000</v>
      </c>
      <c r="H731" s="1">
        <v>5480000</v>
      </c>
      <c r="I731" s="1">
        <v>0</v>
      </c>
      <c r="J731" s="1">
        <v>5480000</v>
      </c>
      <c r="K731" s="1">
        <v>1455000</v>
      </c>
      <c r="L731" s="1">
        <v>6845000</v>
      </c>
      <c r="M731" s="1">
        <v>8300000</v>
      </c>
    </row>
    <row r="732" spans="2:15" x14ac:dyDescent="0.25">
      <c r="D732" t="s">
        <v>676</v>
      </c>
      <c r="E732" s="1">
        <v>0</v>
      </c>
      <c r="F732" s="1">
        <v>0</v>
      </c>
      <c r="G732" s="1">
        <v>0</v>
      </c>
      <c r="H732" s="1">
        <v>0</v>
      </c>
      <c r="I732" s="1">
        <v>0</v>
      </c>
      <c r="J732" s="1">
        <v>0</v>
      </c>
      <c r="K732" s="1">
        <v>1000000</v>
      </c>
      <c r="L732" s="1">
        <v>0</v>
      </c>
      <c r="M732" s="1">
        <v>1000000</v>
      </c>
    </row>
    <row r="733" spans="2:15" x14ac:dyDescent="0.25">
      <c r="B733" s="2"/>
      <c r="C733" s="2" t="s">
        <v>663</v>
      </c>
      <c r="D733" s="2"/>
      <c r="E733" s="3">
        <f>(SUM(E729:E731))</f>
        <v>47064000</v>
      </c>
      <c r="F733" s="3">
        <f>(SUM(F729:F731))</f>
        <v>28464000</v>
      </c>
      <c r="G733" s="3">
        <v>75528000</v>
      </c>
      <c r="H733" s="3">
        <f>(SUM(H729:H731))</f>
        <v>17304000</v>
      </c>
      <c r="I733" s="3">
        <f>(SUM(I729:I731))</f>
        <v>12992000</v>
      </c>
      <c r="J733" s="3">
        <f>(SUM(J729:J731))</f>
        <v>30296000</v>
      </c>
      <c r="K733" s="3">
        <f>(SUM(K729:K732))</f>
        <v>12820000</v>
      </c>
      <c r="L733" s="3">
        <f>(SUM(L729:L732))</f>
        <v>6845000</v>
      </c>
      <c r="M733" s="1">
        <v>19665000</v>
      </c>
    </row>
    <row r="734" spans="2:15" x14ac:dyDescent="0.25">
      <c r="B734" s="2"/>
      <c r="C734" s="2" t="s">
        <v>677</v>
      </c>
      <c r="D734" s="2"/>
      <c r="E734" s="1">
        <v>0</v>
      </c>
      <c r="F734" s="1">
        <v>0</v>
      </c>
      <c r="G734" s="1">
        <v>0</v>
      </c>
      <c r="H734" s="1">
        <v>0</v>
      </c>
      <c r="I734" s="1">
        <v>0</v>
      </c>
      <c r="J734" s="1">
        <v>0</v>
      </c>
      <c r="K734" s="1">
        <v>0</v>
      </c>
      <c r="L734" s="1">
        <v>0</v>
      </c>
      <c r="M734" s="1">
        <v>0</v>
      </c>
    </row>
    <row r="735" spans="2:15" x14ac:dyDescent="0.25">
      <c r="D735" t="s">
        <v>678</v>
      </c>
      <c r="E735" s="1">
        <v>45000000</v>
      </c>
      <c r="F735" s="1">
        <v>0</v>
      </c>
      <c r="G735" s="1">
        <v>45000000</v>
      </c>
      <c r="H735" s="1">
        <v>24212000</v>
      </c>
      <c r="I735" s="1">
        <v>0</v>
      </c>
      <c r="J735" s="1">
        <v>24212000</v>
      </c>
      <c r="K735" s="1">
        <v>0</v>
      </c>
      <c r="L735" s="1">
        <v>0</v>
      </c>
      <c r="M735" s="1">
        <v>0</v>
      </c>
    </row>
    <row r="736" spans="2:15" x14ac:dyDescent="0.25">
      <c r="D736" t="s">
        <v>679</v>
      </c>
      <c r="E736" s="1">
        <v>18000000</v>
      </c>
      <c r="F736" s="1">
        <v>0</v>
      </c>
      <c r="G736" s="1">
        <v>18000000</v>
      </c>
      <c r="H736" s="1">
        <v>20000000</v>
      </c>
      <c r="I736" s="1">
        <v>0</v>
      </c>
      <c r="J736" s="1">
        <v>20000000</v>
      </c>
      <c r="K736" s="1">
        <v>0</v>
      </c>
      <c r="L736" s="1">
        <v>0</v>
      </c>
      <c r="M736" s="1">
        <v>0</v>
      </c>
    </row>
    <row r="737" spans="2:13" x14ac:dyDescent="0.25">
      <c r="D737" t="s">
        <v>680</v>
      </c>
      <c r="E737" s="1">
        <v>65000000</v>
      </c>
      <c r="F737" s="1">
        <v>0</v>
      </c>
      <c r="G737" s="1">
        <v>65000000</v>
      </c>
      <c r="H737" s="1">
        <v>70969000</v>
      </c>
      <c r="I737" s="1">
        <v>23200000</v>
      </c>
      <c r="J737" s="1">
        <v>94169000</v>
      </c>
      <c r="K737" s="1">
        <v>0</v>
      </c>
      <c r="L737" s="1">
        <v>0</v>
      </c>
      <c r="M737" s="1">
        <v>0</v>
      </c>
    </row>
    <row r="738" spans="2:13" s="2" customFormat="1" x14ac:dyDescent="0.25">
      <c r="C738" s="2" t="s">
        <v>681</v>
      </c>
      <c r="E738" s="3">
        <v>0</v>
      </c>
      <c r="F738" s="3">
        <v>0</v>
      </c>
      <c r="G738" s="3">
        <v>0</v>
      </c>
      <c r="H738" s="3">
        <v>115181000</v>
      </c>
      <c r="I738" s="3">
        <v>23200000</v>
      </c>
      <c r="J738" s="3">
        <v>138381000</v>
      </c>
      <c r="K738" s="3">
        <v>0</v>
      </c>
      <c r="L738" s="3">
        <v>0</v>
      </c>
      <c r="M738" s="1">
        <v>0</v>
      </c>
    </row>
    <row r="739" spans="2:13" s="2" customFormat="1" x14ac:dyDescent="0.25">
      <c r="C739" s="2" t="s">
        <v>682</v>
      </c>
      <c r="E739" s="1">
        <v>0</v>
      </c>
      <c r="F739" s="1">
        <v>0</v>
      </c>
      <c r="G739" s="1">
        <v>0</v>
      </c>
      <c r="H739" s="1">
        <v>0</v>
      </c>
      <c r="I739" s="1">
        <v>0</v>
      </c>
      <c r="J739" s="1">
        <v>0</v>
      </c>
      <c r="K739" s="1">
        <v>0</v>
      </c>
      <c r="L739" s="1">
        <v>0</v>
      </c>
      <c r="M739" s="1">
        <v>0</v>
      </c>
    </row>
    <row r="740" spans="2:13" x14ac:dyDescent="0.25">
      <c r="D740" t="s">
        <v>683</v>
      </c>
      <c r="E740" s="1">
        <v>0</v>
      </c>
      <c r="F740" s="1">
        <v>0</v>
      </c>
      <c r="G740" s="1">
        <v>0</v>
      </c>
      <c r="H740" s="1">
        <v>0</v>
      </c>
      <c r="I740" s="1">
        <v>0</v>
      </c>
      <c r="J740" s="1">
        <v>0</v>
      </c>
      <c r="K740" s="1">
        <v>1000000</v>
      </c>
      <c r="L740" s="1">
        <v>0</v>
      </c>
      <c r="M740" s="1">
        <v>1000000</v>
      </c>
    </row>
    <row r="741" spans="2:13" x14ac:dyDescent="0.25">
      <c r="D741" t="s">
        <v>684</v>
      </c>
      <c r="E741" s="1">
        <v>0</v>
      </c>
      <c r="F741" s="1">
        <v>0</v>
      </c>
      <c r="G741" s="1">
        <v>0</v>
      </c>
      <c r="H741" s="1">
        <v>0</v>
      </c>
      <c r="I741" s="1">
        <v>0</v>
      </c>
      <c r="J741" s="1">
        <v>0</v>
      </c>
      <c r="K741" s="1">
        <v>3885000</v>
      </c>
      <c r="L741" s="1">
        <v>0</v>
      </c>
      <c r="M741" s="1">
        <v>3885000</v>
      </c>
    </row>
    <row r="742" spans="2:13" x14ac:dyDescent="0.25">
      <c r="B742" s="2"/>
      <c r="C742" s="2" t="s">
        <v>685</v>
      </c>
      <c r="D742" s="2"/>
      <c r="E742" s="3">
        <f>(SUM(E735:E737))</f>
        <v>128000000</v>
      </c>
      <c r="F742" s="3">
        <v>0</v>
      </c>
      <c r="G742" s="3">
        <v>128800000</v>
      </c>
      <c r="H742" s="3">
        <v>0</v>
      </c>
      <c r="I742" s="3">
        <v>0</v>
      </c>
      <c r="J742" s="3">
        <v>0</v>
      </c>
      <c r="K742" s="3">
        <f>(SUM(K740:K741))</f>
        <v>4885000</v>
      </c>
      <c r="L742" s="3">
        <f>(SUM(L740:L741))*1000</f>
        <v>0</v>
      </c>
      <c r="M742" s="1">
        <v>4885000</v>
      </c>
    </row>
    <row r="743" spans="2:13" s="29" customFormat="1" x14ac:dyDescent="0.25">
      <c r="B743" s="29" t="s">
        <v>896</v>
      </c>
      <c r="E743" s="31">
        <v>132362000</v>
      </c>
      <c r="F743" s="31">
        <v>33143000</v>
      </c>
      <c r="G743" s="31">
        <v>165505000</v>
      </c>
      <c r="H743" s="31">
        <v>140798000</v>
      </c>
      <c r="I743" s="31">
        <v>164437000</v>
      </c>
      <c r="J743" s="31">
        <v>305235000</v>
      </c>
      <c r="K743" s="31">
        <v>132500000</v>
      </c>
      <c r="L743" s="31">
        <v>115363000</v>
      </c>
      <c r="M743" s="31">
        <v>247863000</v>
      </c>
    </row>
    <row r="744" spans="2:13" x14ac:dyDescent="0.25">
      <c r="B744" s="2"/>
      <c r="C744" s="2" t="s">
        <v>686</v>
      </c>
      <c r="D744" s="2"/>
      <c r="E744" s="1">
        <v>0</v>
      </c>
      <c r="F744" s="1">
        <v>0</v>
      </c>
      <c r="G744" s="1">
        <v>0</v>
      </c>
      <c r="H744" s="1">
        <v>0</v>
      </c>
      <c r="I744" s="1">
        <v>0</v>
      </c>
      <c r="J744" s="1">
        <v>0</v>
      </c>
      <c r="K744" s="1">
        <v>0</v>
      </c>
      <c r="L744" s="1">
        <v>0</v>
      </c>
      <c r="M744" s="1">
        <v>0</v>
      </c>
    </row>
    <row r="745" spans="2:13" x14ac:dyDescent="0.25">
      <c r="D745" t="s">
        <v>687</v>
      </c>
      <c r="E745" s="1">
        <v>18762000</v>
      </c>
      <c r="F745" s="1">
        <v>0</v>
      </c>
      <c r="G745" s="1">
        <v>18762000</v>
      </c>
      <c r="H745" s="1">
        <v>15000000</v>
      </c>
      <c r="I745" s="1">
        <v>0</v>
      </c>
      <c r="J745" s="1">
        <v>15000000</v>
      </c>
      <c r="K745" s="1">
        <v>8686000</v>
      </c>
      <c r="L745" s="1">
        <v>0</v>
      </c>
      <c r="M745" s="1">
        <v>8686000</v>
      </c>
    </row>
    <row r="746" spans="2:13" x14ac:dyDescent="0.25">
      <c r="D746" t="s">
        <v>688</v>
      </c>
      <c r="E746" s="1">
        <v>0</v>
      </c>
      <c r="F746" s="1">
        <v>6138000</v>
      </c>
      <c r="G746" s="1">
        <v>6138000</v>
      </c>
      <c r="H746" s="1">
        <v>0</v>
      </c>
      <c r="I746" s="1">
        <v>7438000</v>
      </c>
      <c r="J746" s="1">
        <v>7438000</v>
      </c>
      <c r="K746" s="1">
        <v>0</v>
      </c>
      <c r="L746" s="1">
        <v>5217000</v>
      </c>
      <c r="M746" s="1">
        <v>5217000</v>
      </c>
    </row>
    <row r="747" spans="2:13" x14ac:dyDescent="0.25">
      <c r="D747" t="s">
        <v>689</v>
      </c>
      <c r="E747" s="1">
        <v>0</v>
      </c>
      <c r="F747" s="1">
        <v>0</v>
      </c>
      <c r="G747" s="1">
        <v>0</v>
      </c>
      <c r="H747" s="1">
        <v>5000000</v>
      </c>
      <c r="I747" s="1">
        <v>0</v>
      </c>
      <c r="J747" s="1">
        <v>5000000</v>
      </c>
      <c r="K747" s="1">
        <v>3729000</v>
      </c>
      <c r="L747" s="1">
        <v>0</v>
      </c>
      <c r="M747" s="1">
        <v>3729000</v>
      </c>
    </row>
    <row r="748" spans="2:13" x14ac:dyDescent="0.25">
      <c r="D748" t="s">
        <v>690</v>
      </c>
      <c r="E748" s="1">
        <v>0</v>
      </c>
      <c r="F748" s="1">
        <v>0</v>
      </c>
      <c r="G748" s="1">
        <v>0</v>
      </c>
      <c r="H748" s="1">
        <v>0</v>
      </c>
      <c r="I748" s="1">
        <v>0</v>
      </c>
      <c r="J748" s="1">
        <v>0</v>
      </c>
      <c r="K748" s="1">
        <v>0</v>
      </c>
      <c r="L748" s="1">
        <v>77873000</v>
      </c>
      <c r="M748" s="1">
        <v>77873000</v>
      </c>
    </row>
    <row r="749" spans="2:13" x14ac:dyDescent="0.25">
      <c r="B749" s="2"/>
      <c r="C749" s="2" t="s">
        <v>691</v>
      </c>
      <c r="D749" s="2"/>
      <c r="E749" s="3">
        <f>(SUM(E745:E746))</f>
        <v>18762000</v>
      </c>
      <c r="F749" s="3">
        <f>(SUM(F745:F746))</f>
        <v>6138000</v>
      </c>
      <c r="G749" s="3">
        <v>24900000</v>
      </c>
      <c r="H749" s="3">
        <f>(SUM(H745:H747))</f>
        <v>20000000</v>
      </c>
      <c r="I749" s="3">
        <f>(SUM(I745:I747))</f>
        <v>7438000</v>
      </c>
      <c r="J749" s="3">
        <v>27438000</v>
      </c>
      <c r="K749" s="3">
        <f>(SUM(K745:K748))</f>
        <v>12415000</v>
      </c>
      <c r="L749" s="3">
        <f>(SUM(L746:L748))</f>
        <v>83090000</v>
      </c>
      <c r="M749" s="1">
        <f>(SUM(K749:L749))</f>
        <v>95505000</v>
      </c>
    </row>
    <row r="750" spans="2:13" x14ac:dyDescent="0.25">
      <c r="B750" s="2"/>
      <c r="C750" s="2" t="s">
        <v>692</v>
      </c>
      <c r="D750" s="2"/>
      <c r="E750" s="1">
        <v>0</v>
      </c>
      <c r="F750" s="1">
        <v>0</v>
      </c>
      <c r="G750" s="1">
        <v>0</v>
      </c>
      <c r="H750" s="1">
        <v>0</v>
      </c>
      <c r="I750" s="1">
        <v>0</v>
      </c>
      <c r="J750" s="1">
        <v>0</v>
      </c>
      <c r="K750" s="1">
        <v>0</v>
      </c>
      <c r="L750" s="1">
        <v>0</v>
      </c>
      <c r="M750" s="1">
        <v>0</v>
      </c>
    </row>
    <row r="751" spans="2:13" x14ac:dyDescent="0.25">
      <c r="D751" t="s">
        <v>693</v>
      </c>
      <c r="E751" s="1">
        <v>5700000</v>
      </c>
      <c r="F751" s="1">
        <v>0</v>
      </c>
      <c r="G751" s="1">
        <v>5700000</v>
      </c>
      <c r="H751" s="1">
        <v>8000000</v>
      </c>
      <c r="I751" s="1">
        <v>0</v>
      </c>
      <c r="J751" s="1">
        <v>8000000</v>
      </c>
      <c r="K751" s="1">
        <v>24610000</v>
      </c>
      <c r="L751" s="1">
        <v>7016000</v>
      </c>
      <c r="M751" s="1">
        <v>31626000</v>
      </c>
    </row>
    <row r="752" spans="2:13" x14ac:dyDescent="0.25">
      <c r="D752" t="s">
        <v>694</v>
      </c>
      <c r="E752" s="1">
        <v>7000000</v>
      </c>
      <c r="F752" s="1">
        <v>0</v>
      </c>
      <c r="G752" s="1">
        <v>7000000</v>
      </c>
      <c r="H752" s="1">
        <v>8000000</v>
      </c>
      <c r="I752" s="1">
        <v>0</v>
      </c>
      <c r="J752" s="1">
        <v>8000000</v>
      </c>
      <c r="K752" s="1">
        <v>5966000</v>
      </c>
      <c r="L752" s="1">
        <v>0</v>
      </c>
      <c r="M752" s="1">
        <v>5966000</v>
      </c>
    </row>
    <row r="753" spans="2:13" x14ac:dyDescent="0.25">
      <c r="D753" t="s">
        <v>695</v>
      </c>
      <c r="E753" s="1">
        <v>6000000</v>
      </c>
      <c r="F753" s="1">
        <v>0</v>
      </c>
      <c r="G753" s="1">
        <v>6000000</v>
      </c>
      <c r="H753" s="1">
        <v>8000000</v>
      </c>
      <c r="I753" s="1">
        <v>0</v>
      </c>
      <c r="J753" s="1">
        <v>8000000</v>
      </c>
      <c r="K753" s="1">
        <f>(SUM(K752))*1000</f>
        <v>5966000000</v>
      </c>
      <c r="L753" s="1">
        <f>(SUM(L752))*1000</f>
        <v>0</v>
      </c>
      <c r="M753" s="1">
        <v>5966000</v>
      </c>
    </row>
    <row r="754" spans="2:13" x14ac:dyDescent="0.25">
      <c r="D754" t="s">
        <v>696</v>
      </c>
      <c r="E754" s="1">
        <v>27000000</v>
      </c>
      <c r="F754" s="1">
        <v>0</v>
      </c>
      <c r="G754" s="1">
        <v>27000000</v>
      </c>
      <c r="H754" s="1">
        <v>33000000</v>
      </c>
      <c r="I754" s="1">
        <v>12000000</v>
      </c>
      <c r="J754" s="1">
        <v>45000000</v>
      </c>
      <c r="K754" s="1">
        <v>0</v>
      </c>
      <c r="L754" s="1">
        <v>0</v>
      </c>
      <c r="M754" s="1">
        <v>0</v>
      </c>
    </row>
    <row r="755" spans="2:13" x14ac:dyDescent="0.25">
      <c r="D755" t="s">
        <v>697</v>
      </c>
      <c r="E755" s="1">
        <v>1900000</v>
      </c>
      <c r="F755" s="1">
        <v>0</v>
      </c>
      <c r="G755" s="1">
        <v>1900000</v>
      </c>
      <c r="H755" s="1">
        <v>3000000</v>
      </c>
      <c r="I755" s="1">
        <v>0</v>
      </c>
      <c r="J755" s="1">
        <v>3000000</v>
      </c>
      <c r="K755" s="1">
        <v>2237000</v>
      </c>
      <c r="L755" s="1">
        <v>0</v>
      </c>
      <c r="M755" s="1">
        <v>2237000</v>
      </c>
    </row>
    <row r="756" spans="2:13" x14ac:dyDescent="0.25">
      <c r="D756" t="s">
        <v>698</v>
      </c>
      <c r="E756" s="1">
        <v>20000000</v>
      </c>
      <c r="F756" s="1">
        <v>0</v>
      </c>
      <c r="G756" s="1">
        <v>20000000</v>
      </c>
      <c r="H756" s="1">
        <v>12000000</v>
      </c>
      <c r="I756" s="1">
        <v>111000000</v>
      </c>
      <c r="J756" s="1">
        <v>123000000</v>
      </c>
      <c r="K756" s="1">
        <v>0</v>
      </c>
      <c r="L756" s="1">
        <v>0</v>
      </c>
      <c r="M756" s="1">
        <v>0</v>
      </c>
    </row>
    <row r="757" spans="2:13" x14ac:dyDescent="0.25">
      <c r="D757" t="s">
        <v>699</v>
      </c>
      <c r="E757" s="1">
        <v>0</v>
      </c>
      <c r="F757" s="1">
        <v>15005000</v>
      </c>
      <c r="G757" s="1">
        <v>15005000</v>
      </c>
      <c r="H757" s="1">
        <v>10000000</v>
      </c>
      <c r="I757" s="1">
        <v>0</v>
      </c>
      <c r="J757" s="1">
        <v>10000000</v>
      </c>
      <c r="K757" s="1">
        <v>0</v>
      </c>
      <c r="L757" s="1">
        <v>0</v>
      </c>
      <c r="M757" s="1">
        <v>0</v>
      </c>
    </row>
    <row r="758" spans="2:13" x14ac:dyDescent="0.25">
      <c r="D758" t="s">
        <v>700</v>
      </c>
      <c r="E758" s="1">
        <v>5000000</v>
      </c>
      <c r="F758" s="1">
        <v>0</v>
      </c>
      <c r="G758" s="1">
        <v>5000000</v>
      </c>
      <c r="H758" s="1">
        <v>0</v>
      </c>
      <c r="I758" s="1">
        <v>10000000</v>
      </c>
      <c r="J758" s="1">
        <v>10000000</v>
      </c>
      <c r="K758" s="1">
        <v>0</v>
      </c>
      <c r="L758" s="1">
        <v>0</v>
      </c>
      <c r="M758" s="1">
        <v>0</v>
      </c>
    </row>
    <row r="759" spans="2:13" x14ac:dyDescent="0.25">
      <c r="D759" t="s">
        <v>701</v>
      </c>
      <c r="E759" s="1">
        <v>5000000</v>
      </c>
      <c r="F759" s="1">
        <v>0</v>
      </c>
      <c r="G759" s="1">
        <v>5000000</v>
      </c>
      <c r="H759" s="1">
        <v>3000000</v>
      </c>
      <c r="I759" s="1">
        <v>0</v>
      </c>
      <c r="J759" s="1">
        <v>3000000</v>
      </c>
      <c r="K759" s="1">
        <v>0</v>
      </c>
      <c r="L759" s="1">
        <v>0</v>
      </c>
      <c r="M759" s="1">
        <v>0</v>
      </c>
    </row>
    <row r="760" spans="2:13" x14ac:dyDescent="0.25">
      <c r="B760" s="2"/>
      <c r="C760" s="2" t="s">
        <v>702</v>
      </c>
      <c r="D760" s="2"/>
      <c r="E760" s="3">
        <f>(SUM(E751:E759))</f>
        <v>77600000</v>
      </c>
      <c r="F760" s="3">
        <f>(SUM(F751:F759))</f>
        <v>15005000</v>
      </c>
      <c r="G760" s="3">
        <f>(SUM(G751:G759))</f>
        <v>92605000</v>
      </c>
      <c r="H760" s="3">
        <f>(SUM(H751:H759))</f>
        <v>85000000</v>
      </c>
      <c r="I760" s="3">
        <f>(SUM(I751:I759))</f>
        <v>133000000</v>
      </c>
      <c r="J760" s="3">
        <v>218000000</v>
      </c>
      <c r="K760" s="3">
        <v>38779000</v>
      </c>
      <c r="L760" s="3">
        <v>7016000</v>
      </c>
      <c r="M760" s="1">
        <v>45795000</v>
      </c>
    </row>
    <row r="761" spans="2:13" x14ac:dyDescent="0.25">
      <c r="B761" s="2"/>
      <c r="C761" s="2" t="s">
        <v>703</v>
      </c>
      <c r="D761" s="2"/>
      <c r="E761" s="1">
        <v>0</v>
      </c>
      <c r="F761" s="1">
        <v>0</v>
      </c>
      <c r="G761" s="1">
        <v>0</v>
      </c>
      <c r="H761" s="1">
        <v>0</v>
      </c>
      <c r="I761" s="1">
        <v>0</v>
      </c>
      <c r="J761" s="1">
        <v>0</v>
      </c>
      <c r="K761" s="1">
        <v>0</v>
      </c>
      <c r="L761" s="1">
        <v>0</v>
      </c>
      <c r="M761" s="1">
        <v>0</v>
      </c>
    </row>
    <row r="762" spans="2:13" x14ac:dyDescent="0.25">
      <c r="D762" t="s">
        <v>704</v>
      </c>
      <c r="E762" s="1">
        <v>4000000</v>
      </c>
      <c r="F762" s="1">
        <v>0</v>
      </c>
      <c r="G762" s="1">
        <v>4000000</v>
      </c>
      <c r="H762" s="1">
        <v>5798000</v>
      </c>
      <c r="I762" s="1">
        <v>6000000</v>
      </c>
      <c r="J762" s="1">
        <v>11798000</v>
      </c>
      <c r="K762" s="1">
        <v>4324000</v>
      </c>
      <c r="L762" s="1">
        <v>4210000</v>
      </c>
      <c r="M762" s="1">
        <v>8534000</v>
      </c>
    </row>
    <row r="763" spans="2:13" x14ac:dyDescent="0.25">
      <c r="D763" t="s">
        <v>705</v>
      </c>
      <c r="E763" s="1">
        <v>6000000</v>
      </c>
      <c r="F763" s="1">
        <v>5000000</v>
      </c>
      <c r="G763" s="1">
        <v>11000000</v>
      </c>
      <c r="H763" s="1">
        <v>3000000</v>
      </c>
      <c r="I763" s="1">
        <v>5000000</v>
      </c>
      <c r="J763" s="1">
        <v>8000000</v>
      </c>
      <c r="K763" s="1">
        <v>0</v>
      </c>
      <c r="L763" s="1">
        <v>0</v>
      </c>
      <c r="M763" s="1">
        <v>0</v>
      </c>
    </row>
    <row r="764" spans="2:13" x14ac:dyDescent="0.25">
      <c r="D764" t="s">
        <v>706</v>
      </c>
      <c r="E764" s="1">
        <v>0</v>
      </c>
      <c r="F764" s="1">
        <v>6000000</v>
      </c>
      <c r="G764" s="1">
        <v>6000000</v>
      </c>
      <c r="H764" s="1">
        <v>8000000</v>
      </c>
      <c r="I764" s="1">
        <v>0</v>
      </c>
      <c r="J764" s="1">
        <v>8000000</v>
      </c>
      <c r="K764" s="1">
        <v>0</v>
      </c>
      <c r="L764" s="1">
        <v>0</v>
      </c>
      <c r="M764" s="1">
        <v>0</v>
      </c>
    </row>
    <row r="765" spans="2:13" x14ac:dyDescent="0.25">
      <c r="D765" t="s">
        <v>707</v>
      </c>
      <c r="E765" s="1">
        <v>0</v>
      </c>
      <c r="F765" s="1">
        <v>0</v>
      </c>
      <c r="G765" s="1">
        <v>0</v>
      </c>
      <c r="H765" s="1">
        <v>0</v>
      </c>
      <c r="I765" s="1">
        <v>0</v>
      </c>
      <c r="J765" s="1">
        <v>0</v>
      </c>
      <c r="K765" s="1">
        <v>0</v>
      </c>
      <c r="L765" s="1">
        <v>0</v>
      </c>
      <c r="M765" s="1">
        <v>0</v>
      </c>
    </row>
    <row r="766" spans="2:13" x14ac:dyDescent="0.25">
      <c r="D766" t="s">
        <v>708</v>
      </c>
      <c r="E766" s="1">
        <v>1000000</v>
      </c>
      <c r="F766" s="1">
        <v>1000000</v>
      </c>
      <c r="G766" s="1">
        <v>2000000</v>
      </c>
      <c r="H766" s="1">
        <v>1000000</v>
      </c>
      <c r="I766" s="1">
        <v>1000000</v>
      </c>
      <c r="J766" s="1">
        <v>2000000</v>
      </c>
      <c r="K766" s="1">
        <v>746000</v>
      </c>
      <c r="L766" s="1">
        <v>702000</v>
      </c>
      <c r="M766" s="1">
        <v>1448000</v>
      </c>
    </row>
    <row r="767" spans="2:13" x14ac:dyDescent="0.25">
      <c r="D767" t="s">
        <v>709</v>
      </c>
      <c r="E767" s="1">
        <v>5000000</v>
      </c>
      <c r="F767" s="1">
        <v>0</v>
      </c>
      <c r="G767" s="1">
        <v>5000000</v>
      </c>
      <c r="H767" s="1">
        <v>4000000</v>
      </c>
      <c r="I767" s="1">
        <v>0</v>
      </c>
      <c r="J767" s="1">
        <v>4000000</v>
      </c>
      <c r="K767" s="1">
        <v>0</v>
      </c>
      <c r="L767" s="1">
        <v>0</v>
      </c>
      <c r="M767" s="1">
        <v>0</v>
      </c>
    </row>
    <row r="768" spans="2:13" x14ac:dyDescent="0.25">
      <c r="D768" t="s">
        <v>710</v>
      </c>
      <c r="E768" s="1">
        <v>20000000</v>
      </c>
      <c r="F768" s="1">
        <v>0</v>
      </c>
      <c r="G768" s="1">
        <v>20000000</v>
      </c>
      <c r="H768" s="1">
        <v>3000000</v>
      </c>
      <c r="I768" s="1">
        <v>4000000</v>
      </c>
      <c r="J768" s="1">
        <v>7000000</v>
      </c>
      <c r="K768" s="1">
        <v>0</v>
      </c>
      <c r="L768" s="1">
        <v>0</v>
      </c>
      <c r="M768" s="1">
        <v>0</v>
      </c>
    </row>
    <row r="769" spans="2:13" x14ac:dyDescent="0.25">
      <c r="D769" t="s">
        <v>711</v>
      </c>
      <c r="E769" s="1">
        <v>0</v>
      </c>
      <c r="F769" s="1">
        <v>0</v>
      </c>
      <c r="G769" s="1">
        <v>0</v>
      </c>
      <c r="H769" s="1">
        <v>20000000</v>
      </c>
      <c r="I769" s="1">
        <v>0</v>
      </c>
      <c r="J769" s="1">
        <v>20000000</v>
      </c>
      <c r="K769" s="1">
        <v>14915000</v>
      </c>
      <c r="L769" s="1">
        <v>0</v>
      </c>
      <c r="M769" s="1">
        <v>14915000</v>
      </c>
    </row>
    <row r="770" spans="2:13" x14ac:dyDescent="0.25">
      <c r="D770" t="s">
        <v>712</v>
      </c>
      <c r="E770" s="1">
        <v>0</v>
      </c>
      <c r="F770" s="1">
        <v>0</v>
      </c>
      <c r="G770" s="1">
        <v>0</v>
      </c>
      <c r="H770" s="1">
        <v>0</v>
      </c>
      <c r="I770" s="1">
        <v>0</v>
      </c>
      <c r="J770" s="1">
        <v>0</v>
      </c>
      <c r="K770" s="1">
        <v>32237000</v>
      </c>
      <c r="L770" s="1">
        <v>0</v>
      </c>
      <c r="M770" s="1">
        <v>32237000</v>
      </c>
    </row>
    <row r="771" spans="2:13" x14ac:dyDescent="0.25">
      <c r="D771" t="s">
        <v>713</v>
      </c>
      <c r="E771" s="1">
        <v>0</v>
      </c>
      <c r="F771" s="1">
        <v>0</v>
      </c>
      <c r="G771" s="1">
        <v>0</v>
      </c>
      <c r="H771" s="1">
        <v>0</v>
      </c>
      <c r="I771" s="1">
        <v>0</v>
      </c>
      <c r="J771" s="1">
        <v>0</v>
      </c>
      <c r="K771" s="1">
        <v>2237000</v>
      </c>
      <c r="L771" s="1">
        <v>2806000</v>
      </c>
      <c r="M771" s="1">
        <v>5043000</v>
      </c>
    </row>
    <row r="772" spans="2:13" x14ac:dyDescent="0.25">
      <c r="D772" t="s">
        <v>714</v>
      </c>
      <c r="E772" s="1">
        <v>0</v>
      </c>
      <c r="F772" s="1">
        <v>0</v>
      </c>
      <c r="G772" s="1">
        <v>0</v>
      </c>
      <c r="H772" s="1">
        <v>0</v>
      </c>
      <c r="I772" s="1">
        <v>0</v>
      </c>
      <c r="J772" s="1">
        <v>0</v>
      </c>
      <c r="K772" s="1">
        <v>2237000</v>
      </c>
      <c r="L772" s="1">
        <v>9120000</v>
      </c>
      <c r="M772" s="1">
        <v>11357000</v>
      </c>
    </row>
    <row r="773" spans="2:13" x14ac:dyDescent="0.25">
      <c r="B773" s="2"/>
      <c r="C773" s="2" t="s">
        <v>702</v>
      </c>
      <c r="D773" s="2"/>
      <c r="E773" s="3">
        <f>(SUM(E762:E768))</f>
        <v>36000000</v>
      </c>
      <c r="F773" s="3">
        <f>(SUM(F762:F768))</f>
        <v>12000000</v>
      </c>
      <c r="G773" s="3">
        <f>(SUM(G762:G768))</f>
        <v>48000000</v>
      </c>
      <c r="H773" s="3">
        <f>(SUM(H762:H769))</f>
        <v>44798000</v>
      </c>
      <c r="I773" s="3">
        <f>(SUM(I762:I769))</f>
        <v>16000000</v>
      </c>
      <c r="J773" s="3">
        <v>59798000</v>
      </c>
      <c r="K773" s="3">
        <v>56696000</v>
      </c>
      <c r="L773" s="3">
        <v>16838000</v>
      </c>
      <c r="M773" s="1">
        <f>(SUM(M762:M772))</f>
        <v>73534000</v>
      </c>
    </row>
    <row r="774" spans="2:13" x14ac:dyDescent="0.25">
      <c r="B774" s="2"/>
      <c r="C774" s="2" t="s">
        <v>715</v>
      </c>
      <c r="E774" s="1">
        <v>0</v>
      </c>
      <c r="F774" s="1">
        <v>0</v>
      </c>
      <c r="G774" s="1">
        <v>0</v>
      </c>
      <c r="H774" s="1">
        <v>0</v>
      </c>
      <c r="I774" s="1">
        <v>0</v>
      </c>
      <c r="J774" s="1">
        <v>0</v>
      </c>
      <c r="K774" s="1">
        <v>0</v>
      </c>
      <c r="L774" s="1">
        <v>0</v>
      </c>
      <c r="M774" s="1">
        <v>0</v>
      </c>
    </row>
    <row r="775" spans="2:13" x14ac:dyDescent="0.25">
      <c r="B775" s="2"/>
      <c r="C775" s="2"/>
      <c r="D775" t="s">
        <v>716</v>
      </c>
      <c r="E775" s="1">
        <v>0</v>
      </c>
      <c r="F775" s="1">
        <v>0</v>
      </c>
      <c r="G775" s="1">
        <v>0</v>
      </c>
      <c r="H775" s="1">
        <v>0</v>
      </c>
      <c r="I775" s="1">
        <v>0</v>
      </c>
      <c r="J775" s="1">
        <v>0</v>
      </c>
      <c r="K775" s="1">
        <v>24610000</v>
      </c>
      <c r="L775" s="1">
        <v>0</v>
      </c>
      <c r="M775" s="1">
        <v>24610000</v>
      </c>
    </row>
    <row r="776" spans="2:13" x14ac:dyDescent="0.25">
      <c r="B776" s="2"/>
      <c r="C776" s="2"/>
      <c r="D776" t="s">
        <v>717</v>
      </c>
      <c r="E776" s="1">
        <v>0</v>
      </c>
      <c r="F776" s="1">
        <v>0</v>
      </c>
      <c r="G776" s="1">
        <v>0</v>
      </c>
      <c r="H776" s="1">
        <v>0</v>
      </c>
      <c r="I776" s="1">
        <v>0</v>
      </c>
      <c r="J776" s="1">
        <v>0</v>
      </c>
      <c r="K776" s="1">
        <v>0</v>
      </c>
      <c r="L776" s="1">
        <v>8419000</v>
      </c>
      <c r="M776" s="1">
        <v>8419000</v>
      </c>
    </row>
    <row r="777" spans="2:13" x14ac:dyDescent="0.25">
      <c r="B777" s="2"/>
      <c r="C777" s="2"/>
      <c r="D777" t="s">
        <v>718</v>
      </c>
      <c r="E777" s="1">
        <v>0</v>
      </c>
      <c r="F777" s="1">
        <v>0</v>
      </c>
      <c r="G777" s="1">
        <v>0</v>
      </c>
      <c r="H777" s="1">
        <v>0</v>
      </c>
      <c r="I777" s="1">
        <v>0</v>
      </c>
      <c r="J777" s="1">
        <v>0</v>
      </c>
      <c r="K777" s="1">
        <f>(SUM(K775:K776))*1000</f>
        <v>24610000000</v>
      </c>
      <c r="L777" s="1">
        <f>(SUM(L775:L776))*1000</f>
        <v>8419000000</v>
      </c>
      <c r="M777" s="1">
        <v>33029000</v>
      </c>
    </row>
    <row r="778" spans="2:13" x14ac:dyDescent="0.25">
      <c r="B778" s="2"/>
      <c r="C778" s="2"/>
      <c r="E778" s="1">
        <v>0</v>
      </c>
      <c r="F778" s="1">
        <v>0</v>
      </c>
      <c r="G778" s="1">
        <v>0</v>
      </c>
      <c r="H778" s="1">
        <v>0</v>
      </c>
      <c r="I778" s="1">
        <v>0</v>
      </c>
      <c r="J778" s="1">
        <v>0</v>
      </c>
      <c r="K778" s="1">
        <v>0</v>
      </c>
      <c r="L778" s="1">
        <v>0</v>
      </c>
      <c r="M778" s="1">
        <v>0</v>
      </c>
    </row>
    <row r="779" spans="2:13" s="29" customFormat="1" x14ac:dyDescent="0.25">
      <c r="B779" s="29" t="s">
        <v>568</v>
      </c>
      <c r="E779" s="31">
        <v>39981000</v>
      </c>
      <c r="F779" s="31">
        <v>236428000</v>
      </c>
      <c r="G779" s="31">
        <v>276409000</v>
      </c>
      <c r="H779" s="31">
        <f>(H788+H794+H804)*1000</f>
        <v>56579000000</v>
      </c>
      <c r="I779" s="31">
        <f>(I788+I804)*1000</f>
        <v>314676000000</v>
      </c>
      <c r="J779" s="31">
        <f>(J788+J794+J804)*1000</f>
        <v>371255000000</v>
      </c>
      <c r="K779" s="31">
        <v>53600000</v>
      </c>
      <c r="L779" s="31">
        <v>275500000</v>
      </c>
      <c r="M779" s="31">
        <v>329100000</v>
      </c>
    </row>
    <row r="780" spans="2:13" x14ac:dyDescent="0.25">
      <c r="B780" s="2"/>
      <c r="C780" s="2" t="s">
        <v>719</v>
      </c>
      <c r="D780" s="2"/>
      <c r="E780" s="1">
        <v>0</v>
      </c>
      <c r="F780" s="1">
        <v>0</v>
      </c>
      <c r="G780" s="1">
        <v>0</v>
      </c>
      <c r="H780" s="1">
        <v>0</v>
      </c>
      <c r="I780" s="1">
        <v>0</v>
      </c>
      <c r="J780" s="1">
        <v>0</v>
      </c>
      <c r="K780" s="1">
        <v>0</v>
      </c>
      <c r="L780" s="1">
        <v>0</v>
      </c>
      <c r="M780" s="1">
        <v>0</v>
      </c>
    </row>
    <row r="781" spans="2:13" x14ac:dyDescent="0.25">
      <c r="D781" t="s">
        <v>720</v>
      </c>
      <c r="E781" s="1">
        <v>0</v>
      </c>
      <c r="F781" s="1">
        <v>103499000</v>
      </c>
      <c r="G781" s="1">
        <v>103499000</v>
      </c>
      <c r="H781" s="1">
        <v>0</v>
      </c>
      <c r="I781" s="1">
        <v>134076000</v>
      </c>
      <c r="J781" s="1">
        <v>134076000</v>
      </c>
      <c r="K781" s="1">
        <v>0</v>
      </c>
      <c r="L781" s="1">
        <v>164000000</v>
      </c>
      <c r="M781" s="1">
        <v>164000000</v>
      </c>
    </row>
    <row r="782" spans="2:13" x14ac:dyDescent="0.25">
      <c r="D782" t="s">
        <v>721</v>
      </c>
      <c r="E782" s="1">
        <v>0</v>
      </c>
      <c r="F782" s="1">
        <v>34000000</v>
      </c>
      <c r="G782" s="1">
        <v>34000000</v>
      </c>
      <c r="H782" s="1">
        <v>0</v>
      </c>
      <c r="I782" s="1">
        <v>0</v>
      </c>
      <c r="J782" s="1">
        <v>0</v>
      </c>
      <c r="K782" s="1">
        <v>0</v>
      </c>
      <c r="L782" s="1">
        <v>0</v>
      </c>
      <c r="M782" s="1">
        <v>0</v>
      </c>
    </row>
    <row r="783" spans="2:13" x14ac:dyDescent="0.25">
      <c r="D783" t="s">
        <v>722</v>
      </c>
      <c r="E783" s="1">
        <v>0</v>
      </c>
      <c r="F783" s="1">
        <v>98929000</v>
      </c>
      <c r="G783" s="1">
        <v>98929000</v>
      </c>
      <c r="H783" s="1">
        <v>0</v>
      </c>
      <c r="I783" s="1">
        <v>70000000</v>
      </c>
      <c r="J783" s="1">
        <v>70000000</v>
      </c>
      <c r="K783" s="1">
        <v>0</v>
      </c>
      <c r="L783" s="1">
        <v>111500000</v>
      </c>
      <c r="M783" s="1">
        <v>111500000</v>
      </c>
    </row>
    <row r="784" spans="2:13" x14ac:dyDescent="0.25">
      <c r="D784" t="s">
        <v>723</v>
      </c>
      <c r="E784" s="1">
        <v>5200000</v>
      </c>
      <c r="F784" s="1">
        <v>0</v>
      </c>
      <c r="G784" s="1">
        <v>5200000</v>
      </c>
      <c r="H784" s="1">
        <v>6000000</v>
      </c>
      <c r="I784" s="1">
        <v>20000000</v>
      </c>
      <c r="J784" s="1">
        <v>26000000</v>
      </c>
      <c r="K784" s="1">
        <v>4000000</v>
      </c>
      <c r="L784" s="1">
        <v>0</v>
      </c>
      <c r="M784" s="1">
        <v>4000000</v>
      </c>
    </row>
    <row r="785" spans="2:13" x14ac:dyDescent="0.25">
      <c r="D785" t="s">
        <v>724</v>
      </c>
      <c r="E785" s="1">
        <v>6000000</v>
      </c>
      <c r="F785" s="1">
        <v>0</v>
      </c>
      <c r="G785" s="1">
        <v>6000000</v>
      </c>
      <c r="H785" s="1">
        <v>8000000</v>
      </c>
      <c r="I785" s="1">
        <v>0</v>
      </c>
      <c r="J785" s="1">
        <v>8000000</v>
      </c>
      <c r="K785" s="1">
        <v>0</v>
      </c>
      <c r="L785" s="1">
        <v>0</v>
      </c>
      <c r="M785" s="1">
        <v>0</v>
      </c>
    </row>
    <row r="786" spans="2:13" x14ac:dyDescent="0.25">
      <c r="D786" t="s">
        <v>725</v>
      </c>
      <c r="E786" s="1">
        <v>0</v>
      </c>
      <c r="F786" s="1">
        <v>0</v>
      </c>
      <c r="G786" s="1">
        <v>0</v>
      </c>
      <c r="H786" s="1">
        <v>0</v>
      </c>
      <c r="I786" s="1">
        <v>50000000</v>
      </c>
      <c r="J786" s="1">
        <v>50000000</v>
      </c>
      <c r="K786" s="1">
        <v>4000000</v>
      </c>
      <c r="L786" s="1">
        <v>0</v>
      </c>
      <c r="M786" s="1">
        <v>4000000</v>
      </c>
    </row>
    <row r="787" spans="2:13" x14ac:dyDescent="0.25">
      <c r="D787" t="s">
        <v>726</v>
      </c>
      <c r="E787" s="1">
        <v>0</v>
      </c>
      <c r="F787" s="1">
        <v>0</v>
      </c>
      <c r="G787" s="1">
        <v>0</v>
      </c>
      <c r="H787" s="1">
        <v>0</v>
      </c>
      <c r="I787" s="1">
        <v>10000000</v>
      </c>
      <c r="J787" s="1">
        <v>10000000</v>
      </c>
      <c r="K787" s="1">
        <v>0</v>
      </c>
      <c r="L787" s="1">
        <v>0</v>
      </c>
      <c r="M787" s="1">
        <v>0</v>
      </c>
    </row>
    <row r="788" spans="2:13" x14ac:dyDescent="0.25">
      <c r="B788" s="2"/>
      <c r="C788" s="2" t="s">
        <v>685</v>
      </c>
      <c r="D788" s="2"/>
      <c r="E788" s="3">
        <f>(SUM(E781:E785))</f>
        <v>11200000</v>
      </c>
      <c r="F788" s="3">
        <f>(SUM(F781:F785))</f>
        <v>236428000</v>
      </c>
      <c r="G788" s="3">
        <v>247628000</v>
      </c>
      <c r="H788" s="3">
        <f>(SUM(H781:H787))</f>
        <v>14000000</v>
      </c>
      <c r="I788" s="3">
        <f>(SUM(I781:I787))</f>
        <v>284076000</v>
      </c>
      <c r="J788" s="3">
        <v>298076000</v>
      </c>
      <c r="K788" s="3">
        <f>(SUM(K781:K787))</f>
        <v>8000000</v>
      </c>
      <c r="L788" s="3">
        <f>(SUM(L781:L787))</f>
        <v>275500000</v>
      </c>
      <c r="M788" s="1">
        <v>283500000</v>
      </c>
    </row>
    <row r="789" spans="2:13" x14ac:dyDescent="0.25">
      <c r="B789" s="2"/>
      <c r="C789" s="2" t="s">
        <v>727</v>
      </c>
      <c r="D789" s="2"/>
      <c r="E789" s="1">
        <v>0</v>
      </c>
      <c r="F789" s="1">
        <v>0</v>
      </c>
      <c r="G789" s="1">
        <v>0</v>
      </c>
      <c r="H789" s="1">
        <v>0</v>
      </c>
      <c r="I789" s="1">
        <v>0</v>
      </c>
      <c r="J789" s="1">
        <v>0</v>
      </c>
      <c r="K789" s="1">
        <v>0</v>
      </c>
      <c r="L789" s="1">
        <v>0</v>
      </c>
      <c r="M789" s="1">
        <v>0</v>
      </c>
    </row>
    <row r="790" spans="2:13" x14ac:dyDescent="0.25">
      <c r="D790" t="s">
        <v>728</v>
      </c>
      <c r="E790" s="1">
        <v>14000000</v>
      </c>
      <c r="F790" s="1">
        <v>0</v>
      </c>
      <c r="G790" s="1">
        <v>14000000</v>
      </c>
      <c r="H790" s="1">
        <v>20179000</v>
      </c>
      <c r="I790" s="1">
        <v>0</v>
      </c>
      <c r="J790" s="1">
        <v>20179000</v>
      </c>
      <c r="K790" s="1">
        <v>10600000</v>
      </c>
      <c r="L790" s="1">
        <v>0</v>
      </c>
      <c r="M790" s="1">
        <v>10600000</v>
      </c>
    </row>
    <row r="791" spans="2:13" x14ac:dyDescent="0.25">
      <c r="D791" t="s">
        <v>729</v>
      </c>
      <c r="E791" s="1">
        <v>3200000</v>
      </c>
      <c r="F791" s="1">
        <v>0</v>
      </c>
      <c r="G791" s="1">
        <v>3200000</v>
      </c>
      <c r="H791" s="1">
        <v>2400000</v>
      </c>
      <c r="I791" s="1">
        <v>0</v>
      </c>
      <c r="J791" s="1">
        <v>2400000</v>
      </c>
      <c r="K791" s="1">
        <v>4000000</v>
      </c>
      <c r="L791" s="1">
        <v>0</v>
      </c>
      <c r="M791" s="1">
        <v>4000000</v>
      </c>
    </row>
    <row r="792" spans="2:13" x14ac:dyDescent="0.25">
      <c r="D792" t="s">
        <v>730</v>
      </c>
      <c r="E792" s="1">
        <v>1400000</v>
      </c>
      <c r="F792" s="1">
        <v>0</v>
      </c>
      <c r="G792" s="1">
        <v>1400000</v>
      </c>
      <c r="H792" s="1">
        <v>2000000</v>
      </c>
      <c r="I792" s="1">
        <v>0</v>
      </c>
      <c r="J792" s="1">
        <v>2000000</v>
      </c>
      <c r="K792" s="1">
        <v>0</v>
      </c>
      <c r="L792" s="1">
        <v>0</v>
      </c>
      <c r="M792" s="1">
        <v>0</v>
      </c>
    </row>
    <row r="793" spans="2:13" x14ac:dyDescent="0.25">
      <c r="D793" s="11" t="s">
        <v>731</v>
      </c>
      <c r="E793" s="1">
        <v>0</v>
      </c>
      <c r="F793" s="1">
        <v>0</v>
      </c>
      <c r="G793" s="1">
        <v>0</v>
      </c>
      <c r="H793" s="1">
        <v>2000000</v>
      </c>
      <c r="I793" s="1">
        <v>0</v>
      </c>
      <c r="J793" s="1">
        <v>2000000</v>
      </c>
      <c r="K793" s="1">
        <v>1000000</v>
      </c>
      <c r="L793" s="1">
        <v>0</v>
      </c>
      <c r="M793" s="1">
        <v>1000000</v>
      </c>
    </row>
    <row r="794" spans="2:13" x14ac:dyDescent="0.25">
      <c r="B794" s="2"/>
      <c r="C794" s="2" t="s">
        <v>663</v>
      </c>
      <c r="D794" s="2"/>
      <c r="E794" s="3">
        <f>(SUM(E790:E792))</f>
        <v>18600000</v>
      </c>
      <c r="F794" s="3">
        <v>18600000</v>
      </c>
      <c r="G794" s="3">
        <f>(SUM(G790:G792))</f>
        <v>18600000</v>
      </c>
      <c r="H794" s="3">
        <v>26579000</v>
      </c>
      <c r="I794" s="3">
        <v>0</v>
      </c>
      <c r="J794" s="3">
        <v>26579000</v>
      </c>
      <c r="K794" s="3">
        <f>(SUM(K790:K793))</f>
        <v>15600000</v>
      </c>
      <c r="L794" s="3">
        <v>0</v>
      </c>
      <c r="M794" s="1">
        <v>15600000</v>
      </c>
    </row>
    <row r="795" spans="2:13" x14ac:dyDescent="0.25">
      <c r="B795" s="2"/>
      <c r="C795" s="2" t="s">
        <v>732</v>
      </c>
      <c r="D795" s="2"/>
      <c r="E795" s="1">
        <v>0</v>
      </c>
      <c r="F795" s="1">
        <v>0</v>
      </c>
      <c r="G795" s="1">
        <v>0</v>
      </c>
      <c r="H795" s="1">
        <v>0</v>
      </c>
      <c r="I795" s="1">
        <v>0</v>
      </c>
      <c r="J795" s="1">
        <v>0</v>
      </c>
      <c r="K795" s="1">
        <v>0</v>
      </c>
      <c r="L795" s="1">
        <v>0</v>
      </c>
      <c r="M795" s="1">
        <v>0</v>
      </c>
    </row>
    <row r="796" spans="2:13" x14ac:dyDescent="0.25">
      <c r="D796" t="s">
        <v>733</v>
      </c>
      <c r="E796" s="1">
        <v>4581000</v>
      </c>
      <c r="F796" s="1">
        <v>0</v>
      </c>
      <c r="G796" s="1">
        <v>4581000</v>
      </c>
      <c r="H796" s="1">
        <v>10000000</v>
      </c>
      <c r="I796" s="1">
        <v>0</v>
      </c>
      <c r="J796" s="1">
        <v>10000000</v>
      </c>
      <c r="K796" s="1">
        <v>6000000</v>
      </c>
      <c r="L796" s="1">
        <v>0</v>
      </c>
      <c r="M796" s="1">
        <v>6000000</v>
      </c>
    </row>
    <row r="797" spans="2:13" x14ac:dyDescent="0.25">
      <c r="D797" t="s">
        <v>734</v>
      </c>
      <c r="E797" s="1">
        <v>1200000</v>
      </c>
      <c r="F797" s="1">
        <v>0</v>
      </c>
      <c r="G797" s="1">
        <v>1200000</v>
      </c>
      <c r="H797" s="1">
        <v>0</v>
      </c>
      <c r="I797" s="1">
        <v>0</v>
      </c>
      <c r="J797" s="1">
        <v>0</v>
      </c>
      <c r="K797" s="1">
        <v>1000000</v>
      </c>
      <c r="L797" s="1">
        <v>0</v>
      </c>
      <c r="M797" s="1">
        <v>1000000</v>
      </c>
    </row>
    <row r="798" spans="2:13" x14ac:dyDescent="0.25">
      <c r="D798" t="s">
        <v>735</v>
      </c>
      <c r="E798" s="1">
        <v>1600000</v>
      </c>
      <c r="F798" s="1">
        <v>0</v>
      </c>
      <c r="G798" s="1">
        <v>1600000</v>
      </c>
      <c r="H798" s="1">
        <v>2000000</v>
      </c>
      <c r="I798" s="1">
        <v>0</v>
      </c>
      <c r="J798" s="1">
        <v>2000000</v>
      </c>
      <c r="K798" s="1">
        <v>1000000</v>
      </c>
      <c r="L798" s="1">
        <v>0</v>
      </c>
      <c r="M798" s="1">
        <v>1000000</v>
      </c>
    </row>
    <row r="799" spans="2:13" x14ac:dyDescent="0.25">
      <c r="D799" t="s">
        <v>736</v>
      </c>
      <c r="E799" s="1">
        <v>1600000</v>
      </c>
      <c r="F799" s="1">
        <v>0</v>
      </c>
      <c r="G799" s="1">
        <v>1600000</v>
      </c>
      <c r="H799" s="1">
        <v>2000000</v>
      </c>
      <c r="I799" s="1">
        <v>0</v>
      </c>
      <c r="J799" s="1">
        <v>2000000</v>
      </c>
      <c r="K799" s="1">
        <v>1000000</v>
      </c>
      <c r="L799" s="1">
        <v>0</v>
      </c>
      <c r="M799" s="1">
        <v>1000000</v>
      </c>
    </row>
    <row r="800" spans="2:13" x14ac:dyDescent="0.25">
      <c r="D800" t="s">
        <v>737</v>
      </c>
      <c r="E800" s="1">
        <v>1200000</v>
      </c>
      <c r="F800" s="1">
        <v>0</v>
      </c>
      <c r="G800" s="1">
        <v>1200000</v>
      </c>
      <c r="H800" s="1">
        <v>0</v>
      </c>
      <c r="I800" s="1">
        <v>0</v>
      </c>
      <c r="J800" s="1">
        <v>0</v>
      </c>
      <c r="K800" s="1">
        <v>0</v>
      </c>
      <c r="L800" s="1">
        <v>0</v>
      </c>
      <c r="M800" s="1">
        <v>0</v>
      </c>
    </row>
    <row r="801" spans="2:13" x14ac:dyDescent="0.25">
      <c r="D801" t="s">
        <v>738</v>
      </c>
      <c r="E801" s="1">
        <v>0</v>
      </c>
      <c r="F801" s="1">
        <v>0</v>
      </c>
      <c r="G801" s="1">
        <v>0</v>
      </c>
      <c r="H801" s="1">
        <v>2000000</v>
      </c>
      <c r="I801" s="1">
        <v>0</v>
      </c>
      <c r="J801" s="1">
        <v>2000000</v>
      </c>
      <c r="K801" s="1">
        <v>0</v>
      </c>
      <c r="L801" s="1">
        <v>0</v>
      </c>
      <c r="M801" s="1">
        <v>0</v>
      </c>
    </row>
    <row r="802" spans="2:13" x14ac:dyDescent="0.25">
      <c r="D802" t="s">
        <v>739</v>
      </c>
      <c r="E802" s="1">
        <v>0</v>
      </c>
      <c r="F802" s="1">
        <v>0</v>
      </c>
      <c r="G802" s="1">
        <v>0</v>
      </c>
      <c r="H802" s="1">
        <v>0</v>
      </c>
      <c r="I802" s="1">
        <v>30600000</v>
      </c>
      <c r="J802" s="1">
        <v>30600000</v>
      </c>
      <c r="K802" s="1">
        <v>20000000</v>
      </c>
      <c r="L802" s="1">
        <v>0</v>
      </c>
      <c r="M802" s="1">
        <v>20000000</v>
      </c>
    </row>
    <row r="803" spans="2:13" x14ac:dyDescent="0.25">
      <c r="D803" t="s">
        <v>740</v>
      </c>
      <c r="E803" s="1">
        <v>0</v>
      </c>
      <c r="F803" s="1">
        <v>0</v>
      </c>
      <c r="G803" s="1">
        <v>0</v>
      </c>
      <c r="H803" s="1">
        <v>0</v>
      </c>
      <c r="I803" s="1">
        <v>0</v>
      </c>
      <c r="J803" s="1">
        <v>0</v>
      </c>
      <c r="K803" s="1">
        <v>1000000</v>
      </c>
      <c r="L803" s="1">
        <v>0</v>
      </c>
      <c r="M803" s="1">
        <v>1000000</v>
      </c>
    </row>
    <row r="804" spans="2:13" x14ac:dyDescent="0.25">
      <c r="B804" s="2"/>
      <c r="C804" s="2" t="s">
        <v>685</v>
      </c>
      <c r="D804" s="2"/>
      <c r="E804" s="3">
        <f>(SUM(E796:E800))</f>
        <v>10181000</v>
      </c>
      <c r="F804" s="3">
        <v>0</v>
      </c>
      <c r="G804" s="3">
        <v>10181000</v>
      </c>
      <c r="H804" s="3">
        <v>16000000</v>
      </c>
      <c r="I804" s="3">
        <v>30600000</v>
      </c>
      <c r="J804" s="3">
        <v>46600000</v>
      </c>
      <c r="K804" s="3">
        <f>(SUM(K796:K803))</f>
        <v>30000000</v>
      </c>
      <c r="L804" s="3">
        <v>0</v>
      </c>
      <c r="M804" s="1">
        <f>(SUM(M796:M803))</f>
        <v>30000000</v>
      </c>
    </row>
    <row r="805" spans="2:13" s="29" customFormat="1" x14ac:dyDescent="0.25">
      <c r="B805" s="29" t="s">
        <v>897</v>
      </c>
      <c r="E805" s="31">
        <v>21907000</v>
      </c>
      <c r="F805" s="31">
        <v>86356000</v>
      </c>
      <c r="G805" s="31">
        <v>108263000</v>
      </c>
      <c r="H805" s="31">
        <v>42000000</v>
      </c>
      <c r="I805" s="31">
        <v>104924000</v>
      </c>
      <c r="J805" s="31">
        <f>(J810+J816+J822+J827)*1000</f>
        <v>146924000000</v>
      </c>
      <c r="K805" s="31">
        <v>23901000</v>
      </c>
      <c r="L805" s="31">
        <v>102501000</v>
      </c>
      <c r="M805" s="31">
        <f>(SUM(K805:L805))*1000</f>
        <v>126402000000</v>
      </c>
    </row>
    <row r="806" spans="2:13" x14ac:dyDescent="0.25">
      <c r="B806" s="2"/>
      <c r="C806" s="2" t="s">
        <v>741</v>
      </c>
      <c r="D806" s="2"/>
      <c r="E806" s="1">
        <v>0</v>
      </c>
      <c r="F806" s="1">
        <v>0</v>
      </c>
      <c r="G806" s="1">
        <v>0</v>
      </c>
      <c r="H806" s="1">
        <v>0</v>
      </c>
      <c r="I806" s="1">
        <v>0</v>
      </c>
      <c r="J806" s="1">
        <v>0</v>
      </c>
      <c r="K806" s="1">
        <v>0</v>
      </c>
      <c r="L806" s="1">
        <v>0</v>
      </c>
      <c r="M806" s="1">
        <v>0</v>
      </c>
    </row>
    <row r="807" spans="2:13" x14ac:dyDescent="0.25">
      <c r="D807" t="s">
        <v>742</v>
      </c>
      <c r="E807" s="1">
        <v>21330000</v>
      </c>
      <c r="F807" s="1">
        <v>0</v>
      </c>
      <c r="G807" s="1">
        <v>21330000</v>
      </c>
      <c r="H807" s="1">
        <v>16000000</v>
      </c>
      <c r="I807" s="1">
        <v>0</v>
      </c>
      <c r="J807" s="1">
        <v>16000000</v>
      </c>
      <c r="K807" s="1">
        <v>15000000</v>
      </c>
      <c r="L807" s="1">
        <v>0</v>
      </c>
      <c r="M807" s="1">
        <v>15000000</v>
      </c>
    </row>
    <row r="808" spans="2:13" x14ac:dyDescent="0.25">
      <c r="D808" t="s">
        <v>743</v>
      </c>
      <c r="E808" s="1">
        <v>576000</v>
      </c>
      <c r="F808" s="1">
        <v>0</v>
      </c>
      <c r="G808" s="1">
        <v>576000</v>
      </c>
      <c r="H808" s="1">
        <v>0</v>
      </c>
      <c r="I808" s="1">
        <v>0</v>
      </c>
      <c r="J808" s="1">
        <v>0</v>
      </c>
      <c r="K808" s="1">
        <v>0</v>
      </c>
      <c r="L808" s="1">
        <v>0</v>
      </c>
      <c r="M808" s="1">
        <v>0</v>
      </c>
    </row>
    <row r="809" spans="2:13" x14ac:dyDescent="0.25">
      <c r="D809" t="s">
        <v>744</v>
      </c>
      <c r="E809" s="1">
        <v>0</v>
      </c>
      <c r="F809" s="1">
        <v>0</v>
      </c>
      <c r="G809" s="1">
        <v>0</v>
      </c>
      <c r="H809" s="1">
        <v>9000000</v>
      </c>
      <c r="I809" s="1">
        <v>0</v>
      </c>
      <c r="J809" s="1">
        <v>9000000</v>
      </c>
      <c r="K809" s="1">
        <v>0</v>
      </c>
      <c r="L809" s="1">
        <v>0</v>
      </c>
      <c r="M809" s="1">
        <v>0</v>
      </c>
    </row>
    <row r="810" spans="2:13" s="2" customFormat="1" x14ac:dyDescent="0.25">
      <c r="C810" s="2" t="s">
        <v>745</v>
      </c>
      <c r="E810" s="3">
        <f>(SUM(E807:E808))</f>
        <v>21906000</v>
      </c>
      <c r="F810" s="3">
        <v>0</v>
      </c>
      <c r="G810" s="3">
        <v>21907000</v>
      </c>
      <c r="H810" s="3">
        <f>(SUM(H807:H809))</f>
        <v>25000000</v>
      </c>
      <c r="I810" s="3">
        <f>(SUM(I807:I809))*1000</f>
        <v>0</v>
      </c>
      <c r="J810" s="3">
        <v>25000000</v>
      </c>
      <c r="K810" s="3">
        <f>(SUM(K807:K809))</f>
        <v>15000000</v>
      </c>
      <c r="L810" s="3">
        <v>0</v>
      </c>
      <c r="M810" s="1">
        <v>15000000</v>
      </c>
    </row>
    <row r="811" spans="2:13" x14ac:dyDescent="0.25">
      <c r="C811" t="s">
        <v>746</v>
      </c>
      <c r="E811" s="1">
        <v>0</v>
      </c>
      <c r="F811" s="1">
        <v>0</v>
      </c>
      <c r="G811" s="1">
        <v>0</v>
      </c>
      <c r="H811" s="1">
        <v>0</v>
      </c>
      <c r="I811" s="1">
        <v>0</v>
      </c>
      <c r="J811" s="1">
        <v>0</v>
      </c>
      <c r="K811" s="1">
        <v>0</v>
      </c>
      <c r="L811" s="1">
        <v>0</v>
      </c>
      <c r="M811" s="1">
        <v>0</v>
      </c>
    </row>
    <row r="812" spans="2:13" x14ac:dyDescent="0.25">
      <c r="D812" t="s">
        <v>747</v>
      </c>
      <c r="E812" s="1">
        <v>0</v>
      </c>
      <c r="F812" s="1">
        <v>20196000</v>
      </c>
      <c r="G812" s="1">
        <v>20196000</v>
      </c>
      <c r="H812" s="1">
        <v>4500000</v>
      </c>
      <c r="I812" s="1">
        <v>25200000</v>
      </c>
      <c r="J812" s="1">
        <v>29700000</v>
      </c>
      <c r="K812" s="1">
        <v>1000000</v>
      </c>
      <c r="L812" s="1">
        <v>15062600</v>
      </c>
      <c r="M812" s="1">
        <v>16062600</v>
      </c>
    </row>
    <row r="813" spans="2:13" x14ac:dyDescent="0.25">
      <c r="D813" t="s">
        <v>748</v>
      </c>
      <c r="E813" s="1">
        <v>0</v>
      </c>
      <c r="F813" s="1">
        <v>16650000</v>
      </c>
      <c r="G813" s="1">
        <v>16650000</v>
      </c>
      <c r="H813" s="1">
        <v>3000000</v>
      </c>
      <c r="I813" s="1">
        <v>16700000</v>
      </c>
      <c r="J813" s="1">
        <v>19700000</v>
      </c>
      <c r="K813" s="1">
        <v>0</v>
      </c>
      <c r="L813" s="1">
        <v>0</v>
      </c>
      <c r="M813" s="1">
        <v>0</v>
      </c>
    </row>
    <row r="814" spans="2:13" x14ac:dyDescent="0.25">
      <c r="D814" t="s">
        <v>749</v>
      </c>
      <c r="E814" s="1">
        <v>0</v>
      </c>
      <c r="F814" s="1">
        <v>3300000</v>
      </c>
      <c r="G814" s="1">
        <v>3300000</v>
      </c>
      <c r="H814" s="1">
        <v>1000000</v>
      </c>
      <c r="I814" s="1">
        <v>5600000</v>
      </c>
      <c r="J814" s="1">
        <v>6600000</v>
      </c>
      <c r="K814" s="1">
        <v>0</v>
      </c>
      <c r="L814" s="1">
        <v>963400</v>
      </c>
      <c r="M814" s="1">
        <v>963400</v>
      </c>
    </row>
    <row r="815" spans="2:13" x14ac:dyDescent="0.25">
      <c r="D815" t="s">
        <v>750</v>
      </c>
      <c r="E815" s="1">
        <v>0</v>
      </c>
      <c r="F815" s="1">
        <v>4550000</v>
      </c>
      <c r="G815" s="1">
        <v>4550000</v>
      </c>
      <c r="H815" s="1">
        <v>4000000</v>
      </c>
      <c r="I815" s="1">
        <v>16500000</v>
      </c>
      <c r="J815" s="1">
        <v>20500000</v>
      </c>
      <c r="K815" s="1">
        <v>0</v>
      </c>
      <c r="L815" s="1">
        <v>9159916</v>
      </c>
      <c r="M815" s="1">
        <v>9159916</v>
      </c>
    </row>
    <row r="816" spans="2:13" s="2" customFormat="1" x14ac:dyDescent="0.25">
      <c r="C816" s="2" t="s">
        <v>751</v>
      </c>
      <c r="E816" s="3">
        <v>0</v>
      </c>
      <c r="F816" s="3">
        <f>(SUM(F812:F815))</f>
        <v>44696000</v>
      </c>
      <c r="G816" s="3">
        <v>44696000</v>
      </c>
      <c r="H816" s="3">
        <f>(SUM(H812:H815))</f>
        <v>12500000</v>
      </c>
      <c r="I816" s="3">
        <f>(SUM(I812:I815))</f>
        <v>64000000</v>
      </c>
      <c r="J816" s="3">
        <v>76500000</v>
      </c>
      <c r="K816" s="3">
        <f>(SUM(K812:K815))</f>
        <v>1000000</v>
      </c>
      <c r="L816" s="3">
        <f>(SUM(L812:L815))</f>
        <v>25185916</v>
      </c>
      <c r="M816" s="1">
        <f>(SUM(M812:M815))</f>
        <v>26185916</v>
      </c>
    </row>
    <row r="817" spans="2:13" x14ac:dyDescent="0.25">
      <c r="B817" s="2"/>
      <c r="C817" s="2" t="s">
        <v>752</v>
      </c>
      <c r="D817" s="2"/>
      <c r="E817" s="1">
        <v>0</v>
      </c>
      <c r="F817" s="1">
        <v>0</v>
      </c>
      <c r="G817" s="1">
        <v>0</v>
      </c>
      <c r="H817" s="1">
        <v>0</v>
      </c>
      <c r="I817" s="1">
        <v>0</v>
      </c>
      <c r="J817" s="1">
        <v>0</v>
      </c>
      <c r="K817" s="1">
        <v>0</v>
      </c>
      <c r="L817" s="1">
        <v>0</v>
      </c>
      <c r="M817" s="1">
        <v>0</v>
      </c>
    </row>
    <row r="818" spans="2:13" x14ac:dyDescent="0.25">
      <c r="D818" t="s">
        <v>753</v>
      </c>
      <c r="E818" s="1">
        <v>0</v>
      </c>
      <c r="F818" s="1">
        <v>11550000</v>
      </c>
      <c r="G818" s="1">
        <v>11550000</v>
      </c>
      <c r="H818" s="1">
        <v>2000000</v>
      </c>
      <c r="I818" s="1">
        <v>15200000</v>
      </c>
      <c r="J818" s="1">
        <v>17200000</v>
      </c>
      <c r="K818" s="1">
        <v>0</v>
      </c>
      <c r="L818" s="1">
        <v>16627804</v>
      </c>
      <c r="M818" s="1">
        <v>16627804</v>
      </c>
    </row>
    <row r="819" spans="2:13" x14ac:dyDescent="0.25">
      <c r="D819" t="s">
        <v>754</v>
      </c>
      <c r="E819" s="1">
        <v>0</v>
      </c>
      <c r="F819" s="1">
        <v>5800000</v>
      </c>
      <c r="G819" s="1">
        <v>5300000</v>
      </c>
      <c r="H819" s="1">
        <v>0</v>
      </c>
      <c r="I819" s="1">
        <v>0</v>
      </c>
      <c r="J819" s="1">
        <v>0</v>
      </c>
      <c r="K819" s="1">
        <v>0</v>
      </c>
      <c r="L819" s="1">
        <v>1580000</v>
      </c>
      <c r="M819" s="1">
        <v>1580000</v>
      </c>
    </row>
    <row r="820" spans="2:13" x14ac:dyDescent="0.25">
      <c r="D820" t="s">
        <v>755</v>
      </c>
      <c r="E820" s="1">
        <v>0</v>
      </c>
      <c r="F820" s="1">
        <v>9510000</v>
      </c>
      <c r="G820" s="1">
        <v>9510000</v>
      </c>
      <c r="H820" s="1">
        <v>1000000</v>
      </c>
      <c r="I820" s="1">
        <v>12684000</v>
      </c>
      <c r="J820" s="1">
        <v>13684000</v>
      </c>
      <c r="K820" s="1">
        <v>0</v>
      </c>
      <c r="L820" s="1">
        <v>0</v>
      </c>
      <c r="M820" s="1">
        <v>0</v>
      </c>
    </row>
    <row r="821" spans="2:13" x14ac:dyDescent="0.25">
      <c r="D821" t="s">
        <v>756</v>
      </c>
      <c r="E821" s="1">
        <v>0</v>
      </c>
      <c r="F821" s="1">
        <v>9500000</v>
      </c>
      <c r="G821" s="1">
        <v>9500000</v>
      </c>
      <c r="H821" s="1">
        <v>500000</v>
      </c>
      <c r="I821" s="1">
        <v>7800000</v>
      </c>
      <c r="J821" s="1">
        <v>8300000</v>
      </c>
      <c r="K821" s="1">
        <v>0</v>
      </c>
      <c r="L821" s="1">
        <v>0</v>
      </c>
      <c r="M821" s="1">
        <v>0</v>
      </c>
    </row>
    <row r="822" spans="2:13" s="2" customFormat="1" x14ac:dyDescent="0.25">
      <c r="C822" s="2" t="s">
        <v>757</v>
      </c>
      <c r="E822" s="3">
        <v>0</v>
      </c>
      <c r="F822" s="3">
        <f>(SUM(F818:F821))</f>
        <v>36360000</v>
      </c>
      <c r="G822" s="3">
        <v>36360000</v>
      </c>
      <c r="H822" s="3">
        <f>(SUM(H818:H821))</f>
        <v>3500000</v>
      </c>
      <c r="I822" s="3">
        <f>(SUM(I818:I821))</f>
        <v>35684000</v>
      </c>
      <c r="J822" s="3">
        <v>39184000</v>
      </c>
      <c r="K822" s="3">
        <f>(SUM(K818:K821))*1000</f>
        <v>0</v>
      </c>
      <c r="L822" s="3">
        <f>(SUM(L818:L821))</f>
        <v>18207804</v>
      </c>
      <c r="M822" s="1">
        <v>18207804</v>
      </c>
    </row>
    <row r="823" spans="2:13" x14ac:dyDescent="0.25">
      <c r="B823" s="2"/>
      <c r="C823" s="2" t="s">
        <v>758</v>
      </c>
      <c r="D823" s="2"/>
      <c r="E823" s="1">
        <v>0</v>
      </c>
      <c r="F823" s="1">
        <v>0</v>
      </c>
      <c r="G823" s="1">
        <v>0</v>
      </c>
      <c r="H823" s="1">
        <v>0</v>
      </c>
      <c r="I823" s="1">
        <v>0</v>
      </c>
      <c r="J823" s="1">
        <v>0</v>
      </c>
      <c r="K823" s="1">
        <v>0</v>
      </c>
      <c r="L823" s="1">
        <v>0</v>
      </c>
      <c r="M823" s="1">
        <v>0</v>
      </c>
    </row>
    <row r="824" spans="2:13" x14ac:dyDescent="0.25">
      <c r="D824" t="s">
        <v>759</v>
      </c>
      <c r="E824" s="1">
        <v>0</v>
      </c>
      <c r="F824" s="1">
        <v>5300000</v>
      </c>
      <c r="G824" s="1">
        <v>5300000</v>
      </c>
      <c r="H824" s="1">
        <v>1000000</v>
      </c>
      <c r="I824" s="1">
        <v>5240000</v>
      </c>
      <c r="J824" s="1">
        <v>6240000</v>
      </c>
      <c r="K824" s="1">
        <v>0</v>
      </c>
      <c r="L824" s="1">
        <v>0</v>
      </c>
      <c r="M824" s="1">
        <v>0</v>
      </c>
    </row>
    <row r="825" spans="2:13" x14ac:dyDescent="0.25">
      <c r="D825" t="s">
        <v>760</v>
      </c>
      <c r="E825" s="1">
        <v>0</v>
      </c>
      <c r="F825" s="1">
        <v>0</v>
      </c>
      <c r="G825" s="1">
        <v>0</v>
      </c>
      <c r="H825" s="1">
        <v>0</v>
      </c>
      <c r="I825" s="1">
        <v>0</v>
      </c>
      <c r="J825" s="1">
        <v>0</v>
      </c>
      <c r="K825" s="1">
        <v>0</v>
      </c>
      <c r="L825" s="1">
        <v>5864000</v>
      </c>
      <c r="M825" s="1">
        <v>5864000</v>
      </c>
    </row>
    <row r="826" spans="2:13" x14ac:dyDescent="0.25">
      <c r="D826" t="s">
        <v>761</v>
      </c>
      <c r="E826" s="1">
        <v>0</v>
      </c>
      <c r="F826" s="1">
        <v>0</v>
      </c>
      <c r="G826" s="1">
        <v>0</v>
      </c>
      <c r="H826" s="1">
        <v>0</v>
      </c>
      <c r="I826" s="1">
        <v>0</v>
      </c>
      <c r="J826" s="1">
        <v>0</v>
      </c>
      <c r="K826" s="1">
        <v>0</v>
      </c>
      <c r="L826" s="1">
        <v>180000</v>
      </c>
      <c r="M826" s="1">
        <v>180000</v>
      </c>
    </row>
    <row r="827" spans="2:13" s="2" customFormat="1" x14ac:dyDescent="0.25">
      <c r="C827" s="2" t="s">
        <v>718</v>
      </c>
      <c r="E827" s="3">
        <f>(SUM(E824))*1000</f>
        <v>0</v>
      </c>
      <c r="F827" s="3">
        <f>(SUM(F824))</f>
        <v>5300000</v>
      </c>
      <c r="G827" s="3">
        <v>5300000</v>
      </c>
      <c r="H827" s="3">
        <f>(SUM(H824))</f>
        <v>1000000</v>
      </c>
      <c r="I827" s="3">
        <f>(SUM(I824))</f>
        <v>5240000</v>
      </c>
      <c r="J827" s="3">
        <v>6240000</v>
      </c>
      <c r="K827" s="3">
        <f>(SUM(K825:K826))*1000</f>
        <v>0</v>
      </c>
      <c r="L827" s="3">
        <f>(SUM(L825:L826))</f>
        <v>6044000</v>
      </c>
      <c r="M827" s="1">
        <v>6044000</v>
      </c>
    </row>
    <row r="828" spans="2:13" x14ac:dyDescent="0.25">
      <c r="B828" s="2"/>
      <c r="C828" s="2" t="s">
        <v>762</v>
      </c>
      <c r="D828" s="2"/>
      <c r="E828" s="1">
        <v>0</v>
      </c>
      <c r="F828" s="1">
        <v>0</v>
      </c>
      <c r="G828" s="1">
        <v>0</v>
      </c>
      <c r="H828" s="1">
        <v>0</v>
      </c>
      <c r="I828" s="1">
        <v>0</v>
      </c>
      <c r="J828" s="1">
        <v>0</v>
      </c>
      <c r="K828" s="1">
        <v>0</v>
      </c>
      <c r="L828" s="1">
        <v>0</v>
      </c>
      <c r="M828" s="1">
        <v>0</v>
      </c>
    </row>
    <row r="829" spans="2:13" x14ac:dyDescent="0.25">
      <c r="B829" s="2"/>
      <c r="C829" s="2"/>
      <c r="D829" t="s">
        <v>763</v>
      </c>
      <c r="E829" s="1">
        <v>0</v>
      </c>
      <c r="F829" s="1">
        <v>0</v>
      </c>
      <c r="G829" s="1">
        <v>0</v>
      </c>
      <c r="H829" s="1">
        <v>0</v>
      </c>
      <c r="I829" s="1">
        <v>0</v>
      </c>
      <c r="J829" s="1">
        <v>0</v>
      </c>
      <c r="K829" s="1">
        <v>0</v>
      </c>
      <c r="L829" s="1">
        <v>33144000</v>
      </c>
      <c r="M829" s="1">
        <v>33144000</v>
      </c>
    </row>
    <row r="830" spans="2:13" x14ac:dyDescent="0.25">
      <c r="B830" s="2"/>
      <c r="C830" s="2"/>
      <c r="D830" t="s">
        <v>764</v>
      </c>
      <c r="E830" s="1">
        <v>0</v>
      </c>
      <c r="F830" s="1">
        <v>0</v>
      </c>
      <c r="G830" s="1">
        <v>0</v>
      </c>
      <c r="H830" s="1">
        <v>0</v>
      </c>
      <c r="I830" s="1">
        <v>0</v>
      </c>
      <c r="J830" s="1">
        <v>0</v>
      </c>
      <c r="K830" s="1">
        <v>1000000</v>
      </c>
      <c r="L830" s="1">
        <v>2084000</v>
      </c>
      <c r="M830" s="1">
        <v>3084000</v>
      </c>
    </row>
    <row r="831" spans="2:13" s="2" customFormat="1" x14ac:dyDescent="0.25">
      <c r="C831" s="2" t="s">
        <v>765</v>
      </c>
      <c r="E831" s="3">
        <v>0</v>
      </c>
      <c r="F831" s="3">
        <v>0</v>
      </c>
      <c r="G831" s="3">
        <v>0</v>
      </c>
      <c r="H831" s="3">
        <v>0</v>
      </c>
      <c r="I831" s="3">
        <v>0</v>
      </c>
      <c r="J831" s="3">
        <v>0</v>
      </c>
      <c r="K831" s="3">
        <f>(SUM(K829:K830))</f>
        <v>1000000</v>
      </c>
      <c r="L831" s="3">
        <f>(SUM(L829:L830))</f>
        <v>35228000</v>
      </c>
      <c r="M831" s="1">
        <v>36228000</v>
      </c>
    </row>
    <row r="832" spans="2:13" s="2" customFormat="1" x14ac:dyDescent="0.25">
      <c r="C832" s="2" t="s">
        <v>766</v>
      </c>
      <c r="E832" s="1">
        <v>0</v>
      </c>
      <c r="F832" s="1">
        <v>0</v>
      </c>
      <c r="G832" s="1">
        <v>0</v>
      </c>
      <c r="H832" s="1">
        <v>0</v>
      </c>
      <c r="I832" s="1">
        <v>0</v>
      </c>
      <c r="J832" s="1">
        <v>0</v>
      </c>
      <c r="K832" s="1">
        <v>0</v>
      </c>
      <c r="L832" s="1">
        <v>0</v>
      </c>
      <c r="M832" s="1">
        <v>0</v>
      </c>
    </row>
    <row r="833" spans="2:14" x14ac:dyDescent="0.25">
      <c r="B833" s="2"/>
      <c r="D833" t="s">
        <v>767</v>
      </c>
      <c r="E833" s="1">
        <v>0</v>
      </c>
      <c r="F833" s="1">
        <v>0</v>
      </c>
      <c r="G833" s="1">
        <v>0</v>
      </c>
      <c r="H833" s="1">
        <v>0</v>
      </c>
      <c r="I833" s="1">
        <v>0</v>
      </c>
      <c r="J833" s="1">
        <v>0</v>
      </c>
      <c r="K833" s="1">
        <v>6900000</v>
      </c>
      <c r="L833" s="1">
        <v>15910280</v>
      </c>
      <c r="M833" s="1">
        <v>22810280</v>
      </c>
    </row>
    <row r="834" spans="2:14" x14ac:dyDescent="0.25">
      <c r="B834" s="2"/>
      <c r="D834" s="11" t="s">
        <v>768</v>
      </c>
      <c r="E834" s="1">
        <v>0</v>
      </c>
      <c r="F834" s="1">
        <v>0</v>
      </c>
      <c r="G834" s="1">
        <v>0</v>
      </c>
      <c r="H834" s="1">
        <v>0</v>
      </c>
      <c r="I834" s="1">
        <v>0</v>
      </c>
      <c r="J834" s="1">
        <v>0</v>
      </c>
      <c r="K834" s="1">
        <v>0</v>
      </c>
      <c r="L834" s="1">
        <v>1924000</v>
      </c>
      <c r="M834" s="1">
        <v>1924000</v>
      </c>
    </row>
    <row r="835" spans="2:14" s="2" customFormat="1" x14ac:dyDescent="0.25">
      <c r="C835" s="2" t="s">
        <v>769</v>
      </c>
      <c r="E835" s="3">
        <v>0</v>
      </c>
      <c r="F835" s="3">
        <v>0</v>
      </c>
      <c r="G835" s="3">
        <v>0</v>
      </c>
      <c r="H835" s="3">
        <v>0</v>
      </c>
      <c r="I835" s="3">
        <v>0</v>
      </c>
      <c r="J835" s="3">
        <v>0</v>
      </c>
      <c r="K835" s="3">
        <f>(SUM(K833:K834))</f>
        <v>6900000</v>
      </c>
      <c r="L835" s="3">
        <f>(SUM(L833:L834))</f>
        <v>17834280</v>
      </c>
      <c r="M835" s="1">
        <v>24734280</v>
      </c>
    </row>
    <row r="836" spans="2:14" s="29" customFormat="1" x14ac:dyDescent="0.25">
      <c r="B836" s="29" t="s">
        <v>898</v>
      </c>
      <c r="E836" s="31">
        <v>36409000</v>
      </c>
      <c r="F836" s="31">
        <v>273714000</v>
      </c>
      <c r="G836" s="31">
        <v>311123000</v>
      </c>
      <c r="H836" s="31">
        <v>40650000</v>
      </c>
      <c r="I836" s="31">
        <v>146527000</v>
      </c>
      <c r="J836" s="31">
        <f>(SUM(H836:I836))*1000</f>
        <v>187177000000</v>
      </c>
      <c r="K836" s="31">
        <v>25801000</v>
      </c>
      <c r="L836" s="31">
        <v>145000000</v>
      </c>
      <c r="M836" s="31">
        <v>170801000</v>
      </c>
    </row>
    <row r="837" spans="2:14" x14ac:dyDescent="0.25">
      <c r="B837" s="2"/>
      <c r="C837" s="2" t="s">
        <v>741</v>
      </c>
      <c r="D837" s="2"/>
      <c r="E837" s="1">
        <v>0</v>
      </c>
      <c r="F837" s="1">
        <v>0</v>
      </c>
      <c r="G837" s="1">
        <v>0</v>
      </c>
      <c r="H837" s="1">
        <v>0</v>
      </c>
      <c r="I837" s="1">
        <v>0</v>
      </c>
      <c r="J837" s="1">
        <v>0</v>
      </c>
      <c r="K837" s="1">
        <v>0</v>
      </c>
      <c r="L837" s="1">
        <v>0</v>
      </c>
      <c r="M837" s="1">
        <v>0</v>
      </c>
    </row>
    <row r="838" spans="2:14" x14ac:dyDescent="0.25">
      <c r="D838" t="s">
        <v>770</v>
      </c>
      <c r="E838" s="1">
        <v>4909000</v>
      </c>
      <c r="F838" s="1">
        <v>0</v>
      </c>
      <c r="G838" s="1">
        <v>4909000</v>
      </c>
      <c r="H838" s="1">
        <v>4000000</v>
      </c>
      <c r="I838" s="1">
        <v>0</v>
      </c>
      <c r="J838" s="1">
        <v>4000000</v>
      </c>
      <c r="K838" s="1">
        <v>3800000</v>
      </c>
      <c r="L838" s="1">
        <v>0</v>
      </c>
      <c r="M838" s="1">
        <v>3800000</v>
      </c>
    </row>
    <row r="839" spans="2:14" x14ac:dyDescent="0.25">
      <c r="D839" t="s">
        <v>771</v>
      </c>
      <c r="E839" s="1">
        <v>0</v>
      </c>
      <c r="F839" s="1">
        <v>0</v>
      </c>
      <c r="G839" s="1">
        <v>0</v>
      </c>
      <c r="H839" s="1">
        <v>2000000</v>
      </c>
      <c r="I839" s="1">
        <v>0</v>
      </c>
      <c r="J839" s="1">
        <v>2000000</v>
      </c>
      <c r="K839" s="1">
        <v>0</v>
      </c>
      <c r="L839" s="1">
        <v>0</v>
      </c>
      <c r="M839" s="1">
        <v>0</v>
      </c>
    </row>
    <row r="840" spans="2:14" x14ac:dyDescent="0.25">
      <c r="D840" t="s">
        <v>772</v>
      </c>
      <c r="E840" s="1">
        <v>11000000</v>
      </c>
      <c r="F840" s="1">
        <v>0</v>
      </c>
      <c r="G840" s="1">
        <v>11000000</v>
      </c>
      <c r="H840" s="1">
        <v>4000000</v>
      </c>
      <c r="I840" s="1">
        <v>0</v>
      </c>
      <c r="J840" s="1">
        <v>4000000</v>
      </c>
      <c r="K840" s="1">
        <v>0</v>
      </c>
      <c r="L840" s="1">
        <v>0</v>
      </c>
      <c r="M840" s="1">
        <v>0</v>
      </c>
    </row>
    <row r="841" spans="2:14" x14ac:dyDescent="0.25">
      <c r="D841" t="s">
        <v>773</v>
      </c>
      <c r="E841" s="1">
        <v>0</v>
      </c>
      <c r="F841" s="1">
        <v>0</v>
      </c>
      <c r="G841" s="1">
        <v>0</v>
      </c>
      <c r="H841" s="1">
        <v>0</v>
      </c>
      <c r="I841" s="1">
        <v>0</v>
      </c>
      <c r="J841" s="1">
        <v>0</v>
      </c>
      <c r="K841" s="1">
        <v>2500000</v>
      </c>
      <c r="L841" s="1">
        <v>0</v>
      </c>
      <c r="M841" s="1">
        <v>2500000</v>
      </c>
    </row>
    <row r="842" spans="2:14" x14ac:dyDescent="0.25">
      <c r="B842" s="2"/>
      <c r="C842" s="2" t="s">
        <v>774</v>
      </c>
      <c r="D842" s="2"/>
      <c r="E842" s="3">
        <v>15909000</v>
      </c>
      <c r="F842" s="3">
        <f>(SUM(F838:F840))*1000</f>
        <v>0</v>
      </c>
      <c r="G842" s="3">
        <v>15909000</v>
      </c>
      <c r="H842" s="3">
        <v>10000000</v>
      </c>
      <c r="I842" s="3">
        <v>0</v>
      </c>
      <c r="J842" s="3">
        <v>10000000</v>
      </c>
      <c r="K842" s="3">
        <v>6300000</v>
      </c>
      <c r="L842" s="3">
        <f>(SUM(L838:L841))*1000</f>
        <v>0</v>
      </c>
      <c r="M842" s="1">
        <v>6300000</v>
      </c>
    </row>
    <row r="843" spans="2:14" x14ac:dyDescent="0.25">
      <c r="B843" s="2"/>
      <c r="C843" s="2" t="s">
        <v>775</v>
      </c>
      <c r="D843" s="2"/>
      <c r="E843" s="1">
        <v>0</v>
      </c>
      <c r="F843" s="1">
        <v>0</v>
      </c>
      <c r="G843" s="1">
        <v>0</v>
      </c>
      <c r="H843" s="1">
        <v>0</v>
      </c>
      <c r="I843" s="1">
        <v>0</v>
      </c>
      <c r="J843" s="1">
        <v>0</v>
      </c>
      <c r="K843" s="1">
        <v>0</v>
      </c>
      <c r="L843" s="1">
        <v>0</v>
      </c>
      <c r="M843" s="1">
        <v>0</v>
      </c>
    </row>
    <row r="844" spans="2:14" x14ac:dyDescent="0.25">
      <c r="D844" t="s">
        <v>776</v>
      </c>
      <c r="E844" s="1">
        <v>0</v>
      </c>
      <c r="F844" s="1">
        <v>0</v>
      </c>
      <c r="G844" s="1">
        <v>0</v>
      </c>
      <c r="H844" s="1">
        <v>0</v>
      </c>
      <c r="I844" s="1">
        <v>0</v>
      </c>
      <c r="J844" s="1">
        <v>0</v>
      </c>
      <c r="K844" s="1">
        <v>0</v>
      </c>
      <c r="L844" s="1">
        <v>0</v>
      </c>
      <c r="M844" s="1">
        <v>0</v>
      </c>
    </row>
    <row r="845" spans="2:14" x14ac:dyDescent="0.25">
      <c r="D845" t="s">
        <v>777</v>
      </c>
      <c r="E845" s="1">
        <v>4349000</v>
      </c>
      <c r="F845" s="1">
        <v>0</v>
      </c>
      <c r="G845" s="1">
        <v>4349000</v>
      </c>
      <c r="H845" s="1">
        <v>10000000</v>
      </c>
      <c r="I845" s="1">
        <v>0</v>
      </c>
      <c r="J845" s="1">
        <v>10000000</v>
      </c>
      <c r="K845" s="1">
        <v>2000000</v>
      </c>
      <c r="L845" s="1">
        <v>6000000</v>
      </c>
      <c r="M845" s="1">
        <v>8000000</v>
      </c>
    </row>
    <row r="846" spans="2:14" x14ac:dyDescent="0.25">
      <c r="D846" t="s">
        <v>778</v>
      </c>
      <c r="E846" s="1">
        <v>0</v>
      </c>
      <c r="F846" s="1">
        <v>0</v>
      </c>
      <c r="G846" s="1">
        <v>0</v>
      </c>
      <c r="H846" s="1">
        <v>0</v>
      </c>
      <c r="I846" s="1">
        <v>0</v>
      </c>
      <c r="J846" s="1">
        <v>0</v>
      </c>
      <c r="K846" s="1">
        <v>0</v>
      </c>
      <c r="L846" s="1">
        <v>0</v>
      </c>
      <c r="M846" s="1">
        <v>0</v>
      </c>
    </row>
    <row r="847" spans="2:14" x14ac:dyDescent="0.25">
      <c r="D847" t="s">
        <v>779</v>
      </c>
      <c r="E847" s="1">
        <v>0</v>
      </c>
      <c r="F847" s="1">
        <v>0</v>
      </c>
      <c r="G847" s="1">
        <v>0</v>
      </c>
      <c r="H847" s="1">
        <v>2000000</v>
      </c>
      <c r="I847" s="1">
        <v>0</v>
      </c>
      <c r="J847" s="1">
        <v>2000000</v>
      </c>
      <c r="K847" s="1">
        <v>2000000</v>
      </c>
      <c r="L847" s="1">
        <v>0</v>
      </c>
      <c r="M847" s="1">
        <v>2000000</v>
      </c>
      <c r="N847" s="39"/>
    </row>
    <row r="848" spans="2:14" x14ac:dyDescent="0.25">
      <c r="E848" s="1">
        <v>0</v>
      </c>
      <c r="F848" s="1">
        <v>0</v>
      </c>
      <c r="G848" s="1">
        <v>0</v>
      </c>
      <c r="H848" s="1">
        <v>0</v>
      </c>
      <c r="I848" s="1">
        <v>0</v>
      </c>
      <c r="J848" s="1">
        <v>0</v>
      </c>
      <c r="K848" s="1">
        <v>0</v>
      </c>
      <c r="L848" s="1">
        <v>0</v>
      </c>
      <c r="M848" s="1">
        <v>0</v>
      </c>
    </row>
    <row r="849" spans="2:14" x14ac:dyDescent="0.25">
      <c r="B849" s="2"/>
      <c r="C849" s="2" t="s">
        <v>774</v>
      </c>
      <c r="D849" s="2"/>
      <c r="E849" s="3">
        <f>(SUM(E844:E846))</f>
        <v>4349000</v>
      </c>
      <c r="F849" s="3">
        <f>(SUM(F844:F846))*1000</f>
        <v>0</v>
      </c>
      <c r="G849" s="3">
        <v>4349000</v>
      </c>
      <c r="H849" s="3">
        <v>12000000</v>
      </c>
      <c r="I849" s="3">
        <v>0</v>
      </c>
      <c r="J849" s="3">
        <v>12000000</v>
      </c>
      <c r="K849" s="3">
        <f>(SUM(K845:K848))</f>
        <v>4000000</v>
      </c>
      <c r="L849" s="3">
        <f>(SUM(L845:L848))</f>
        <v>6000000</v>
      </c>
      <c r="M849" s="1">
        <f>(SUM(M845:M848))</f>
        <v>10000000</v>
      </c>
    </row>
    <row r="850" spans="2:14" x14ac:dyDescent="0.25">
      <c r="B850" s="2"/>
      <c r="C850" s="2" t="s">
        <v>780</v>
      </c>
      <c r="D850" s="2"/>
      <c r="E850" s="1">
        <v>0</v>
      </c>
      <c r="F850" s="1">
        <v>0</v>
      </c>
      <c r="G850" s="1">
        <v>0</v>
      </c>
      <c r="H850" s="1">
        <v>0</v>
      </c>
      <c r="I850" s="1">
        <v>0</v>
      </c>
      <c r="J850" s="1">
        <v>0</v>
      </c>
      <c r="K850" s="1">
        <v>0</v>
      </c>
      <c r="L850" s="1">
        <v>0</v>
      </c>
      <c r="M850" s="1">
        <v>0</v>
      </c>
    </row>
    <row r="851" spans="2:14" ht="16.350000000000001" customHeight="1" x14ac:dyDescent="0.25">
      <c r="D851" t="s">
        <v>781</v>
      </c>
      <c r="E851" s="1">
        <v>0</v>
      </c>
      <c r="F851" s="1">
        <v>2365000</v>
      </c>
      <c r="G851" s="1">
        <v>2365000</v>
      </c>
      <c r="H851" s="1">
        <v>3149000</v>
      </c>
      <c r="I851" s="1">
        <v>0</v>
      </c>
      <c r="J851" s="1">
        <v>3149000</v>
      </c>
      <c r="K851" s="1">
        <v>1000000</v>
      </c>
      <c r="L851" s="1">
        <v>0</v>
      </c>
      <c r="M851" s="1">
        <v>1000000</v>
      </c>
      <c r="N851" s="39"/>
    </row>
    <row r="852" spans="2:14" s="11" customFormat="1" x14ac:dyDescent="0.25">
      <c r="D852" s="11" t="s">
        <v>782</v>
      </c>
      <c r="E852" s="1">
        <v>1151000</v>
      </c>
      <c r="F852" s="1">
        <v>0</v>
      </c>
      <c r="G852" s="1">
        <v>1151000</v>
      </c>
      <c r="H852" s="1">
        <v>0</v>
      </c>
      <c r="I852" s="1">
        <v>0</v>
      </c>
      <c r="J852" s="1">
        <v>0</v>
      </c>
      <c r="K852" s="1">
        <v>0</v>
      </c>
      <c r="L852" s="1">
        <v>0</v>
      </c>
      <c r="M852" s="1">
        <v>0</v>
      </c>
      <c r="N852" s="40"/>
    </row>
    <row r="853" spans="2:14" x14ac:dyDescent="0.25">
      <c r="B853" s="2"/>
      <c r="C853" s="2" t="s">
        <v>774</v>
      </c>
      <c r="D853" s="2"/>
      <c r="E853" s="3">
        <f>(SUM(E851:E852))</f>
        <v>1151000</v>
      </c>
      <c r="F853" s="3">
        <f>(SUM(F851:F852))</f>
        <v>2365000</v>
      </c>
      <c r="G853" s="3">
        <v>3516000</v>
      </c>
      <c r="H853" s="3">
        <f>(SUM(H851:H852))</f>
        <v>3149000</v>
      </c>
      <c r="I853" s="3">
        <f>(SUM(I851:I852))*1000</f>
        <v>0</v>
      </c>
      <c r="J853" s="3">
        <f>(SUM(J851:J852))</f>
        <v>3149000</v>
      </c>
      <c r="K853" s="3">
        <v>1000000</v>
      </c>
      <c r="L853" s="3">
        <v>0</v>
      </c>
      <c r="M853" s="1">
        <f>(SUM(M851:M852))</f>
        <v>1000000</v>
      </c>
    </row>
    <row r="854" spans="2:14" x14ac:dyDescent="0.25">
      <c r="B854" s="2"/>
      <c r="C854" s="2" t="s">
        <v>783</v>
      </c>
      <c r="D854" s="2"/>
      <c r="E854" s="1">
        <v>0</v>
      </c>
      <c r="F854" s="1">
        <v>0</v>
      </c>
      <c r="G854" s="1">
        <v>0</v>
      </c>
      <c r="H854" s="1">
        <v>0</v>
      </c>
      <c r="I854" s="1">
        <v>0</v>
      </c>
      <c r="J854" s="1">
        <v>0</v>
      </c>
      <c r="K854" s="1">
        <v>0</v>
      </c>
      <c r="L854" s="1">
        <v>0</v>
      </c>
      <c r="M854" s="1">
        <v>0</v>
      </c>
    </row>
    <row r="855" spans="2:14" x14ac:dyDescent="0.25">
      <c r="D855" t="s">
        <v>784</v>
      </c>
      <c r="E855" s="1">
        <v>0</v>
      </c>
      <c r="F855" s="1">
        <v>1000000</v>
      </c>
      <c r="G855" s="1">
        <v>1000000</v>
      </c>
      <c r="H855" s="1">
        <v>1000000</v>
      </c>
      <c r="I855" s="1">
        <v>0</v>
      </c>
      <c r="J855" s="1">
        <v>1000000</v>
      </c>
      <c r="K855" s="1">
        <v>1000000</v>
      </c>
      <c r="L855" s="1">
        <v>0</v>
      </c>
      <c r="M855" s="1">
        <v>1000000</v>
      </c>
    </row>
    <row r="856" spans="2:14" x14ac:dyDescent="0.25">
      <c r="D856" t="s">
        <v>785</v>
      </c>
      <c r="E856" s="1">
        <v>0</v>
      </c>
      <c r="F856" s="1">
        <v>0</v>
      </c>
      <c r="G856" s="1">
        <v>0</v>
      </c>
      <c r="H856" s="1">
        <v>2000000</v>
      </c>
      <c r="I856" s="1">
        <v>0</v>
      </c>
      <c r="J856" s="1">
        <v>2000000</v>
      </c>
      <c r="K856" s="1">
        <v>2000000</v>
      </c>
      <c r="L856" s="1">
        <v>0</v>
      </c>
      <c r="M856" s="1">
        <v>2000000</v>
      </c>
    </row>
    <row r="857" spans="2:14" x14ac:dyDescent="0.25">
      <c r="D857" t="s">
        <v>786</v>
      </c>
      <c r="E857" s="1">
        <v>0</v>
      </c>
      <c r="F857" s="1">
        <v>0</v>
      </c>
      <c r="G857" s="1">
        <v>0</v>
      </c>
      <c r="H857" s="1">
        <v>1500000</v>
      </c>
      <c r="I857" s="1">
        <v>0</v>
      </c>
      <c r="J857" s="1">
        <v>1500000</v>
      </c>
      <c r="K857" s="1">
        <v>2000000</v>
      </c>
      <c r="L857" s="1">
        <v>0</v>
      </c>
      <c r="M857" s="1">
        <v>2000000</v>
      </c>
    </row>
    <row r="858" spans="2:14" x14ac:dyDescent="0.25">
      <c r="B858" s="2"/>
      <c r="C858" s="2" t="s">
        <v>774</v>
      </c>
      <c r="D858" s="2"/>
      <c r="E858" s="3">
        <f>(SUM(E855))*1000</f>
        <v>0</v>
      </c>
      <c r="F858" s="3">
        <f>(SUM(F855))</f>
        <v>1000000</v>
      </c>
      <c r="G858" s="3">
        <v>1000000</v>
      </c>
      <c r="H858" s="3">
        <v>4500000</v>
      </c>
      <c r="I858" s="3">
        <v>0</v>
      </c>
      <c r="J858" s="3">
        <v>4500000</v>
      </c>
      <c r="K858" s="3">
        <f>(SUM(K855:K857))</f>
        <v>5000000</v>
      </c>
      <c r="L858" s="3">
        <v>0</v>
      </c>
      <c r="M858" s="1">
        <f>(SUM(M855:M857))</f>
        <v>5000000</v>
      </c>
    </row>
    <row r="859" spans="2:14" x14ac:dyDescent="0.25">
      <c r="B859" s="2"/>
      <c r="C859" s="2" t="s">
        <v>787</v>
      </c>
      <c r="D859" s="2"/>
      <c r="E859" s="1">
        <v>0</v>
      </c>
      <c r="F859" s="1">
        <v>0</v>
      </c>
      <c r="G859" s="1">
        <v>0</v>
      </c>
      <c r="H859" s="1">
        <v>0</v>
      </c>
      <c r="I859" s="1">
        <v>0</v>
      </c>
      <c r="J859" s="1">
        <v>0</v>
      </c>
      <c r="K859" s="1">
        <v>0</v>
      </c>
      <c r="L859" s="1">
        <v>0</v>
      </c>
      <c r="M859" s="1">
        <v>0</v>
      </c>
    </row>
    <row r="860" spans="2:14" x14ac:dyDescent="0.25">
      <c r="D860" t="s">
        <v>788</v>
      </c>
      <c r="E860" s="1">
        <v>0</v>
      </c>
      <c r="F860" s="1">
        <v>120000000</v>
      </c>
      <c r="G860" s="1">
        <v>120000000</v>
      </c>
      <c r="H860" s="1">
        <v>0</v>
      </c>
      <c r="I860" s="1">
        <v>45000000</v>
      </c>
      <c r="J860" s="1">
        <v>45000000</v>
      </c>
      <c r="K860" s="1">
        <v>3500000</v>
      </c>
      <c r="L860" s="1">
        <v>122200000</v>
      </c>
      <c r="M860" s="1">
        <v>125700000</v>
      </c>
    </row>
    <row r="861" spans="2:14" x14ac:dyDescent="0.25">
      <c r="D861" t="s">
        <v>789</v>
      </c>
      <c r="E861" s="1">
        <v>0</v>
      </c>
      <c r="F861" s="1">
        <v>50000000</v>
      </c>
      <c r="G861" s="1">
        <v>50000000</v>
      </c>
      <c r="H861" s="1">
        <v>0</v>
      </c>
      <c r="I861" s="1">
        <v>35000000</v>
      </c>
      <c r="J861" s="1">
        <v>35000000</v>
      </c>
      <c r="K861" s="1">
        <v>0</v>
      </c>
      <c r="L861" s="1">
        <v>16800000</v>
      </c>
      <c r="M861" s="1">
        <v>16800000</v>
      </c>
    </row>
    <row r="862" spans="2:14" x14ac:dyDescent="0.25">
      <c r="D862" t="s">
        <v>790</v>
      </c>
      <c r="E862" s="1">
        <v>8000000</v>
      </c>
      <c r="F862" s="1">
        <v>0</v>
      </c>
      <c r="G862" s="1">
        <v>8000000</v>
      </c>
      <c r="H862" s="1">
        <v>5000000</v>
      </c>
      <c r="I862" s="1">
        <v>0</v>
      </c>
      <c r="J862" s="1">
        <v>5000000</v>
      </c>
      <c r="K862" s="1">
        <v>0</v>
      </c>
      <c r="L862" s="1">
        <v>0</v>
      </c>
      <c r="M862" s="1">
        <v>0</v>
      </c>
    </row>
    <row r="863" spans="2:14" x14ac:dyDescent="0.25">
      <c r="D863" t="s">
        <v>791</v>
      </c>
      <c r="E863" s="1">
        <v>2000000</v>
      </c>
      <c r="F863" s="1">
        <v>0</v>
      </c>
      <c r="G863" s="1">
        <v>2000000</v>
      </c>
      <c r="H863" s="1">
        <v>0</v>
      </c>
      <c r="I863" s="1">
        <v>15000000</v>
      </c>
      <c r="J863" s="1">
        <v>15000000</v>
      </c>
      <c r="K863" s="1">
        <v>0</v>
      </c>
      <c r="L863" s="1">
        <v>0</v>
      </c>
      <c r="M863" s="1">
        <v>0</v>
      </c>
    </row>
    <row r="864" spans="2:14" x14ac:dyDescent="0.25">
      <c r="D864" t="s">
        <v>792</v>
      </c>
      <c r="E864" s="1">
        <v>0</v>
      </c>
      <c r="F864" s="1">
        <v>51500000</v>
      </c>
      <c r="G864" s="1">
        <v>51500000</v>
      </c>
      <c r="H864" s="1">
        <v>6000000</v>
      </c>
      <c r="I864" s="1">
        <v>0</v>
      </c>
      <c r="J864" s="1">
        <v>6000000</v>
      </c>
      <c r="K864" s="1">
        <v>0</v>
      </c>
      <c r="L864" s="1">
        <v>0</v>
      </c>
      <c r="M864" s="1">
        <v>0</v>
      </c>
    </row>
    <row r="865" spans="2:13" x14ac:dyDescent="0.25">
      <c r="D865" t="s">
        <v>793</v>
      </c>
      <c r="E865" s="1">
        <v>5000000</v>
      </c>
      <c r="F865" s="1">
        <v>40300000</v>
      </c>
      <c r="G865" s="1">
        <v>46300000</v>
      </c>
      <c r="H865" s="1">
        <v>0</v>
      </c>
      <c r="I865" s="1">
        <v>0</v>
      </c>
      <c r="J865" s="1">
        <v>0</v>
      </c>
      <c r="K865" s="1">
        <v>4000000</v>
      </c>
      <c r="L865" s="1">
        <v>0</v>
      </c>
      <c r="M865" s="1">
        <v>4000000</v>
      </c>
    </row>
    <row r="866" spans="2:13" x14ac:dyDescent="0.25">
      <c r="D866" t="s">
        <v>794</v>
      </c>
      <c r="E866" s="1">
        <v>0</v>
      </c>
      <c r="F866" s="1">
        <v>8549000</v>
      </c>
      <c r="G866" s="1">
        <v>8549000</v>
      </c>
      <c r="H866" s="1">
        <v>0</v>
      </c>
      <c r="I866" s="1">
        <v>51527000</v>
      </c>
      <c r="J866" s="1">
        <v>51527000</v>
      </c>
      <c r="K866" s="1">
        <v>0</v>
      </c>
      <c r="L866" s="1">
        <v>0</v>
      </c>
      <c r="M866" s="1">
        <v>0</v>
      </c>
    </row>
    <row r="867" spans="2:13" ht="17.100000000000001" customHeight="1" x14ac:dyDescent="0.25">
      <c r="B867" s="2"/>
      <c r="C867" s="2" t="s">
        <v>795</v>
      </c>
      <c r="D867" s="2"/>
      <c r="E867" s="3">
        <f>(SUM(E860:E866))</f>
        <v>15000000</v>
      </c>
      <c r="F867" s="3">
        <f>(SUM(F860:F866))</f>
        <v>270349000</v>
      </c>
      <c r="G867" s="3">
        <v>286349000</v>
      </c>
      <c r="H867" s="3">
        <f>(SUM(H860:H866))</f>
        <v>11000000</v>
      </c>
      <c r="I867" s="3">
        <f>(SUM(I860:I866))</f>
        <v>146527000</v>
      </c>
      <c r="J867" s="3">
        <v>157527000</v>
      </c>
      <c r="K867" s="3">
        <f>(SUM(K860:K866))</f>
        <v>7500000</v>
      </c>
      <c r="L867" s="3">
        <f>(SUM(L860:L866))</f>
        <v>139000000</v>
      </c>
      <c r="M867" s="1">
        <v>146500000</v>
      </c>
    </row>
    <row r="868" spans="2:13" ht="17.100000000000001" customHeight="1" x14ac:dyDescent="0.25">
      <c r="B868" s="2"/>
      <c r="C868" s="2" t="s">
        <v>796</v>
      </c>
      <c r="D868" s="2"/>
      <c r="E868" s="1">
        <v>0</v>
      </c>
      <c r="F868" s="1">
        <v>0</v>
      </c>
      <c r="G868" s="1">
        <v>0</v>
      </c>
      <c r="H868" s="1">
        <v>0</v>
      </c>
      <c r="I868" s="1">
        <v>0</v>
      </c>
      <c r="J868" s="1">
        <v>0</v>
      </c>
      <c r="K868" s="1">
        <v>0</v>
      </c>
      <c r="L868" s="1">
        <v>0</v>
      </c>
      <c r="M868" s="1">
        <v>0</v>
      </c>
    </row>
    <row r="869" spans="2:13" ht="17.100000000000001" customHeight="1" x14ac:dyDescent="0.25">
      <c r="B869" s="2"/>
      <c r="C869" s="2"/>
      <c r="D869" t="s">
        <v>797</v>
      </c>
      <c r="E869" s="1">
        <v>0</v>
      </c>
      <c r="F869" s="1">
        <v>0</v>
      </c>
      <c r="G869" s="1">
        <v>0</v>
      </c>
      <c r="H869" s="1">
        <v>0</v>
      </c>
      <c r="I869" s="1">
        <v>0</v>
      </c>
      <c r="J869" s="1">
        <v>0</v>
      </c>
      <c r="K869" s="1">
        <v>2000000</v>
      </c>
      <c r="L869" s="1">
        <v>0</v>
      </c>
      <c r="M869" s="1">
        <v>2000000</v>
      </c>
    </row>
    <row r="870" spans="2:13" ht="17.100000000000001" customHeight="1" x14ac:dyDescent="0.25">
      <c r="B870" s="2"/>
      <c r="C870" s="2" t="s">
        <v>798</v>
      </c>
      <c r="D870" s="2"/>
      <c r="E870" s="3">
        <v>0</v>
      </c>
      <c r="F870" s="3">
        <v>0</v>
      </c>
      <c r="G870" s="3">
        <v>0</v>
      </c>
      <c r="H870" s="3">
        <v>0</v>
      </c>
      <c r="I870" s="3">
        <v>0</v>
      </c>
      <c r="J870" s="3">
        <v>0</v>
      </c>
      <c r="K870" s="3">
        <v>2000000</v>
      </c>
      <c r="L870" s="3">
        <v>0</v>
      </c>
      <c r="M870" s="1">
        <v>2000000</v>
      </c>
    </row>
    <row r="871" spans="2:13" s="29" customFormat="1" x14ac:dyDescent="0.25">
      <c r="B871" s="29" t="s">
        <v>899</v>
      </c>
      <c r="E871" s="31">
        <v>52843000</v>
      </c>
      <c r="F871" s="31">
        <v>89800000</v>
      </c>
      <c r="G871" s="31">
        <v>142643000</v>
      </c>
      <c r="H871" s="31">
        <v>95027000</v>
      </c>
      <c r="I871" s="31">
        <v>57631000</v>
      </c>
      <c r="J871" s="31">
        <v>152658000</v>
      </c>
      <c r="K871" s="31">
        <v>80200000</v>
      </c>
      <c r="L871" s="31">
        <v>53300000</v>
      </c>
      <c r="M871" s="31">
        <v>133500000</v>
      </c>
    </row>
    <row r="872" spans="2:13" x14ac:dyDescent="0.25">
      <c r="B872" s="2"/>
      <c r="C872" s="2" t="s">
        <v>741</v>
      </c>
      <c r="D872" s="2"/>
      <c r="E872" s="1">
        <v>0</v>
      </c>
      <c r="F872" s="1">
        <v>0</v>
      </c>
      <c r="G872" s="1">
        <v>0</v>
      </c>
      <c r="H872" s="1">
        <v>0</v>
      </c>
      <c r="I872" s="1">
        <v>0</v>
      </c>
      <c r="J872" s="1">
        <v>0</v>
      </c>
      <c r="K872" s="1">
        <v>0</v>
      </c>
      <c r="L872" s="1">
        <v>0</v>
      </c>
      <c r="M872" s="1">
        <v>0</v>
      </c>
    </row>
    <row r="873" spans="2:13" x14ac:dyDescent="0.25">
      <c r="D873" t="s">
        <v>799</v>
      </c>
      <c r="E873" s="1">
        <v>5400000</v>
      </c>
      <c r="F873" s="1">
        <v>0</v>
      </c>
      <c r="G873" s="1">
        <v>5400000</v>
      </c>
      <c r="H873" s="1">
        <v>15000000</v>
      </c>
      <c r="I873" s="1">
        <v>0</v>
      </c>
      <c r="J873" s="1">
        <v>15000000</v>
      </c>
      <c r="K873" s="1">
        <v>8500000</v>
      </c>
      <c r="L873" s="1">
        <v>0</v>
      </c>
      <c r="M873" s="1">
        <v>8500000</v>
      </c>
    </row>
    <row r="874" spans="2:13" x14ac:dyDescent="0.25">
      <c r="D874" t="s">
        <v>800</v>
      </c>
      <c r="E874" s="1">
        <v>11300000</v>
      </c>
      <c r="F874" s="1">
        <v>0</v>
      </c>
      <c r="G874" s="1">
        <v>11300000</v>
      </c>
      <c r="H874" s="1">
        <v>0</v>
      </c>
      <c r="I874" s="1">
        <f>(SUM(H874))*1000</f>
        <v>0</v>
      </c>
      <c r="J874" s="1">
        <v>0</v>
      </c>
      <c r="K874" s="1">
        <v>0</v>
      </c>
      <c r="L874" s="1">
        <v>0</v>
      </c>
      <c r="M874" s="1">
        <v>2000000</v>
      </c>
    </row>
    <row r="875" spans="2:13" x14ac:dyDescent="0.25">
      <c r="D875" t="s">
        <v>801</v>
      </c>
      <c r="E875" s="1">
        <v>0</v>
      </c>
      <c r="F875" s="1">
        <v>0</v>
      </c>
      <c r="G875" s="1">
        <v>0</v>
      </c>
      <c r="H875" s="1">
        <v>0</v>
      </c>
      <c r="I875" s="1">
        <v>0</v>
      </c>
      <c r="J875" s="1">
        <v>0</v>
      </c>
      <c r="K875" s="1">
        <v>2000000</v>
      </c>
      <c r="L875" s="1">
        <v>0</v>
      </c>
      <c r="M875" s="1">
        <f>(SUM(M873:M874))*1000</f>
        <v>10500000000</v>
      </c>
    </row>
    <row r="876" spans="2:13" x14ac:dyDescent="0.25">
      <c r="B876" s="2"/>
      <c r="C876" s="2" t="s">
        <v>663</v>
      </c>
      <c r="D876" s="2"/>
      <c r="E876" s="3">
        <f>(SUM(E873:E874))</f>
        <v>16700000</v>
      </c>
      <c r="F876" s="3">
        <f>(SUM(F873:F874))*1000</f>
        <v>0</v>
      </c>
      <c r="G876" s="3">
        <v>16700000</v>
      </c>
      <c r="H876" s="3">
        <f>(SUM(H873:H874))</f>
        <v>15000000</v>
      </c>
      <c r="I876" s="3">
        <v>0</v>
      </c>
      <c r="J876" s="3">
        <v>15000000</v>
      </c>
      <c r="K876" s="3">
        <f>(SUM(K873:K875))</f>
        <v>10500000</v>
      </c>
      <c r="L876" s="3">
        <v>0</v>
      </c>
      <c r="M876" s="1">
        <v>10500000</v>
      </c>
    </row>
    <row r="877" spans="2:13" x14ac:dyDescent="0.25">
      <c r="B877" s="2"/>
      <c r="C877" s="2" t="s">
        <v>802</v>
      </c>
      <c r="D877" s="2"/>
      <c r="E877" s="1">
        <v>0</v>
      </c>
      <c r="F877" s="1">
        <v>0</v>
      </c>
      <c r="G877" s="1">
        <v>0</v>
      </c>
      <c r="H877" s="1">
        <v>0</v>
      </c>
      <c r="I877" s="1">
        <v>0</v>
      </c>
      <c r="J877" s="1">
        <v>0</v>
      </c>
      <c r="K877" s="1">
        <v>0</v>
      </c>
      <c r="L877" s="1">
        <v>0</v>
      </c>
      <c r="M877" s="1">
        <v>0</v>
      </c>
    </row>
    <row r="878" spans="2:13" x14ac:dyDescent="0.25">
      <c r="D878" t="s">
        <v>803</v>
      </c>
      <c r="E878" s="1">
        <v>0</v>
      </c>
      <c r="F878" s="1">
        <v>3000000</v>
      </c>
      <c r="G878" s="1">
        <v>3000000</v>
      </c>
      <c r="H878" s="1">
        <v>0</v>
      </c>
      <c r="I878" s="1">
        <v>8500000</v>
      </c>
      <c r="J878" s="1">
        <v>8500000</v>
      </c>
      <c r="K878" s="1">
        <v>0</v>
      </c>
      <c r="L878" s="1">
        <v>0</v>
      </c>
      <c r="M878" s="1">
        <v>0</v>
      </c>
    </row>
    <row r="879" spans="2:13" x14ac:dyDescent="0.25">
      <c r="D879" t="s">
        <v>804</v>
      </c>
      <c r="E879" s="1">
        <v>200000</v>
      </c>
      <c r="F879" s="1">
        <v>0</v>
      </c>
      <c r="G879" s="1">
        <v>200000</v>
      </c>
      <c r="H879" s="1">
        <v>0</v>
      </c>
      <c r="I879" s="1">
        <v>0</v>
      </c>
      <c r="J879" s="1">
        <v>0</v>
      </c>
      <c r="K879" s="1">
        <v>0</v>
      </c>
      <c r="L879" s="1">
        <v>0</v>
      </c>
      <c r="M879" s="1">
        <v>0</v>
      </c>
    </row>
    <row r="880" spans="2:13" x14ac:dyDescent="0.25">
      <c r="D880" t="s">
        <v>805</v>
      </c>
      <c r="E880" s="1">
        <v>0</v>
      </c>
      <c r="F880" s="1">
        <v>2600000</v>
      </c>
      <c r="G880" s="1">
        <v>2600000</v>
      </c>
      <c r="H880" s="1">
        <v>0</v>
      </c>
      <c r="I880" s="1">
        <v>0</v>
      </c>
      <c r="J880" s="1">
        <v>0</v>
      </c>
      <c r="K880" s="1">
        <v>0</v>
      </c>
      <c r="L880" s="1">
        <v>0</v>
      </c>
      <c r="M880" s="1">
        <v>0</v>
      </c>
    </row>
    <row r="881" spans="2:13" x14ac:dyDescent="0.25">
      <c r="D881" t="s">
        <v>806</v>
      </c>
      <c r="E881" s="1">
        <v>500000</v>
      </c>
      <c r="F881" s="1">
        <v>0</v>
      </c>
      <c r="G881" s="1">
        <v>500000</v>
      </c>
      <c r="H881" s="1">
        <v>5500000</v>
      </c>
      <c r="I881" s="1">
        <v>0</v>
      </c>
      <c r="J881" s="1">
        <v>5500000</v>
      </c>
      <c r="K881" s="1">
        <v>0</v>
      </c>
      <c r="L881" s="1">
        <v>0</v>
      </c>
      <c r="M881" s="1">
        <v>0</v>
      </c>
    </row>
    <row r="882" spans="2:13" x14ac:dyDescent="0.25">
      <c r="D882" t="s">
        <v>807</v>
      </c>
      <c r="E882" s="1">
        <v>0</v>
      </c>
      <c r="F882" s="1">
        <v>0</v>
      </c>
      <c r="G882" s="1">
        <v>0</v>
      </c>
      <c r="H882" s="1">
        <v>0</v>
      </c>
      <c r="I882" s="1">
        <v>0</v>
      </c>
      <c r="J882" s="1">
        <v>0</v>
      </c>
      <c r="K882" s="1">
        <v>0</v>
      </c>
      <c r="L882" s="1">
        <v>0</v>
      </c>
      <c r="M882" s="1">
        <v>0</v>
      </c>
    </row>
    <row r="883" spans="2:13" x14ac:dyDescent="0.25">
      <c r="B883" s="2"/>
      <c r="C883" s="2" t="s">
        <v>663</v>
      </c>
      <c r="D883" s="2"/>
      <c r="E883" s="3">
        <f>(SUM(E878:E881))*1000</f>
        <v>700000000</v>
      </c>
      <c r="F883" s="3">
        <f>(SUM(F878:F881))</f>
        <v>5600000</v>
      </c>
      <c r="G883" s="3">
        <v>6300000</v>
      </c>
      <c r="H883" s="3">
        <f>(SUM(H878:H882))</f>
        <v>5500000</v>
      </c>
      <c r="I883" s="3">
        <f>(SUM(I878:I882))</f>
        <v>8500000</v>
      </c>
      <c r="J883" s="3">
        <v>14000000</v>
      </c>
      <c r="K883" s="3">
        <v>0</v>
      </c>
      <c r="L883" s="3">
        <v>0</v>
      </c>
      <c r="M883" s="1">
        <v>0</v>
      </c>
    </row>
    <row r="884" spans="2:13" x14ac:dyDescent="0.25">
      <c r="B884" s="2"/>
      <c r="C884" s="2" t="s">
        <v>808</v>
      </c>
      <c r="D884" s="2"/>
      <c r="E884" s="1">
        <v>0</v>
      </c>
      <c r="F884" s="1">
        <v>0</v>
      </c>
      <c r="G884" s="1">
        <v>0</v>
      </c>
      <c r="H884" s="1">
        <v>0</v>
      </c>
      <c r="I884" s="1">
        <v>0</v>
      </c>
      <c r="J884" s="1">
        <v>0</v>
      </c>
      <c r="K884" s="1">
        <v>0</v>
      </c>
      <c r="L884" s="1">
        <v>0</v>
      </c>
      <c r="M884" s="1">
        <v>0</v>
      </c>
    </row>
    <row r="885" spans="2:13" x14ac:dyDescent="0.25">
      <c r="D885" t="s">
        <v>809</v>
      </c>
      <c r="E885" s="1">
        <v>0</v>
      </c>
      <c r="F885" s="1">
        <v>3000000</v>
      </c>
      <c r="G885" s="1">
        <v>3000000</v>
      </c>
      <c r="H885" s="1">
        <v>0</v>
      </c>
      <c r="I885" s="1">
        <v>2000000</v>
      </c>
      <c r="J885" s="1">
        <v>2000000</v>
      </c>
      <c r="K885" s="1">
        <v>1000000</v>
      </c>
      <c r="L885" s="1">
        <v>0</v>
      </c>
      <c r="M885" s="1">
        <v>1000000</v>
      </c>
    </row>
    <row r="886" spans="2:13" x14ac:dyDescent="0.25">
      <c r="D886" t="s">
        <v>810</v>
      </c>
      <c r="E886" s="1">
        <v>2000000</v>
      </c>
      <c r="F886" s="1">
        <v>0</v>
      </c>
      <c r="G886" s="1">
        <v>2000000</v>
      </c>
      <c r="H886" s="1">
        <v>1430000</v>
      </c>
      <c r="I886" s="1">
        <v>0</v>
      </c>
      <c r="J886" s="1">
        <v>1430000</v>
      </c>
      <c r="K886" s="1">
        <v>0</v>
      </c>
      <c r="L886" s="1">
        <v>0</v>
      </c>
      <c r="M886" s="1">
        <v>0</v>
      </c>
    </row>
    <row r="887" spans="2:13" x14ac:dyDescent="0.25">
      <c r="D887" t="s">
        <v>811</v>
      </c>
      <c r="E887" s="1">
        <v>0</v>
      </c>
      <c r="F887" s="1">
        <v>0</v>
      </c>
      <c r="G887" s="1">
        <v>0</v>
      </c>
      <c r="H887" s="1">
        <v>0</v>
      </c>
      <c r="I887" s="1">
        <v>2000000</v>
      </c>
      <c r="J887" s="1">
        <v>2000000</v>
      </c>
      <c r="K887" s="1">
        <v>1700000</v>
      </c>
      <c r="L887" s="1">
        <v>0</v>
      </c>
      <c r="M887" s="1">
        <v>1700000</v>
      </c>
    </row>
    <row r="888" spans="2:13" x14ac:dyDescent="0.25">
      <c r="B888" s="2"/>
      <c r="C888" s="2" t="s">
        <v>663</v>
      </c>
      <c r="D888" s="2"/>
      <c r="E888" s="3">
        <f>(SUM(E885:E886))</f>
        <v>2000000</v>
      </c>
      <c r="F888" s="3">
        <f>(SUM(F885:F886))</f>
        <v>3000000</v>
      </c>
      <c r="G888" s="3">
        <v>5000000</v>
      </c>
      <c r="H888" s="3">
        <f>(SUM(H885:H887))</f>
        <v>1430000</v>
      </c>
      <c r="I888" s="3">
        <f>(SUM(I885:I887))</f>
        <v>4000000</v>
      </c>
      <c r="J888" s="3">
        <v>5430000</v>
      </c>
      <c r="K888" s="3">
        <f>(SUM(K885:K887))</f>
        <v>2700000</v>
      </c>
      <c r="L888" s="3">
        <f>(SUM(L885:L887))*1000</f>
        <v>0</v>
      </c>
      <c r="M888" s="1">
        <f>(SUM(M885:M887))*1000</f>
        <v>2700000000</v>
      </c>
    </row>
    <row r="889" spans="2:13" x14ac:dyDescent="0.25">
      <c r="B889" s="2"/>
      <c r="C889" s="2" t="s">
        <v>812</v>
      </c>
      <c r="D889" s="2"/>
      <c r="E889" s="1">
        <v>0</v>
      </c>
      <c r="F889" s="1">
        <v>0</v>
      </c>
      <c r="G889" s="1">
        <v>0</v>
      </c>
      <c r="H889" s="1">
        <v>0</v>
      </c>
      <c r="I889" s="1">
        <v>0</v>
      </c>
      <c r="J889" s="1">
        <v>0</v>
      </c>
      <c r="K889" s="1">
        <v>0</v>
      </c>
      <c r="L889" s="1">
        <v>0</v>
      </c>
      <c r="M889" s="1">
        <v>0</v>
      </c>
    </row>
    <row r="890" spans="2:13" x14ac:dyDescent="0.25">
      <c r="D890" t="s">
        <v>813</v>
      </c>
      <c r="E890" s="1">
        <v>6000000</v>
      </c>
      <c r="F890" s="1">
        <v>16000000</v>
      </c>
      <c r="G890" s="1">
        <v>22600000</v>
      </c>
      <c r="H890" s="1">
        <v>0</v>
      </c>
      <c r="I890" s="1">
        <v>29500000</v>
      </c>
      <c r="J890" s="1">
        <v>29500000</v>
      </c>
      <c r="K890" s="1">
        <v>0</v>
      </c>
      <c r="L890" s="1">
        <v>0</v>
      </c>
      <c r="M890" s="1">
        <v>0</v>
      </c>
    </row>
    <row r="891" spans="2:13" x14ac:dyDescent="0.25">
      <c r="D891" t="s">
        <v>814</v>
      </c>
      <c r="E891" s="1">
        <v>500000</v>
      </c>
      <c r="F891" s="1">
        <v>0</v>
      </c>
      <c r="G891" s="1">
        <v>500000</v>
      </c>
      <c r="H891" s="1">
        <v>2000000</v>
      </c>
      <c r="I891" s="1">
        <v>0</v>
      </c>
      <c r="J891" s="1">
        <v>2000000</v>
      </c>
      <c r="K891" s="1">
        <v>0</v>
      </c>
      <c r="L891" s="1">
        <v>0</v>
      </c>
      <c r="M891" s="1">
        <v>0</v>
      </c>
    </row>
    <row r="892" spans="2:13" x14ac:dyDescent="0.25">
      <c r="D892" t="s">
        <v>815</v>
      </c>
      <c r="E892" s="1">
        <v>600000</v>
      </c>
      <c r="F892" s="1">
        <v>0</v>
      </c>
      <c r="G892" s="1">
        <v>600000</v>
      </c>
      <c r="H892" s="1">
        <v>0</v>
      </c>
      <c r="I892" s="1">
        <v>0</v>
      </c>
      <c r="J892" s="1">
        <v>0</v>
      </c>
      <c r="K892" s="1">
        <v>0</v>
      </c>
      <c r="L892" s="1">
        <v>0</v>
      </c>
      <c r="M892" s="1">
        <v>0</v>
      </c>
    </row>
    <row r="893" spans="2:13" s="2" customFormat="1" x14ac:dyDescent="0.25">
      <c r="C893" s="2" t="s">
        <v>685</v>
      </c>
      <c r="E893" s="3">
        <v>7100000</v>
      </c>
      <c r="F893" s="3">
        <v>16000000</v>
      </c>
      <c r="G893" s="3">
        <v>23700000</v>
      </c>
      <c r="H893" s="3">
        <f>(SUM(H890:H892))</f>
        <v>2000000</v>
      </c>
      <c r="I893" s="3">
        <f>(SUM(I890:I892))</f>
        <v>29500000</v>
      </c>
      <c r="J893" s="3">
        <v>31500000</v>
      </c>
      <c r="K893" s="3">
        <v>0</v>
      </c>
      <c r="L893" s="3">
        <v>0</v>
      </c>
      <c r="M893" s="1">
        <v>0</v>
      </c>
    </row>
    <row r="894" spans="2:13" x14ac:dyDescent="0.25">
      <c r="B894" s="2"/>
      <c r="C894" s="2" t="s">
        <v>816</v>
      </c>
      <c r="D894" s="27"/>
      <c r="E894" s="1">
        <v>0</v>
      </c>
      <c r="F894" s="1">
        <v>0</v>
      </c>
      <c r="G894" s="1">
        <v>0</v>
      </c>
      <c r="H894" s="1">
        <v>0</v>
      </c>
      <c r="I894" s="1">
        <v>0</v>
      </c>
      <c r="J894" s="1">
        <v>0</v>
      </c>
      <c r="K894" s="1">
        <v>0</v>
      </c>
      <c r="L894" s="1">
        <v>0</v>
      </c>
      <c r="M894" s="1">
        <v>0</v>
      </c>
    </row>
    <row r="895" spans="2:13" x14ac:dyDescent="0.25">
      <c r="D895" t="s">
        <v>817</v>
      </c>
      <c r="E895" s="1">
        <v>1500000</v>
      </c>
      <c r="F895" s="1">
        <v>48500000</v>
      </c>
      <c r="G895" s="1">
        <v>50000000</v>
      </c>
      <c r="H895" s="1">
        <v>50000000</v>
      </c>
      <c r="I895" s="1">
        <v>0</v>
      </c>
      <c r="J895" s="1">
        <v>50000000</v>
      </c>
      <c r="K895" s="1">
        <v>0</v>
      </c>
      <c r="L895" s="1">
        <v>0</v>
      </c>
      <c r="M895" s="1">
        <v>0</v>
      </c>
    </row>
    <row r="896" spans="2:13" x14ac:dyDescent="0.25">
      <c r="B896" s="2"/>
      <c r="C896" s="2" t="s">
        <v>663</v>
      </c>
      <c r="D896" s="2"/>
      <c r="E896" s="3">
        <f>(SUM(E895))</f>
        <v>1500000</v>
      </c>
      <c r="F896" s="3">
        <f>(SUM(F895))</f>
        <v>48500000</v>
      </c>
      <c r="G896" s="3">
        <v>50000000</v>
      </c>
      <c r="H896" s="3">
        <f>(SUM(H895))</f>
        <v>50000000</v>
      </c>
      <c r="I896" s="3">
        <f>(SUM(I895))*1000</f>
        <v>0</v>
      </c>
      <c r="J896" s="3">
        <v>50000000</v>
      </c>
      <c r="K896" s="3">
        <v>0</v>
      </c>
      <c r="L896" s="3">
        <v>0</v>
      </c>
      <c r="M896" s="1">
        <v>0</v>
      </c>
    </row>
    <row r="897" spans="2:13" x14ac:dyDescent="0.25">
      <c r="B897" s="2"/>
      <c r="C897" s="2" t="s">
        <v>818</v>
      </c>
      <c r="D897" s="2"/>
      <c r="E897" s="1">
        <v>0</v>
      </c>
      <c r="F897" s="1">
        <v>0</v>
      </c>
      <c r="G897" s="1">
        <v>0</v>
      </c>
      <c r="H897" s="1">
        <v>0</v>
      </c>
      <c r="I897" s="1">
        <v>0</v>
      </c>
      <c r="J897" s="1">
        <v>0</v>
      </c>
      <c r="K897" s="1">
        <v>0</v>
      </c>
      <c r="L897" s="1">
        <v>0</v>
      </c>
      <c r="M897" s="1">
        <v>0</v>
      </c>
    </row>
    <row r="898" spans="2:13" x14ac:dyDescent="0.25">
      <c r="D898" t="s">
        <v>819</v>
      </c>
      <c r="E898" s="1">
        <v>0</v>
      </c>
      <c r="F898" s="1">
        <v>1000000</v>
      </c>
      <c r="G898" s="1">
        <v>1000000</v>
      </c>
      <c r="H898" s="1">
        <v>0</v>
      </c>
      <c r="I898" s="1">
        <v>1000000</v>
      </c>
      <c r="J898" s="1">
        <v>1000000</v>
      </c>
      <c r="K898" s="1">
        <v>0</v>
      </c>
      <c r="L898" s="1">
        <v>0</v>
      </c>
      <c r="M898" s="1">
        <v>0</v>
      </c>
    </row>
    <row r="899" spans="2:13" x14ac:dyDescent="0.25">
      <c r="D899" t="s">
        <v>820</v>
      </c>
      <c r="E899" s="1">
        <v>9000000</v>
      </c>
      <c r="F899" s="1">
        <v>2000000</v>
      </c>
      <c r="G899" s="1">
        <v>11000000</v>
      </c>
      <c r="H899" s="1">
        <v>12527000</v>
      </c>
      <c r="I899" s="1">
        <v>0</v>
      </c>
      <c r="J899" s="1">
        <v>12527000</v>
      </c>
      <c r="K899" s="1">
        <v>2500000</v>
      </c>
      <c r="L899" s="1">
        <v>6000000</v>
      </c>
      <c r="M899" s="1">
        <v>8500000</v>
      </c>
    </row>
    <row r="900" spans="2:13" x14ac:dyDescent="0.25">
      <c r="D900" t="s">
        <v>821</v>
      </c>
      <c r="E900" s="1">
        <v>0</v>
      </c>
      <c r="F900" s="1">
        <v>0</v>
      </c>
      <c r="G900" s="1">
        <v>0</v>
      </c>
      <c r="H900" s="1">
        <v>0</v>
      </c>
      <c r="I900" s="1">
        <v>0</v>
      </c>
      <c r="J900" s="1">
        <v>0</v>
      </c>
      <c r="K900" s="1">
        <v>1000000</v>
      </c>
      <c r="L900" s="1">
        <v>0</v>
      </c>
      <c r="M900" s="1">
        <v>1000000</v>
      </c>
    </row>
    <row r="901" spans="2:13" x14ac:dyDescent="0.25">
      <c r="D901" t="s">
        <v>822</v>
      </c>
      <c r="E901" s="1">
        <v>0</v>
      </c>
      <c r="F901" s="1">
        <v>0</v>
      </c>
      <c r="G901" s="1">
        <v>0</v>
      </c>
      <c r="H901" s="1">
        <v>0</v>
      </c>
      <c r="I901" s="1">
        <v>0</v>
      </c>
      <c r="J901" s="1">
        <v>0</v>
      </c>
      <c r="K901" s="1">
        <v>1500000</v>
      </c>
      <c r="L901" s="1">
        <v>4500000</v>
      </c>
      <c r="M901" s="1">
        <v>6000000</v>
      </c>
    </row>
    <row r="902" spans="2:13" x14ac:dyDescent="0.25">
      <c r="D902" t="s">
        <v>823</v>
      </c>
      <c r="E902" s="1">
        <v>0</v>
      </c>
      <c r="F902" s="1">
        <v>0</v>
      </c>
      <c r="G902" s="1">
        <v>0</v>
      </c>
      <c r="H902" s="1">
        <v>0</v>
      </c>
      <c r="I902" s="1">
        <v>0</v>
      </c>
      <c r="J902" s="1">
        <v>0</v>
      </c>
      <c r="K902" s="1">
        <v>3000000</v>
      </c>
      <c r="L902" s="1">
        <v>4000000</v>
      </c>
      <c r="M902" s="1">
        <v>7000000</v>
      </c>
    </row>
    <row r="903" spans="2:13" x14ac:dyDescent="0.25">
      <c r="B903" s="2"/>
      <c r="C903" s="2" t="s">
        <v>663</v>
      </c>
      <c r="D903" s="2"/>
      <c r="E903" s="3">
        <f>(SUM(E898:E899))</f>
        <v>9000000</v>
      </c>
      <c r="F903" s="3">
        <f>(SUM(F898:F899))</f>
        <v>3000000</v>
      </c>
      <c r="G903" s="3">
        <v>12000000</v>
      </c>
      <c r="H903" s="3">
        <f>(SUM(H898:H899))</f>
        <v>12527000</v>
      </c>
      <c r="I903" s="3">
        <f>(SUM(I898:I899))</f>
        <v>1000000</v>
      </c>
      <c r="J903" s="3">
        <v>13527000</v>
      </c>
      <c r="K903" s="3">
        <f>(SUM(K899:K902))</f>
        <v>8000000</v>
      </c>
      <c r="L903" s="3">
        <f>(SUM(L899:L902))</f>
        <v>14500000</v>
      </c>
      <c r="M903" s="1">
        <v>22500000</v>
      </c>
    </row>
    <row r="904" spans="2:13" x14ac:dyDescent="0.25">
      <c r="B904" s="2"/>
      <c r="C904" s="2" t="s">
        <v>824</v>
      </c>
      <c r="D904" s="2"/>
      <c r="E904" s="1">
        <v>0</v>
      </c>
      <c r="F904" s="1">
        <v>0</v>
      </c>
      <c r="G904" s="1">
        <v>0</v>
      </c>
      <c r="H904" s="1">
        <v>0</v>
      </c>
      <c r="I904" s="1">
        <v>0</v>
      </c>
      <c r="J904" s="1">
        <v>0</v>
      </c>
      <c r="K904" s="1">
        <v>0</v>
      </c>
      <c r="L904" s="1">
        <v>0</v>
      </c>
      <c r="M904" s="1">
        <v>0</v>
      </c>
    </row>
    <row r="905" spans="2:13" x14ac:dyDescent="0.25">
      <c r="D905" t="s">
        <v>825</v>
      </c>
      <c r="E905" s="1">
        <v>0</v>
      </c>
      <c r="F905" s="1">
        <v>1500000</v>
      </c>
      <c r="G905" s="1">
        <v>1500000</v>
      </c>
      <c r="H905" s="1">
        <v>0</v>
      </c>
      <c r="I905" s="1">
        <v>8631000</v>
      </c>
      <c r="J905" s="1">
        <v>8631000</v>
      </c>
      <c r="K905" s="1">
        <v>0</v>
      </c>
      <c r="L905" s="1">
        <v>0</v>
      </c>
      <c r="M905" s="1">
        <v>0</v>
      </c>
    </row>
    <row r="906" spans="2:13" x14ac:dyDescent="0.25">
      <c r="D906" t="s">
        <v>826</v>
      </c>
      <c r="E906" s="1">
        <v>7843000</v>
      </c>
      <c r="F906" s="1">
        <v>0</v>
      </c>
      <c r="G906" s="1">
        <v>7843000</v>
      </c>
      <c r="H906" s="1">
        <v>5000000</v>
      </c>
      <c r="I906" s="1">
        <v>0</v>
      </c>
      <c r="J906" s="1">
        <v>5000000</v>
      </c>
      <c r="K906" s="1">
        <v>0</v>
      </c>
      <c r="L906" s="1">
        <v>0</v>
      </c>
      <c r="M906" s="1">
        <v>0</v>
      </c>
    </row>
    <row r="907" spans="2:13" x14ac:dyDescent="0.25">
      <c r="B907" s="2"/>
      <c r="C907" s="2" t="s">
        <v>685</v>
      </c>
      <c r="D907" s="2"/>
      <c r="E907" s="3">
        <f>(SUM(E905:E906))</f>
        <v>7843000</v>
      </c>
      <c r="F907" s="3">
        <f>(SUM(F905:F906))</f>
        <v>1500000</v>
      </c>
      <c r="G907" s="3">
        <v>9343000</v>
      </c>
      <c r="H907" s="3">
        <f>(SUM(H905:H906))</f>
        <v>5000000</v>
      </c>
      <c r="I907" s="3">
        <f>(SUM(I905:I906))</f>
        <v>8631000</v>
      </c>
      <c r="J907" s="3">
        <v>13631000</v>
      </c>
      <c r="K907" s="3">
        <v>0</v>
      </c>
      <c r="L907" s="3">
        <v>0</v>
      </c>
      <c r="M907" s="1">
        <v>0</v>
      </c>
    </row>
    <row r="908" spans="2:13" x14ac:dyDescent="0.25">
      <c r="B908" s="2"/>
      <c r="C908" s="2" t="s">
        <v>827</v>
      </c>
      <c r="D908" s="2"/>
      <c r="E908" s="1">
        <v>0</v>
      </c>
      <c r="F908" s="1">
        <v>0</v>
      </c>
      <c r="G908" s="1">
        <v>0</v>
      </c>
      <c r="H908" s="1">
        <v>0</v>
      </c>
      <c r="I908" s="1">
        <v>0</v>
      </c>
      <c r="J908" s="1">
        <v>0</v>
      </c>
      <c r="K908" s="1">
        <v>0</v>
      </c>
      <c r="L908" s="1">
        <v>0</v>
      </c>
      <c r="M908" s="1">
        <v>0</v>
      </c>
    </row>
    <row r="909" spans="2:13" x14ac:dyDescent="0.25">
      <c r="D909" t="s">
        <v>828</v>
      </c>
      <c r="E909" s="1">
        <v>3000000</v>
      </c>
      <c r="F909" s="1">
        <v>0</v>
      </c>
      <c r="G909" s="1">
        <v>3000000</v>
      </c>
      <c r="H909" s="1">
        <v>3570000</v>
      </c>
      <c r="I909" s="1">
        <v>0</v>
      </c>
      <c r="J909" s="1">
        <v>3570000</v>
      </c>
      <c r="K909" s="1">
        <v>0</v>
      </c>
      <c r="L909" s="1">
        <v>0</v>
      </c>
      <c r="M909" s="1">
        <v>0</v>
      </c>
    </row>
    <row r="910" spans="2:13" x14ac:dyDescent="0.25">
      <c r="D910" t="s">
        <v>829</v>
      </c>
      <c r="E910" s="1">
        <v>0</v>
      </c>
      <c r="F910" s="1">
        <v>1500000</v>
      </c>
      <c r="G910" s="1">
        <v>1500000</v>
      </c>
      <c r="H910" s="1">
        <v>0</v>
      </c>
      <c r="I910" s="1">
        <v>4500000</v>
      </c>
      <c r="J910" s="1">
        <v>4500000</v>
      </c>
      <c r="K910" s="1">
        <v>0</v>
      </c>
      <c r="L910" s="1">
        <v>0</v>
      </c>
      <c r="M910" s="1">
        <v>0</v>
      </c>
    </row>
    <row r="911" spans="2:13" x14ac:dyDescent="0.25">
      <c r="B911" s="2"/>
      <c r="C911" s="2" t="s">
        <v>663</v>
      </c>
      <c r="D911" s="2"/>
      <c r="E911" s="3">
        <f>(SUM(E909:E910))</f>
        <v>3000000</v>
      </c>
      <c r="F911" s="3">
        <f>(SUM(F909:F910))</f>
        <v>1500000</v>
      </c>
      <c r="G911" s="3">
        <v>4500000</v>
      </c>
      <c r="H911" s="3">
        <f>(SUM(H909:H910))</f>
        <v>3570000</v>
      </c>
      <c r="I911" s="3">
        <f>(SUM(I909:I910))</f>
        <v>4500000</v>
      </c>
      <c r="J911" s="3">
        <v>8070000</v>
      </c>
      <c r="K911" s="3">
        <v>0</v>
      </c>
      <c r="L911" s="3">
        <v>0</v>
      </c>
      <c r="M911" s="1">
        <v>0</v>
      </c>
    </row>
    <row r="912" spans="2:13" x14ac:dyDescent="0.25">
      <c r="B912" s="2"/>
      <c r="C912" s="2" t="s">
        <v>830</v>
      </c>
      <c r="D912" s="2"/>
      <c r="E912" s="1">
        <v>0</v>
      </c>
      <c r="F912" s="1">
        <v>0</v>
      </c>
      <c r="G912" s="1">
        <v>0</v>
      </c>
      <c r="H912" s="1">
        <v>0</v>
      </c>
      <c r="I912" s="1">
        <v>0</v>
      </c>
      <c r="J912" s="1">
        <v>0</v>
      </c>
      <c r="K912" s="1">
        <v>0</v>
      </c>
      <c r="L912" s="1">
        <v>0</v>
      </c>
      <c r="M912" s="1">
        <v>0</v>
      </c>
    </row>
    <row r="913" spans="2:13" x14ac:dyDescent="0.25">
      <c r="D913" t="s">
        <v>831</v>
      </c>
      <c r="E913" s="1">
        <v>5000000</v>
      </c>
      <c r="F913" s="1">
        <v>10100000</v>
      </c>
      <c r="G913" s="1">
        <v>15100000</v>
      </c>
      <c r="H913" s="1">
        <v>0</v>
      </c>
      <c r="I913" s="1">
        <v>1500000</v>
      </c>
      <c r="J913" s="1">
        <v>1500000</v>
      </c>
      <c r="K913" s="1">
        <v>0</v>
      </c>
      <c r="L913" s="1">
        <v>0</v>
      </c>
      <c r="M913" s="1">
        <v>0</v>
      </c>
    </row>
    <row r="914" spans="2:13" x14ac:dyDescent="0.25">
      <c r="B914" s="2"/>
      <c r="C914" s="2" t="s">
        <v>663</v>
      </c>
      <c r="D914" s="2"/>
      <c r="E914" s="3">
        <f>(SUM(E913))</f>
        <v>5000000</v>
      </c>
      <c r="F914" s="3">
        <f>(SUM(F913))</f>
        <v>10100000</v>
      </c>
      <c r="G914" s="3">
        <v>15100000</v>
      </c>
      <c r="H914" s="3">
        <f>(SUM(H913))*1000</f>
        <v>0</v>
      </c>
      <c r="I914" s="3">
        <f>(SUM(I913))</f>
        <v>1500000</v>
      </c>
      <c r="J914" s="3">
        <v>1500000</v>
      </c>
      <c r="K914" s="3">
        <v>0</v>
      </c>
      <c r="L914" s="3">
        <v>0</v>
      </c>
      <c r="M914" s="1">
        <v>0</v>
      </c>
    </row>
    <row r="915" spans="2:13" x14ac:dyDescent="0.25">
      <c r="B915" s="2"/>
      <c r="C915" s="2" t="s">
        <v>832</v>
      </c>
      <c r="D915" s="27"/>
      <c r="E915" s="1">
        <v>0</v>
      </c>
      <c r="F915" s="1">
        <v>0</v>
      </c>
      <c r="G915" s="1">
        <v>0</v>
      </c>
      <c r="H915" s="1">
        <v>0</v>
      </c>
      <c r="I915" s="1">
        <v>0</v>
      </c>
      <c r="J915" s="1">
        <v>0</v>
      </c>
      <c r="K915" s="1">
        <v>0</v>
      </c>
      <c r="L915" s="1">
        <v>0</v>
      </c>
      <c r="M915" s="1">
        <v>0</v>
      </c>
    </row>
    <row r="916" spans="2:13" x14ac:dyDescent="0.25">
      <c r="B916" s="2"/>
      <c r="C916" s="2"/>
      <c r="D916" t="s">
        <v>833</v>
      </c>
      <c r="E916" s="1">
        <v>0</v>
      </c>
      <c r="F916" s="1">
        <v>0</v>
      </c>
      <c r="G916" s="1">
        <v>0</v>
      </c>
      <c r="H916" s="1">
        <v>0</v>
      </c>
      <c r="I916" s="1">
        <v>0</v>
      </c>
      <c r="J916" s="1">
        <v>0</v>
      </c>
      <c r="K916" s="1">
        <v>1500000</v>
      </c>
      <c r="L916" s="1">
        <v>2000000</v>
      </c>
      <c r="M916" s="1">
        <v>3500000</v>
      </c>
    </row>
    <row r="917" spans="2:13" x14ac:dyDescent="0.25">
      <c r="B917" s="2"/>
      <c r="C917" s="2"/>
      <c r="D917" t="s">
        <v>834</v>
      </c>
      <c r="E917" s="1">
        <v>0</v>
      </c>
      <c r="F917" s="1">
        <v>0</v>
      </c>
      <c r="G917" s="1">
        <v>0</v>
      </c>
      <c r="H917" s="1">
        <v>0</v>
      </c>
      <c r="I917" s="1">
        <v>0</v>
      </c>
      <c r="J917" s="1">
        <v>0</v>
      </c>
      <c r="K917" s="1">
        <v>3500000</v>
      </c>
      <c r="L917" s="1">
        <v>29000000</v>
      </c>
      <c r="M917" s="1">
        <v>32500000</v>
      </c>
    </row>
    <row r="918" spans="2:13" x14ac:dyDescent="0.25">
      <c r="B918" s="2"/>
      <c r="C918" s="2"/>
      <c r="D918" t="s">
        <v>835</v>
      </c>
      <c r="E918" s="1">
        <v>0</v>
      </c>
      <c r="F918" s="1">
        <v>0</v>
      </c>
      <c r="G918" s="1">
        <v>0</v>
      </c>
      <c r="H918" s="1">
        <v>0</v>
      </c>
      <c r="I918" s="1">
        <v>0</v>
      </c>
      <c r="J918" s="1">
        <v>0</v>
      </c>
      <c r="K918" s="1">
        <v>2000000</v>
      </c>
      <c r="L918" s="1">
        <v>7800000</v>
      </c>
      <c r="M918" s="1">
        <v>9800000</v>
      </c>
    </row>
    <row r="919" spans="2:13" x14ac:dyDescent="0.25">
      <c r="B919" s="2"/>
      <c r="C919" s="2"/>
      <c r="D919" t="s">
        <v>836</v>
      </c>
      <c r="E919" s="1">
        <v>0</v>
      </c>
      <c r="F919" s="1">
        <v>0</v>
      </c>
      <c r="G919" s="1">
        <v>0</v>
      </c>
      <c r="H919" s="1">
        <v>0</v>
      </c>
      <c r="I919" s="1">
        <v>0</v>
      </c>
      <c r="J919" s="1">
        <v>0</v>
      </c>
      <c r="K919" s="1">
        <v>52000000</v>
      </c>
      <c r="L919" s="1">
        <v>0</v>
      </c>
      <c r="M919" s="1">
        <v>52000000</v>
      </c>
    </row>
    <row r="920" spans="2:13" x14ac:dyDescent="0.25">
      <c r="B920" s="2"/>
      <c r="C920" s="2"/>
      <c r="D920" t="s">
        <v>807</v>
      </c>
      <c r="E920" s="1">
        <v>0</v>
      </c>
      <c r="F920" s="1">
        <v>0</v>
      </c>
      <c r="G920" s="1">
        <v>0</v>
      </c>
      <c r="H920" s="1">
        <v>0</v>
      </c>
      <c r="I920" s="1">
        <v>0</v>
      </c>
      <c r="J920" s="1">
        <v>0</v>
      </c>
      <c r="K920" s="1">
        <v>0</v>
      </c>
      <c r="L920" s="1">
        <v>0</v>
      </c>
      <c r="M920" s="1">
        <v>0</v>
      </c>
    </row>
    <row r="921" spans="2:13" x14ac:dyDescent="0.25">
      <c r="B921" s="2"/>
      <c r="C921" s="2" t="s">
        <v>837</v>
      </c>
      <c r="D921" s="27"/>
      <c r="E921" s="3">
        <v>0</v>
      </c>
      <c r="F921" s="3">
        <v>0</v>
      </c>
      <c r="G921" s="3">
        <v>0</v>
      </c>
      <c r="H921" s="3">
        <v>0</v>
      </c>
      <c r="I921" s="3">
        <v>0</v>
      </c>
      <c r="J921" s="3">
        <v>0</v>
      </c>
      <c r="K921" s="3">
        <f>(SUM(K916:K920))</f>
        <v>59000000</v>
      </c>
      <c r="L921" s="3">
        <f>(SUM(L916:L920))</f>
        <v>38800000</v>
      </c>
      <c r="M921" s="1">
        <v>97800000</v>
      </c>
    </row>
    <row r="922" spans="2:13" x14ac:dyDescent="0.25">
      <c r="B922" s="2"/>
      <c r="C922" s="2"/>
      <c r="D922" s="2"/>
      <c r="E922" s="1">
        <v>0</v>
      </c>
      <c r="F922" s="1">
        <v>0</v>
      </c>
      <c r="G922" s="1">
        <v>0</v>
      </c>
      <c r="H922" s="1">
        <v>0</v>
      </c>
      <c r="I922" s="1">
        <v>0</v>
      </c>
      <c r="J922" s="1">
        <v>0</v>
      </c>
      <c r="K922" s="1">
        <v>0</v>
      </c>
      <c r="L922" s="1">
        <v>0</v>
      </c>
      <c r="M922" s="1">
        <v>0</v>
      </c>
    </row>
    <row r="923" spans="2:13" s="29" customFormat="1" x14ac:dyDescent="0.25">
      <c r="B923" s="29" t="s">
        <v>900</v>
      </c>
      <c r="E923" s="31">
        <v>27824000</v>
      </c>
      <c r="F923" s="31">
        <v>84000000</v>
      </c>
      <c r="G923" s="31">
        <v>111824000</v>
      </c>
      <c r="H923" s="31">
        <v>42382000</v>
      </c>
      <c r="I923" s="31">
        <v>104689000</v>
      </c>
      <c r="J923" s="31">
        <f>(SUM(H923:I923))*1000</f>
        <v>147071000000</v>
      </c>
      <c r="K923" s="31">
        <v>16501000</v>
      </c>
      <c r="L923" s="31">
        <v>135000000</v>
      </c>
      <c r="M923" s="31">
        <f>(SUM(K923:L923))*1000</f>
        <v>151501000000</v>
      </c>
    </row>
    <row r="924" spans="2:13" x14ac:dyDescent="0.25">
      <c r="B924" s="2"/>
      <c r="C924" s="2" t="s">
        <v>741</v>
      </c>
      <c r="D924" s="2"/>
      <c r="E924" s="1">
        <v>0</v>
      </c>
      <c r="F924" s="1">
        <v>0</v>
      </c>
      <c r="G924" s="1">
        <v>0</v>
      </c>
      <c r="H924" s="1">
        <v>0</v>
      </c>
      <c r="I924" s="1">
        <v>0</v>
      </c>
      <c r="J924" s="1">
        <v>0</v>
      </c>
      <c r="K924" s="1">
        <v>0</v>
      </c>
      <c r="L924" s="1">
        <v>0</v>
      </c>
      <c r="M924" s="1">
        <v>0</v>
      </c>
    </row>
    <row r="925" spans="2:13" x14ac:dyDescent="0.25">
      <c r="D925" t="s">
        <v>838</v>
      </c>
      <c r="E925" s="1">
        <v>8423000</v>
      </c>
      <c r="F925" s="1">
        <v>0</v>
      </c>
      <c r="G925" s="1">
        <v>8423000</v>
      </c>
      <c r="H925" s="1">
        <v>9124000</v>
      </c>
      <c r="I925" s="1">
        <v>2000000</v>
      </c>
      <c r="J925" s="1">
        <v>11124000</v>
      </c>
      <c r="K925" s="1">
        <v>2000000</v>
      </c>
      <c r="L925" s="1">
        <v>0</v>
      </c>
      <c r="M925" s="1">
        <v>2000000</v>
      </c>
    </row>
    <row r="926" spans="2:13" x14ac:dyDescent="0.25">
      <c r="D926" t="s">
        <v>839</v>
      </c>
      <c r="E926" s="1">
        <v>4000000</v>
      </c>
      <c r="F926" s="1">
        <v>0</v>
      </c>
      <c r="G926" s="1">
        <v>4000000</v>
      </c>
      <c r="H926" s="1">
        <v>2000000</v>
      </c>
      <c r="I926" s="1">
        <v>0</v>
      </c>
      <c r="J926" s="1">
        <v>2000000</v>
      </c>
      <c r="K926" s="1">
        <v>1000000</v>
      </c>
      <c r="L926" s="1">
        <v>0</v>
      </c>
      <c r="M926" s="1">
        <v>1000000</v>
      </c>
    </row>
    <row r="927" spans="2:13" x14ac:dyDescent="0.25">
      <c r="D927" t="s">
        <v>840</v>
      </c>
      <c r="E927" s="1">
        <v>4830000</v>
      </c>
      <c r="F927" s="1">
        <v>0</v>
      </c>
      <c r="G927" s="1">
        <v>4830000</v>
      </c>
      <c r="H927" s="1">
        <v>0</v>
      </c>
      <c r="I927" s="1">
        <v>0</v>
      </c>
      <c r="J927" s="1">
        <v>0</v>
      </c>
      <c r="K927" s="1">
        <v>0</v>
      </c>
      <c r="L927" s="1">
        <v>0</v>
      </c>
      <c r="M927" s="1">
        <v>0</v>
      </c>
    </row>
    <row r="928" spans="2:13" x14ac:dyDescent="0.25">
      <c r="D928" t="s">
        <v>841</v>
      </c>
      <c r="E928" s="1">
        <v>0</v>
      </c>
      <c r="F928" s="1">
        <v>0</v>
      </c>
      <c r="G928" s="1">
        <v>0</v>
      </c>
      <c r="H928" s="1">
        <v>0</v>
      </c>
      <c r="I928" s="1">
        <v>0</v>
      </c>
      <c r="J928" s="1">
        <v>0</v>
      </c>
      <c r="K928" s="1">
        <v>4000000</v>
      </c>
      <c r="L928" s="1">
        <v>0</v>
      </c>
      <c r="M928" s="1">
        <v>4000000</v>
      </c>
    </row>
    <row r="929" spans="2:14" x14ac:dyDescent="0.25">
      <c r="B929" s="2"/>
      <c r="C929" s="2" t="s">
        <v>663</v>
      </c>
      <c r="D929" s="2"/>
      <c r="E929" s="3">
        <f>(SUM(E925:E927))</f>
        <v>17253000</v>
      </c>
      <c r="F929" s="3">
        <f>(SUM(F925:F927))*1000</f>
        <v>0</v>
      </c>
      <c r="G929" s="3">
        <v>17253000</v>
      </c>
      <c r="H929" s="3">
        <f>(SUM(H925:H927))</f>
        <v>11124000</v>
      </c>
      <c r="I929" s="3">
        <f>(SUM(I925:I927))</f>
        <v>2000000</v>
      </c>
      <c r="J929" s="3">
        <v>13124000</v>
      </c>
      <c r="K929" s="3">
        <f>(SUM(K925:K928))</f>
        <v>7000000</v>
      </c>
      <c r="L929" s="3">
        <v>0</v>
      </c>
      <c r="M929" s="1">
        <f>(SUM(M925:M928))</f>
        <v>7000000</v>
      </c>
    </row>
    <row r="930" spans="2:14" x14ac:dyDescent="0.25">
      <c r="B930" s="2"/>
      <c r="C930" s="2" t="s">
        <v>842</v>
      </c>
      <c r="D930" s="2"/>
      <c r="E930" s="1">
        <v>0</v>
      </c>
      <c r="F930" s="1">
        <v>0</v>
      </c>
      <c r="G930" s="1">
        <v>0</v>
      </c>
      <c r="H930" s="1">
        <v>0</v>
      </c>
      <c r="I930" s="1">
        <v>0</v>
      </c>
      <c r="J930" s="1">
        <v>0</v>
      </c>
      <c r="K930" s="1">
        <v>0</v>
      </c>
      <c r="L930" s="1">
        <v>0</v>
      </c>
      <c r="M930" s="1">
        <v>0</v>
      </c>
    </row>
    <row r="931" spans="2:14" x14ac:dyDescent="0.25">
      <c r="D931" t="s">
        <v>843</v>
      </c>
      <c r="E931" s="1">
        <v>0</v>
      </c>
      <c r="F931" s="1">
        <v>4000000</v>
      </c>
      <c r="G931" s="1">
        <v>4000000</v>
      </c>
      <c r="H931" s="1">
        <v>2873000</v>
      </c>
      <c r="I931" s="1">
        <v>0</v>
      </c>
      <c r="J931" s="1">
        <v>2873000</v>
      </c>
      <c r="K931" s="1">
        <v>3000000</v>
      </c>
      <c r="L931" s="1">
        <v>5000000</v>
      </c>
      <c r="M931" s="1">
        <v>8000000</v>
      </c>
    </row>
    <row r="932" spans="2:14" x14ac:dyDescent="0.25">
      <c r="D932" t="s">
        <v>844</v>
      </c>
      <c r="E932" s="1">
        <v>0</v>
      </c>
      <c r="F932" s="1">
        <v>4000000</v>
      </c>
      <c r="G932" s="1">
        <v>4000000</v>
      </c>
      <c r="H932" s="1">
        <v>500000</v>
      </c>
      <c r="I932" s="1">
        <v>3000000</v>
      </c>
      <c r="J932" s="1">
        <v>3500000</v>
      </c>
      <c r="K932" s="1">
        <v>0</v>
      </c>
      <c r="L932" s="1">
        <v>11000000</v>
      </c>
      <c r="M932" s="1">
        <v>11000000</v>
      </c>
    </row>
    <row r="933" spans="2:14" x14ac:dyDescent="0.25">
      <c r="B933" s="2"/>
      <c r="C933" s="2" t="s">
        <v>663</v>
      </c>
      <c r="D933" s="2"/>
      <c r="E933" s="3">
        <f>(SUM(E931:E932))*1000</f>
        <v>0</v>
      </c>
      <c r="F933" s="3">
        <f>(SUM(F931:F932))</f>
        <v>8000000</v>
      </c>
      <c r="G933" s="3">
        <v>8000000</v>
      </c>
      <c r="H933" s="3">
        <f>(SUM(H931:H932))</f>
        <v>3373000</v>
      </c>
      <c r="I933" s="3">
        <f>(SUM(I931:I932))</f>
        <v>3000000</v>
      </c>
      <c r="J933" s="3">
        <v>6373000</v>
      </c>
      <c r="K933" s="3">
        <f>(SUM(K931:K932))</f>
        <v>3000000</v>
      </c>
      <c r="L933" s="3">
        <f>(SUM(L931:L932))</f>
        <v>16000000</v>
      </c>
      <c r="M933" s="1">
        <v>19000000</v>
      </c>
    </row>
    <row r="934" spans="2:14" x14ac:dyDescent="0.25">
      <c r="B934" s="2"/>
      <c r="C934" s="2" t="s">
        <v>845</v>
      </c>
      <c r="D934" s="2"/>
      <c r="E934" s="1">
        <v>0</v>
      </c>
      <c r="F934" s="1">
        <v>0</v>
      </c>
      <c r="G934" s="1">
        <v>0</v>
      </c>
      <c r="H934" s="1">
        <v>0</v>
      </c>
      <c r="I934" s="1">
        <v>0</v>
      </c>
      <c r="J934" s="1">
        <v>0</v>
      </c>
      <c r="K934" s="1">
        <f>(SUM(K933))*1000</f>
        <v>3000000000</v>
      </c>
      <c r="L934" s="1">
        <f>(SUM(L933))*1000</f>
        <v>16000000000</v>
      </c>
      <c r="M934" s="1">
        <f>(SUM(M931:M933))*1000</f>
        <v>38000000000</v>
      </c>
    </row>
    <row r="935" spans="2:14" x14ac:dyDescent="0.25">
      <c r="D935" t="s">
        <v>846</v>
      </c>
      <c r="E935" s="1">
        <v>0</v>
      </c>
      <c r="F935" s="1">
        <v>22000000</v>
      </c>
      <c r="G935" s="1">
        <v>22000000</v>
      </c>
      <c r="H935" s="1">
        <v>10750000</v>
      </c>
      <c r="I935" s="1">
        <v>21989000</v>
      </c>
      <c r="J935" s="1">
        <v>32739000</v>
      </c>
      <c r="K935" s="1">
        <v>0</v>
      </c>
      <c r="L935" s="1">
        <v>87000000</v>
      </c>
      <c r="M935" s="1">
        <v>87000000</v>
      </c>
    </row>
    <row r="936" spans="2:14" x14ac:dyDescent="0.25">
      <c r="D936" t="s">
        <v>847</v>
      </c>
      <c r="E936" s="1">
        <v>2000000</v>
      </c>
      <c r="F936" s="1">
        <v>13000000</v>
      </c>
      <c r="G936" s="1">
        <v>15000000</v>
      </c>
      <c r="H936" s="1">
        <v>5024000</v>
      </c>
      <c r="I936" s="1">
        <v>40000000</v>
      </c>
      <c r="J936" s="1">
        <v>45024000</v>
      </c>
      <c r="K936" s="1">
        <v>0</v>
      </c>
      <c r="L936" s="1">
        <v>0</v>
      </c>
      <c r="M936" s="1">
        <v>0</v>
      </c>
    </row>
    <row r="937" spans="2:14" x14ac:dyDescent="0.25">
      <c r="D937" t="s">
        <v>848</v>
      </c>
      <c r="E937" s="1">
        <v>0</v>
      </c>
      <c r="F937" s="1">
        <v>16000000</v>
      </c>
      <c r="G937" s="1">
        <v>16000000</v>
      </c>
      <c r="H937" s="1">
        <v>1000000</v>
      </c>
      <c r="I937" s="1">
        <v>17700000</v>
      </c>
      <c r="J937" s="1">
        <v>18700000</v>
      </c>
      <c r="K937" s="1">
        <v>0</v>
      </c>
      <c r="L937" s="1">
        <v>0</v>
      </c>
      <c r="M937" s="1">
        <v>0</v>
      </c>
    </row>
    <row r="938" spans="2:14" x14ac:dyDescent="0.25">
      <c r="D938" t="s">
        <v>849</v>
      </c>
      <c r="E938" s="1">
        <v>0</v>
      </c>
      <c r="F938" s="1">
        <v>3000000</v>
      </c>
      <c r="G938" s="1">
        <v>3000000</v>
      </c>
      <c r="H938" s="1">
        <v>0</v>
      </c>
      <c r="I938" s="1">
        <v>0</v>
      </c>
      <c r="J938" s="1">
        <v>0</v>
      </c>
      <c r="K938" s="1">
        <v>2000000</v>
      </c>
      <c r="L938" s="1">
        <v>2000000</v>
      </c>
      <c r="M938" s="1">
        <v>4000000</v>
      </c>
    </row>
    <row r="939" spans="2:14" x14ac:dyDescent="0.25">
      <c r="D939" t="s">
        <v>850</v>
      </c>
      <c r="E939" s="1">
        <v>1000000</v>
      </c>
      <c r="F939" s="1">
        <v>4000000</v>
      </c>
      <c r="G939" s="1">
        <v>5000000</v>
      </c>
      <c r="H939" s="1">
        <v>4850000</v>
      </c>
      <c r="I939" s="1">
        <v>0</v>
      </c>
      <c r="J939" s="1">
        <v>4850000</v>
      </c>
      <c r="K939" s="1">
        <v>0</v>
      </c>
      <c r="L939" s="1">
        <v>0</v>
      </c>
      <c r="M939" s="1">
        <v>0</v>
      </c>
    </row>
    <row r="940" spans="2:14" x14ac:dyDescent="0.25">
      <c r="D940" t="s">
        <v>851</v>
      </c>
      <c r="E940" s="1">
        <v>0</v>
      </c>
      <c r="F940" s="1">
        <v>0</v>
      </c>
      <c r="G940" s="1">
        <v>0</v>
      </c>
      <c r="H940" s="1">
        <v>0</v>
      </c>
      <c r="I940" s="1">
        <v>0</v>
      </c>
      <c r="J940" s="1">
        <v>0</v>
      </c>
      <c r="K940" s="1">
        <v>0</v>
      </c>
      <c r="L940" s="1">
        <v>2000000</v>
      </c>
      <c r="M940" s="1">
        <v>2000000</v>
      </c>
    </row>
    <row r="941" spans="2:14" x14ac:dyDescent="0.25">
      <c r="D941" t="s">
        <v>852</v>
      </c>
      <c r="E941" s="1">
        <v>0</v>
      </c>
      <c r="F941" s="1">
        <v>0</v>
      </c>
      <c r="G941" s="1">
        <v>0</v>
      </c>
      <c r="H941" s="1">
        <v>0</v>
      </c>
      <c r="I941" s="1">
        <v>0</v>
      </c>
      <c r="J941" s="1">
        <v>0</v>
      </c>
      <c r="K941" s="1">
        <v>3000000</v>
      </c>
      <c r="L941" s="1">
        <v>8000000</v>
      </c>
      <c r="M941" s="1">
        <v>11000000</v>
      </c>
      <c r="N941" t="s">
        <v>853</v>
      </c>
    </row>
    <row r="942" spans="2:14" x14ac:dyDescent="0.25">
      <c r="B942" s="2"/>
      <c r="C942" s="2" t="s">
        <v>663</v>
      </c>
      <c r="D942" s="2"/>
      <c r="E942" s="3">
        <v>3000000</v>
      </c>
      <c r="F942" s="3">
        <f>(SUM(F935:F939))</f>
        <v>58000000</v>
      </c>
      <c r="G942" s="3">
        <v>61000000</v>
      </c>
      <c r="H942" s="3">
        <f>(SUM(H935:H939))</f>
        <v>21624000</v>
      </c>
      <c r="I942" s="3">
        <f>(SUM(I935:I939))</f>
        <v>79689000</v>
      </c>
      <c r="J942" s="3">
        <v>101314000</v>
      </c>
      <c r="K942" s="3">
        <f>(SUM(K935:K941))</f>
        <v>5000000</v>
      </c>
      <c r="L942" s="3">
        <f>(SUM(L935:L941))</f>
        <v>99000000</v>
      </c>
      <c r="M942" s="1">
        <f>(SUM(M935:M941))</f>
        <v>104000000</v>
      </c>
    </row>
    <row r="943" spans="2:14" x14ac:dyDescent="0.25">
      <c r="B943" s="2"/>
      <c r="C943" s="2" t="s">
        <v>854</v>
      </c>
      <c r="D943" s="2"/>
      <c r="E943" s="1">
        <v>0</v>
      </c>
      <c r="F943" s="1">
        <v>0</v>
      </c>
      <c r="G943" s="1">
        <v>0</v>
      </c>
      <c r="H943" s="1">
        <v>0</v>
      </c>
      <c r="I943" s="1">
        <v>0</v>
      </c>
      <c r="J943" s="1">
        <v>0</v>
      </c>
      <c r="K943" s="1">
        <v>0</v>
      </c>
      <c r="L943" s="1">
        <v>0</v>
      </c>
      <c r="M943" s="1">
        <v>0</v>
      </c>
    </row>
    <row r="944" spans="2:14" x14ac:dyDescent="0.25">
      <c r="D944" t="s">
        <v>855</v>
      </c>
      <c r="E944" s="1">
        <v>5000000</v>
      </c>
      <c r="F944" s="1">
        <v>0</v>
      </c>
      <c r="G944" s="1">
        <v>5000000</v>
      </c>
      <c r="H944" s="1">
        <v>3100000</v>
      </c>
      <c r="I944" s="1">
        <v>0</v>
      </c>
      <c r="J944" s="1">
        <v>3100000</v>
      </c>
      <c r="K944" s="1">
        <v>1000000</v>
      </c>
      <c r="L944" s="1">
        <v>0</v>
      </c>
      <c r="M944" s="1">
        <v>1000000</v>
      </c>
    </row>
    <row r="945" spans="2:13" x14ac:dyDescent="0.25">
      <c r="D945" t="s">
        <v>856</v>
      </c>
      <c r="E945" s="1">
        <v>2000000</v>
      </c>
      <c r="F945" s="1">
        <v>18000000</v>
      </c>
      <c r="G945" s="1">
        <v>20000000</v>
      </c>
      <c r="H945" s="1">
        <v>0</v>
      </c>
      <c r="I945" s="1">
        <v>0</v>
      </c>
      <c r="J945" s="1">
        <v>0</v>
      </c>
      <c r="K945" s="1">
        <v>0</v>
      </c>
      <c r="L945" s="1">
        <v>20000000</v>
      </c>
      <c r="M945" s="1">
        <v>20000000</v>
      </c>
    </row>
    <row r="946" spans="2:13" x14ac:dyDescent="0.25">
      <c r="D946" t="s">
        <v>857</v>
      </c>
      <c r="E946" s="1">
        <v>571000</v>
      </c>
      <c r="F946" s="1">
        <v>0</v>
      </c>
      <c r="G946" s="1">
        <v>571000</v>
      </c>
      <c r="H946" s="1">
        <v>550000</v>
      </c>
      <c r="I946" s="1">
        <v>0</v>
      </c>
      <c r="J946" s="1">
        <v>550000</v>
      </c>
      <c r="K946" s="1">
        <v>500000</v>
      </c>
      <c r="L946" s="1">
        <v>0</v>
      </c>
      <c r="M946" s="1">
        <v>500000</v>
      </c>
    </row>
    <row r="947" spans="2:13" x14ac:dyDescent="0.25">
      <c r="D947" t="s">
        <v>858</v>
      </c>
      <c r="E947" s="1">
        <v>0</v>
      </c>
      <c r="F947" s="1">
        <v>0</v>
      </c>
      <c r="G947" s="1">
        <v>0</v>
      </c>
      <c r="H947" s="1">
        <v>2610000</v>
      </c>
      <c r="I947" s="1">
        <v>20000000</v>
      </c>
      <c r="J947" s="1">
        <v>22610000</v>
      </c>
      <c r="K947" s="1">
        <v>0</v>
      </c>
      <c r="L947" s="1">
        <v>0</v>
      </c>
      <c r="M947" s="1">
        <v>0</v>
      </c>
    </row>
    <row r="948" spans="2:13" x14ac:dyDescent="0.25">
      <c r="B948" s="2"/>
      <c r="C948" s="2" t="s">
        <v>663</v>
      </c>
      <c r="D948" s="2"/>
      <c r="E948" s="3">
        <v>7571000</v>
      </c>
      <c r="F948" s="3">
        <f>(SUM(F944:F946))</f>
        <v>18000000</v>
      </c>
      <c r="G948" s="3">
        <v>25571000</v>
      </c>
      <c r="H948" s="3">
        <f>(SUM(H944:H947))</f>
        <v>6260000</v>
      </c>
      <c r="I948" s="3">
        <f>(SUM(I944:I947))</f>
        <v>20000000</v>
      </c>
      <c r="J948" s="3">
        <v>26260000</v>
      </c>
      <c r="K948" s="3">
        <f>(SUM(K944:K947))</f>
        <v>1500000</v>
      </c>
      <c r="L948" s="3">
        <f>(SUM(L944:L947))</f>
        <v>20000000</v>
      </c>
      <c r="M948" s="1">
        <v>21500000</v>
      </c>
    </row>
    <row r="949" spans="2:13" s="29" customFormat="1" x14ac:dyDescent="0.25">
      <c r="B949" s="29" t="s">
        <v>901</v>
      </c>
      <c r="E949" s="31">
        <v>41222000</v>
      </c>
      <c r="F949" s="31">
        <v>236817000</v>
      </c>
      <c r="G949" s="31">
        <v>278039000</v>
      </c>
      <c r="H949" s="31">
        <v>31644000</v>
      </c>
      <c r="I949" s="31">
        <v>166000000</v>
      </c>
      <c r="J949" s="31">
        <v>197644000</v>
      </c>
      <c r="K949" s="31">
        <v>22200000</v>
      </c>
      <c r="L949" s="31">
        <v>206500000</v>
      </c>
      <c r="M949" s="31">
        <v>228700000</v>
      </c>
    </row>
    <row r="950" spans="2:13" x14ac:dyDescent="0.25">
      <c r="B950" s="2"/>
      <c r="C950" s="2" t="s">
        <v>859</v>
      </c>
      <c r="D950" s="2"/>
      <c r="E950" s="1">
        <v>0</v>
      </c>
      <c r="F950" s="1">
        <v>0</v>
      </c>
      <c r="G950" s="1">
        <v>0</v>
      </c>
      <c r="H950" s="1">
        <v>0</v>
      </c>
      <c r="I950" s="1">
        <v>0</v>
      </c>
      <c r="J950" s="1">
        <v>0</v>
      </c>
      <c r="K950" s="1">
        <v>0</v>
      </c>
      <c r="L950" s="1">
        <v>0</v>
      </c>
      <c r="M950" s="1">
        <v>0</v>
      </c>
    </row>
    <row r="951" spans="2:13" x14ac:dyDescent="0.25">
      <c r="D951" t="s">
        <v>860</v>
      </c>
      <c r="E951" s="1">
        <v>2000000</v>
      </c>
      <c r="F951" s="1">
        <v>0</v>
      </c>
      <c r="G951" s="1">
        <v>2000000</v>
      </c>
      <c r="H951" s="1">
        <v>0</v>
      </c>
      <c r="I951" s="1">
        <v>0</v>
      </c>
      <c r="J951" s="1">
        <v>0</v>
      </c>
      <c r="K951" s="1">
        <v>0</v>
      </c>
      <c r="L951" s="1">
        <v>0</v>
      </c>
      <c r="M951" s="1">
        <v>0</v>
      </c>
    </row>
    <row r="952" spans="2:13" x14ac:dyDescent="0.25">
      <c r="D952" t="s">
        <v>861</v>
      </c>
      <c r="E952" s="1">
        <v>7000000</v>
      </c>
      <c r="F952" s="1">
        <v>71000000</v>
      </c>
      <c r="G952" s="1">
        <v>78000000</v>
      </c>
      <c r="H952" s="1">
        <v>0</v>
      </c>
      <c r="I952" s="1">
        <v>0</v>
      </c>
      <c r="J952" s="1">
        <v>0</v>
      </c>
      <c r="K952" s="1">
        <v>0</v>
      </c>
      <c r="L952" s="1">
        <v>0</v>
      </c>
      <c r="M952" s="1">
        <v>0</v>
      </c>
    </row>
    <row r="953" spans="2:13" x14ac:dyDescent="0.25">
      <c r="D953" t="s">
        <v>862</v>
      </c>
      <c r="E953" s="1">
        <v>0</v>
      </c>
      <c r="F953" s="1">
        <v>137142000</v>
      </c>
      <c r="G953" s="1">
        <v>137142000</v>
      </c>
      <c r="H953" s="1">
        <v>0</v>
      </c>
      <c r="I953" s="1">
        <v>151000000</v>
      </c>
      <c r="J953" s="1">
        <v>151000000</v>
      </c>
      <c r="K953" s="1">
        <v>0</v>
      </c>
      <c r="L953" s="1">
        <v>0</v>
      </c>
      <c r="M953" s="1">
        <v>0</v>
      </c>
    </row>
    <row r="954" spans="2:13" x14ac:dyDescent="0.25">
      <c r="D954" t="s">
        <v>863</v>
      </c>
      <c r="E954" s="1">
        <v>0</v>
      </c>
      <c r="F954" s="1">
        <v>0</v>
      </c>
      <c r="G954" s="1">
        <v>0</v>
      </c>
      <c r="H954" s="1">
        <v>0</v>
      </c>
      <c r="I954" s="1">
        <v>0</v>
      </c>
      <c r="J954" s="1">
        <v>0</v>
      </c>
      <c r="K954" s="1">
        <v>0</v>
      </c>
      <c r="L954" s="1">
        <v>152550000</v>
      </c>
      <c r="M954" s="1">
        <v>152550000</v>
      </c>
    </row>
    <row r="955" spans="2:13" x14ac:dyDescent="0.25">
      <c r="B955" s="2"/>
      <c r="C955" s="2" t="s">
        <v>864</v>
      </c>
      <c r="D955" s="2"/>
      <c r="E955" s="3">
        <f>SUM(E951:E954)</f>
        <v>9000000</v>
      </c>
      <c r="F955" s="42">
        <f>SUM(F952:F954)</f>
        <v>208142000</v>
      </c>
      <c r="G955" s="42">
        <f>SUM(G951:G954)</f>
        <v>217142000</v>
      </c>
      <c r="H955" s="3">
        <f>(SUM(H951:H953))*1000</f>
        <v>0</v>
      </c>
      <c r="I955" s="3">
        <v>151000000</v>
      </c>
      <c r="J955" s="3">
        <v>151000000</v>
      </c>
      <c r="K955" s="3">
        <v>0</v>
      </c>
      <c r="L955" s="3">
        <v>152550000</v>
      </c>
      <c r="M955" s="1">
        <v>152550000</v>
      </c>
    </row>
    <row r="956" spans="2:13" x14ac:dyDescent="0.25">
      <c r="B956" s="2"/>
      <c r="C956" s="2" t="s">
        <v>865</v>
      </c>
      <c r="D956" s="2"/>
      <c r="E956" s="1">
        <v>0</v>
      </c>
      <c r="F956" s="1">
        <v>0</v>
      </c>
      <c r="G956" s="1">
        <v>0</v>
      </c>
      <c r="H956" s="1">
        <v>0</v>
      </c>
      <c r="I956" s="1">
        <v>0</v>
      </c>
      <c r="J956" s="1">
        <v>0</v>
      </c>
      <c r="K956" s="1">
        <v>0</v>
      </c>
      <c r="L956" s="1">
        <v>0</v>
      </c>
      <c r="M956" s="1">
        <v>0</v>
      </c>
    </row>
    <row r="957" spans="2:13" x14ac:dyDescent="0.25">
      <c r="D957" t="s">
        <v>866</v>
      </c>
      <c r="E957" s="1">
        <v>9000000</v>
      </c>
      <c r="F957" s="1">
        <v>0</v>
      </c>
      <c r="G957" s="1">
        <v>9000000</v>
      </c>
      <c r="H957" s="1">
        <v>7000000</v>
      </c>
      <c r="I957" s="1">
        <v>4000000</v>
      </c>
      <c r="J957" s="1">
        <v>11000000</v>
      </c>
      <c r="K957" s="1">
        <v>0</v>
      </c>
      <c r="L957" s="1">
        <v>0</v>
      </c>
      <c r="M957" s="1">
        <v>0</v>
      </c>
    </row>
    <row r="958" spans="2:13" x14ac:dyDescent="0.25">
      <c r="B958" s="2"/>
      <c r="C958" s="2" t="s">
        <v>867</v>
      </c>
      <c r="D958" s="2"/>
      <c r="E958" s="3">
        <v>9000000</v>
      </c>
      <c r="F958" s="3">
        <f>(SUM(F957))*1000</f>
        <v>0</v>
      </c>
      <c r="G958" s="3">
        <v>9000000</v>
      </c>
      <c r="H958" s="3">
        <v>7000000</v>
      </c>
      <c r="I958" s="3">
        <v>4000000</v>
      </c>
      <c r="J958" s="3">
        <v>11000000</v>
      </c>
      <c r="K958" s="3">
        <v>0</v>
      </c>
      <c r="L958" s="3">
        <v>0</v>
      </c>
      <c r="M958" s="1">
        <v>0</v>
      </c>
    </row>
    <row r="959" spans="2:13" x14ac:dyDescent="0.25">
      <c r="B959" s="2"/>
      <c r="C959" t="s">
        <v>868</v>
      </c>
      <c r="D959" s="27"/>
      <c r="E959" s="1">
        <v>0</v>
      </c>
      <c r="F959" s="1">
        <v>0</v>
      </c>
      <c r="G959" s="1">
        <v>0</v>
      </c>
      <c r="H959" s="1">
        <v>0</v>
      </c>
      <c r="I959" s="1">
        <v>0</v>
      </c>
      <c r="J959" s="1">
        <v>0</v>
      </c>
      <c r="K959" s="1">
        <v>0</v>
      </c>
      <c r="L959" s="1">
        <v>0</v>
      </c>
      <c r="M959" s="1">
        <v>0</v>
      </c>
    </row>
    <row r="960" spans="2:13" x14ac:dyDescent="0.25">
      <c r="B960" s="2"/>
      <c r="C960" s="2"/>
      <c r="D960" t="s">
        <v>866</v>
      </c>
      <c r="E960" s="1">
        <v>0</v>
      </c>
      <c r="F960" s="1">
        <v>0</v>
      </c>
      <c r="G960" s="1">
        <v>0</v>
      </c>
      <c r="H960" s="1">
        <v>0</v>
      </c>
      <c r="I960" s="1">
        <v>0</v>
      </c>
      <c r="J960" s="1">
        <v>0</v>
      </c>
      <c r="K960" s="41">
        <v>2000000</v>
      </c>
      <c r="L960" s="1">
        <v>34000000</v>
      </c>
      <c r="M960" s="1">
        <v>36000000</v>
      </c>
    </row>
    <row r="961" spans="2:13" x14ac:dyDescent="0.25">
      <c r="B961" s="2"/>
      <c r="C961" s="2"/>
      <c r="D961" t="s">
        <v>869</v>
      </c>
      <c r="E961" s="1">
        <v>0</v>
      </c>
      <c r="F961" s="1">
        <v>0</v>
      </c>
      <c r="G961" s="1">
        <v>0</v>
      </c>
      <c r="H961" s="1">
        <v>0</v>
      </c>
      <c r="I961" s="1">
        <v>0</v>
      </c>
      <c r="J961" s="1">
        <v>0</v>
      </c>
      <c r="K961" s="41">
        <v>0</v>
      </c>
      <c r="L961" s="1">
        <v>8000000</v>
      </c>
      <c r="M961" s="1">
        <v>8000000</v>
      </c>
    </row>
    <row r="962" spans="2:13" x14ac:dyDescent="0.25">
      <c r="B962" s="2"/>
      <c r="C962" s="2"/>
      <c r="D962" t="s">
        <v>870</v>
      </c>
      <c r="E962" s="1">
        <v>0</v>
      </c>
      <c r="F962" s="1">
        <v>0</v>
      </c>
      <c r="G962" s="1">
        <v>0</v>
      </c>
      <c r="H962" s="1">
        <v>0</v>
      </c>
      <c r="I962" s="1">
        <v>0</v>
      </c>
      <c r="J962" s="1">
        <v>0</v>
      </c>
      <c r="K962" s="41">
        <v>500000</v>
      </c>
      <c r="L962" s="1">
        <v>4000000</v>
      </c>
      <c r="M962" s="1">
        <v>4500000</v>
      </c>
    </row>
    <row r="963" spans="2:13" x14ac:dyDescent="0.25">
      <c r="B963" s="2"/>
      <c r="C963" s="2"/>
      <c r="D963" t="s">
        <v>871</v>
      </c>
      <c r="E963" s="1">
        <v>0</v>
      </c>
      <c r="F963" s="1">
        <v>0</v>
      </c>
      <c r="G963" s="1">
        <v>0</v>
      </c>
      <c r="H963" s="1">
        <v>0</v>
      </c>
      <c r="I963" s="1">
        <v>0</v>
      </c>
      <c r="J963" s="1">
        <v>0</v>
      </c>
      <c r="K963" s="41">
        <v>1000000</v>
      </c>
      <c r="L963" s="1">
        <v>5950000</v>
      </c>
      <c r="M963" s="1">
        <v>6950000</v>
      </c>
    </row>
    <row r="964" spans="2:13" x14ac:dyDescent="0.25">
      <c r="B964" s="2"/>
      <c r="C964" s="2"/>
      <c r="D964" t="s">
        <v>872</v>
      </c>
      <c r="E964" s="1">
        <v>0</v>
      </c>
      <c r="F964" s="1">
        <v>0</v>
      </c>
      <c r="G964" s="1">
        <v>0</v>
      </c>
      <c r="H964" s="1">
        <v>0</v>
      </c>
      <c r="I964" s="1">
        <v>0</v>
      </c>
      <c r="J964" s="1">
        <v>0</v>
      </c>
      <c r="K964" s="41">
        <v>0</v>
      </c>
      <c r="L964" s="1">
        <v>2000000</v>
      </c>
      <c r="M964" s="1">
        <v>2000000</v>
      </c>
    </row>
    <row r="965" spans="2:13" s="2" customFormat="1" x14ac:dyDescent="0.25">
      <c r="C965" s="2" t="s">
        <v>837</v>
      </c>
      <c r="D965" s="27"/>
      <c r="E965" s="3">
        <v>0</v>
      </c>
      <c r="F965" s="3">
        <v>0</v>
      </c>
      <c r="G965" s="3">
        <v>0</v>
      </c>
      <c r="H965" s="3">
        <v>0</v>
      </c>
      <c r="I965" s="3">
        <v>0</v>
      </c>
      <c r="J965" s="3">
        <v>0</v>
      </c>
      <c r="K965" s="3">
        <f>SUM(K960:K964)</f>
        <v>3500000</v>
      </c>
      <c r="L965" s="3">
        <f>SUM(L960:L964)</f>
        <v>53950000</v>
      </c>
      <c r="M965" s="1">
        <f>SUM(M960:M964)</f>
        <v>57450000</v>
      </c>
    </row>
    <row r="966" spans="2:13" x14ac:dyDescent="0.25">
      <c r="B966" s="2"/>
      <c r="C966" s="2" t="s">
        <v>873</v>
      </c>
      <c r="D966" s="2"/>
      <c r="E966" s="1">
        <v>0</v>
      </c>
      <c r="F966" s="1">
        <v>0</v>
      </c>
      <c r="G966" s="1">
        <v>0</v>
      </c>
      <c r="H966" s="1">
        <v>0</v>
      </c>
      <c r="I966" s="1">
        <v>0</v>
      </c>
      <c r="J966" s="1">
        <v>0</v>
      </c>
      <c r="K966" s="1">
        <v>0</v>
      </c>
      <c r="L966" s="1">
        <v>0</v>
      </c>
      <c r="M966" s="1">
        <v>0</v>
      </c>
    </row>
    <row r="967" spans="2:13" x14ac:dyDescent="0.25">
      <c r="D967" t="s">
        <v>874</v>
      </c>
      <c r="E967" s="1">
        <v>0</v>
      </c>
      <c r="F967" s="1">
        <v>28675000</v>
      </c>
      <c r="G967" s="1">
        <v>28675000</v>
      </c>
      <c r="H967" s="1">
        <v>0</v>
      </c>
      <c r="I967" s="1">
        <v>11000000</v>
      </c>
      <c r="J967" s="1">
        <v>11000000</v>
      </c>
      <c r="K967" s="1">
        <v>0</v>
      </c>
      <c r="L967" s="1">
        <v>0</v>
      </c>
      <c r="M967" s="1">
        <v>0</v>
      </c>
    </row>
    <row r="968" spans="2:13" x14ac:dyDescent="0.25">
      <c r="B968" s="2"/>
      <c r="C968" s="2" t="s">
        <v>867</v>
      </c>
      <c r="D968" s="2"/>
      <c r="E968" s="3">
        <f>(SUM(E967))*1000</f>
        <v>0</v>
      </c>
      <c r="F968" s="3">
        <v>28675000</v>
      </c>
      <c r="G968" s="3">
        <v>28675000</v>
      </c>
      <c r="H968" s="3">
        <f>(SUM(H967))*1000</f>
        <v>0</v>
      </c>
      <c r="I968" s="3">
        <v>11000000</v>
      </c>
      <c r="J968" s="3">
        <v>11000000</v>
      </c>
      <c r="K968" s="3">
        <v>0</v>
      </c>
      <c r="L968" s="3">
        <v>0</v>
      </c>
      <c r="M968" s="1">
        <v>0</v>
      </c>
    </row>
    <row r="969" spans="2:13" x14ac:dyDescent="0.25">
      <c r="B969" s="2"/>
      <c r="C969" s="2" t="s">
        <v>875</v>
      </c>
      <c r="D969" s="2"/>
      <c r="E969" s="1">
        <v>0</v>
      </c>
      <c r="F969" s="1">
        <v>0</v>
      </c>
      <c r="G969" s="1">
        <v>0</v>
      </c>
      <c r="H969" s="1">
        <v>0</v>
      </c>
      <c r="I969" s="1">
        <v>0</v>
      </c>
      <c r="J969" s="1">
        <v>0</v>
      </c>
      <c r="K969" s="1">
        <v>0</v>
      </c>
      <c r="L969" s="1">
        <v>0</v>
      </c>
      <c r="M969" s="1">
        <v>0</v>
      </c>
    </row>
    <row r="970" spans="2:13" x14ac:dyDescent="0.25">
      <c r="D970" t="s">
        <v>876</v>
      </c>
      <c r="E970" s="1">
        <v>23222000</v>
      </c>
      <c r="F970" s="1">
        <v>0</v>
      </c>
      <c r="G970" s="1">
        <v>23222000</v>
      </c>
      <c r="H970" s="1">
        <v>20144000</v>
      </c>
      <c r="I970" s="1">
        <v>0</v>
      </c>
      <c r="J970" s="1">
        <v>20144000</v>
      </c>
      <c r="K970" s="1">
        <v>11700000</v>
      </c>
      <c r="L970" s="1">
        <v>0</v>
      </c>
      <c r="M970" s="1">
        <v>11700000</v>
      </c>
    </row>
    <row r="971" spans="2:13" x14ac:dyDescent="0.25">
      <c r="D971" t="s">
        <v>877</v>
      </c>
      <c r="E971" s="1">
        <v>0</v>
      </c>
      <c r="F971" s="1">
        <v>0</v>
      </c>
      <c r="G971" s="1">
        <v>0</v>
      </c>
      <c r="H971" s="1">
        <v>4500000</v>
      </c>
      <c r="I971" s="1">
        <v>0</v>
      </c>
      <c r="J971" s="1">
        <v>4500000</v>
      </c>
      <c r="K971" s="1">
        <v>0</v>
      </c>
      <c r="L971" s="1">
        <v>0</v>
      </c>
      <c r="M971" s="1">
        <v>0</v>
      </c>
    </row>
    <row r="972" spans="2:13" x14ac:dyDescent="0.25">
      <c r="D972" t="s">
        <v>878</v>
      </c>
      <c r="E972" s="1">
        <v>0</v>
      </c>
      <c r="F972" s="1">
        <v>0</v>
      </c>
      <c r="G972" s="1">
        <v>0</v>
      </c>
      <c r="H972" s="1">
        <v>0</v>
      </c>
      <c r="I972" s="1">
        <v>0</v>
      </c>
      <c r="J972" s="1">
        <v>0</v>
      </c>
      <c r="K972" s="1">
        <v>5000000</v>
      </c>
      <c r="L972" s="1">
        <v>0</v>
      </c>
      <c r="M972" s="1">
        <v>5000000</v>
      </c>
    </row>
    <row r="973" spans="2:13" x14ac:dyDescent="0.25">
      <c r="D973" t="s">
        <v>879</v>
      </c>
      <c r="E973" s="1">
        <v>0</v>
      </c>
      <c r="F973" s="1">
        <v>0</v>
      </c>
      <c r="G973" s="1">
        <v>0</v>
      </c>
      <c r="H973" s="1">
        <v>0</v>
      </c>
      <c r="I973" s="1">
        <v>0</v>
      </c>
      <c r="J973" s="1">
        <v>0</v>
      </c>
      <c r="K973" s="1">
        <v>2000000</v>
      </c>
      <c r="L973" s="1">
        <v>0</v>
      </c>
      <c r="M973" s="1">
        <v>2000000</v>
      </c>
    </row>
    <row r="974" spans="2:13" x14ac:dyDescent="0.25">
      <c r="B974" s="2"/>
      <c r="C974" s="2" t="s">
        <v>864</v>
      </c>
      <c r="D974" s="2"/>
      <c r="E974" s="3">
        <v>23222000</v>
      </c>
      <c r="F974" s="3">
        <f>(SUM(F970))*1000</f>
        <v>0</v>
      </c>
      <c r="G974" s="3">
        <v>23222000</v>
      </c>
      <c r="H974" s="3">
        <f>(SUM(H970:H971))</f>
        <v>24644000</v>
      </c>
      <c r="I974" s="3">
        <f>(SUM(I970:I971))*1000</f>
        <v>0</v>
      </c>
      <c r="J974" s="3">
        <v>24644000</v>
      </c>
      <c r="K974" s="3">
        <f>SUM(K970:K973)</f>
        <v>18700000</v>
      </c>
      <c r="L974" s="3">
        <f>(SUM(L970:L973))*1000</f>
        <v>0</v>
      </c>
      <c r="M974" s="1">
        <v>18700000</v>
      </c>
    </row>
    <row r="975" spans="2:13" s="29" customFormat="1" x14ac:dyDescent="0.25">
      <c r="B975" s="29" t="s">
        <v>431</v>
      </c>
      <c r="E975" s="31">
        <v>406466518</v>
      </c>
      <c r="F975" s="31">
        <v>25000000</v>
      </c>
      <c r="G975" s="31">
        <f>(SUM(E975:F975))*1000</f>
        <v>431466518000</v>
      </c>
      <c r="H975" s="31">
        <v>0</v>
      </c>
      <c r="I975" s="31">
        <v>0</v>
      </c>
      <c r="J975" s="31">
        <v>0</v>
      </c>
      <c r="K975" s="31">
        <v>0</v>
      </c>
      <c r="L975" s="31">
        <v>0</v>
      </c>
      <c r="M975" s="31">
        <v>0</v>
      </c>
    </row>
    <row r="976" spans="2:13" x14ac:dyDescent="0.25">
      <c r="B976" s="2"/>
      <c r="C976" s="2" t="s">
        <v>880</v>
      </c>
      <c r="D976" s="2"/>
      <c r="E976" s="1">
        <v>0</v>
      </c>
      <c r="F976" s="1">
        <v>0</v>
      </c>
      <c r="G976" s="1">
        <v>0</v>
      </c>
      <c r="H976" s="1">
        <v>0</v>
      </c>
      <c r="I976" s="1">
        <v>0</v>
      </c>
      <c r="J976" s="1">
        <v>0</v>
      </c>
      <c r="K976" s="1">
        <v>0</v>
      </c>
      <c r="L976" s="1">
        <v>0</v>
      </c>
      <c r="M976" s="1">
        <v>0</v>
      </c>
    </row>
    <row r="977" spans="2:13" x14ac:dyDescent="0.25">
      <c r="D977" t="s">
        <v>881</v>
      </c>
      <c r="E977" s="1">
        <v>176676518</v>
      </c>
      <c r="F977" s="1">
        <v>0</v>
      </c>
      <c r="G977" s="1">
        <v>176676518</v>
      </c>
      <c r="H977" s="1">
        <v>0</v>
      </c>
      <c r="I977" s="1">
        <v>0</v>
      </c>
      <c r="J977" s="1">
        <v>0</v>
      </c>
      <c r="K977" s="1">
        <v>0</v>
      </c>
      <c r="L977" s="1">
        <v>0</v>
      </c>
      <c r="M977" s="1">
        <v>0</v>
      </c>
    </row>
    <row r="978" spans="2:13" x14ac:dyDescent="0.25">
      <c r="D978" t="s">
        <v>882</v>
      </c>
      <c r="E978" s="1">
        <v>57972813</v>
      </c>
      <c r="F978" s="1">
        <v>0</v>
      </c>
      <c r="G978" s="1">
        <v>57972813</v>
      </c>
      <c r="H978" s="1">
        <v>0</v>
      </c>
      <c r="I978" s="1">
        <v>0</v>
      </c>
      <c r="J978" s="1">
        <v>0</v>
      </c>
      <c r="K978" s="1">
        <v>0</v>
      </c>
      <c r="L978" s="1">
        <v>0</v>
      </c>
      <c r="M978" s="1">
        <v>0</v>
      </c>
    </row>
    <row r="979" spans="2:13" x14ac:dyDescent="0.25">
      <c r="D979" t="s">
        <v>883</v>
      </c>
      <c r="E979" s="1">
        <v>15000000</v>
      </c>
      <c r="F979" s="1">
        <v>0</v>
      </c>
      <c r="G979" s="1">
        <v>15000000</v>
      </c>
      <c r="H979" s="1">
        <v>0</v>
      </c>
      <c r="I979" s="1">
        <v>0</v>
      </c>
      <c r="J979" s="1">
        <v>0</v>
      </c>
      <c r="K979" s="1">
        <v>0</v>
      </c>
      <c r="L979" s="1">
        <v>0</v>
      </c>
      <c r="M979" s="1">
        <v>0</v>
      </c>
    </row>
    <row r="980" spans="2:13" x14ac:dyDescent="0.25">
      <c r="D980" t="s">
        <v>884</v>
      </c>
      <c r="E980" s="1">
        <v>5200000</v>
      </c>
      <c r="F980" s="1">
        <v>0</v>
      </c>
      <c r="G980" s="1">
        <v>5200000</v>
      </c>
      <c r="H980" s="1">
        <v>0</v>
      </c>
      <c r="I980" s="1">
        <v>0</v>
      </c>
      <c r="J980" s="1">
        <v>0</v>
      </c>
      <c r="K980" s="1">
        <v>0</v>
      </c>
      <c r="L980" s="1">
        <v>0</v>
      </c>
      <c r="M980" s="1">
        <v>0</v>
      </c>
    </row>
    <row r="981" spans="2:13" x14ac:dyDescent="0.25">
      <c r="B981" s="2"/>
      <c r="C981" s="2" t="s">
        <v>795</v>
      </c>
      <c r="D981" s="2"/>
      <c r="E981" s="3">
        <v>254849331</v>
      </c>
      <c r="F981" s="3">
        <v>0</v>
      </c>
      <c r="G981" s="3">
        <v>254849331</v>
      </c>
      <c r="H981" s="3">
        <v>0</v>
      </c>
      <c r="I981" s="3">
        <v>0</v>
      </c>
      <c r="J981" s="3">
        <v>0</v>
      </c>
      <c r="K981" s="3">
        <v>0</v>
      </c>
      <c r="L981" s="3">
        <v>0</v>
      </c>
      <c r="M981" s="1">
        <v>0</v>
      </c>
    </row>
    <row r="982" spans="2:13" x14ac:dyDescent="0.25">
      <c r="B982" s="2"/>
      <c r="C982" s="2" t="s">
        <v>885</v>
      </c>
      <c r="D982" s="2"/>
      <c r="E982" s="1">
        <v>0</v>
      </c>
      <c r="F982" s="1">
        <v>0</v>
      </c>
      <c r="G982" s="1">
        <v>0</v>
      </c>
      <c r="H982" s="1">
        <v>0</v>
      </c>
      <c r="I982" s="1">
        <v>0</v>
      </c>
      <c r="J982" s="1">
        <v>0</v>
      </c>
      <c r="K982" s="1">
        <v>0</v>
      </c>
      <c r="L982" s="1">
        <v>0</v>
      </c>
      <c r="M982" s="1">
        <v>0</v>
      </c>
    </row>
    <row r="983" spans="2:13" x14ac:dyDescent="0.25">
      <c r="D983" t="s">
        <v>886</v>
      </c>
      <c r="E983" s="1">
        <v>146817187</v>
      </c>
      <c r="F983" s="1">
        <v>0</v>
      </c>
      <c r="G983" s="1">
        <v>146817187</v>
      </c>
      <c r="H983" s="1">
        <v>0</v>
      </c>
      <c r="I983" s="1">
        <v>0</v>
      </c>
      <c r="J983" s="1">
        <v>0</v>
      </c>
      <c r="K983" s="1">
        <v>0</v>
      </c>
      <c r="L983" s="1">
        <v>0</v>
      </c>
      <c r="M983" s="1">
        <v>0</v>
      </c>
    </row>
    <row r="984" spans="2:13" x14ac:dyDescent="0.25">
      <c r="D984" t="s">
        <v>887</v>
      </c>
      <c r="E984" s="1">
        <v>0</v>
      </c>
      <c r="F984" s="1">
        <v>0</v>
      </c>
      <c r="G984" s="1">
        <v>0</v>
      </c>
      <c r="H984" s="1">
        <v>0</v>
      </c>
      <c r="I984" s="1">
        <v>0</v>
      </c>
      <c r="J984" s="1">
        <v>0</v>
      </c>
      <c r="K984" s="1">
        <v>0</v>
      </c>
      <c r="L984" s="1">
        <v>0</v>
      </c>
      <c r="M984" s="1">
        <v>0</v>
      </c>
    </row>
    <row r="985" spans="2:13" x14ac:dyDescent="0.25">
      <c r="D985" t="s">
        <v>888</v>
      </c>
      <c r="E985" s="1">
        <v>0</v>
      </c>
      <c r="F985" s="1">
        <v>0</v>
      </c>
      <c r="G985" s="1">
        <v>0</v>
      </c>
      <c r="H985" s="1">
        <v>0</v>
      </c>
      <c r="I985" s="1">
        <v>0</v>
      </c>
      <c r="J985" s="1">
        <v>0</v>
      </c>
      <c r="K985" s="1">
        <v>0</v>
      </c>
      <c r="L985" s="1">
        <v>0</v>
      </c>
      <c r="M985" s="1">
        <v>0</v>
      </c>
    </row>
    <row r="986" spans="2:13" x14ac:dyDescent="0.25">
      <c r="D986" t="s">
        <v>889</v>
      </c>
      <c r="E986" s="1">
        <v>4800000</v>
      </c>
      <c r="F986" s="1">
        <v>0</v>
      </c>
      <c r="G986" s="1">
        <v>4800000</v>
      </c>
      <c r="H986" s="1">
        <v>0</v>
      </c>
      <c r="I986" s="1">
        <v>0</v>
      </c>
      <c r="J986" s="1">
        <v>0</v>
      </c>
      <c r="K986" s="1">
        <v>0</v>
      </c>
      <c r="L986" s="1">
        <v>0</v>
      </c>
      <c r="M986" s="1">
        <v>0</v>
      </c>
    </row>
    <row r="987" spans="2:13" x14ac:dyDescent="0.25">
      <c r="B987" s="2"/>
      <c r="C987" s="2" t="s">
        <v>795</v>
      </c>
      <c r="D987" s="2"/>
      <c r="E987" s="3">
        <v>151617187</v>
      </c>
      <c r="F987" s="3">
        <v>0</v>
      </c>
      <c r="G987" s="3">
        <f>(SUM(E987:F987))</f>
        <v>151617187</v>
      </c>
      <c r="H987" s="3">
        <v>0</v>
      </c>
      <c r="I987" s="3">
        <v>0</v>
      </c>
      <c r="J987" s="3">
        <v>0</v>
      </c>
      <c r="K987" s="3">
        <v>0</v>
      </c>
      <c r="L987" s="3">
        <v>0</v>
      </c>
      <c r="M987" s="1">
        <v>0</v>
      </c>
    </row>
    <row r="988" spans="2:13" x14ac:dyDescent="0.25">
      <c r="B988" s="2"/>
      <c r="C988" s="2" t="s">
        <v>890</v>
      </c>
      <c r="D988" s="2"/>
      <c r="E988" s="1">
        <v>0</v>
      </c>
      <c r="F988" s="1">
        <v>0</v>
      </c>
      <c r="G988" s="1">
        <v>0</v>
      </c>
      <c r="H988" s="1">
        <v>0</v>
      </c>
      <c r="I988" s="1">
        <v>0</v>
      </c>
      <c r="J988" s="1">
        <v>0</v>
      </c>
      <c r="K988" s="1">
        <v>0</v>
      </c>
      <c r="L988" s="1">
        <v>0</v>
      </c>
      <c r="M988" s="1">
        <v>0</v>
      </c>
    </row>
    <row r="989" spans="2:13" x14ac:dyDescent="0.25">
      <c r="D989" t="s">
        <v>891</v>
      </c>
      <c r="E989" s="1">
        <v>0</v>
      </c>
      <c r="F989" s="1">
        <v>0</v>
      </c>
      <c r="G989" s="1">
        <f>(SUM(E989:F989))*1000</f>
        <v>0</v>
      </c>
      <c r="H989" s="1">
        <v>0</v>
      </c>
      <c r="I989" s="1">
        <v>0</v>
      </c>
      <c r="J989" s="1">
        <v>0</v>
      </c>
      <c r="K989" s="1">
        <v>0</v>
      </c>
      <c r="L989" s="1">
        <v>0</v>
      </c>
      <c r="M989" s="1">
        <v>0</v>
      </c>
    </row>
    <row r="990" spans="2:13" x14ac:dyDescent="0.25">
      <c r="D990" t="s">
        <v>892</v>
      </c>
      <c r="E990" s="1">
        <v>0</v>
      </c>
      <c r="F990" s="1">
        <v>5000000</v>
      </c>
      <c r="G990" s="1">
        <v>5000000</v>
      </c>
      <c r="H990" s="1">
        <v>0</v>
      </c>
      <c r="I990" s="1">
        <v>0</v>
      </c>
      <c r="J990" s="1">
        <v>0</v>
      </c>
      <c r="K990" s="1">
        <v>0</v>
      </c>
      <c r="L990" s="1">
        <v>0</v>
      </c>
      <c r="M990" s="1">
        <v>0</v>
      </c>
    </row>
    <row r="991" spans="2:13" x14ac:dyDescent="0.25">
      <c r="D991" t="s">
        <v>893</v>
      </c>
      <c r="E991" s="1">
        <v>0</v>
      </c>
      <c r="F991" s="1">
        <v>20000000</v>
      </c>
      <c r="G991" s="1">
        <v>20000000</v>
      </c>
      <c r="H991" s="1">
        <v>0</v>
      </c>
      <c r="I991" s="1">
        <v>0</v>
      </c>
      <c r="J991" s="1">
        <v>0</v>
      </c>
      <c r="K991" s="1">
        <v>0</v>
      </c>
      <c r="L991" s="1">
        <v>0</v>
      </c>
      <c r="M991" s="1">
        <v>0</v>
      </c>
    </row>
    <row r="992" spans="2:13" x14ac:dyDescent="0.25">
      <c r="B992" s="2"/>
      <c r="C992" s="2"/>
      <c r="D992" s="2" t="s">
        <v>795</v>
      </c>
      <c r="E992" s="3">
        <v>0</v>
      </c>
      <c r="F992" s="3">
        <v>25000000</v>
      </c>
      <c r="G992" s="3">
        <v>25000000</v>
      </c>
      <c r="H992" s="1">
        <v>0</v>
      </c>
      <c r="I992" s="1">
        <v>0</v>
      </c>
      <c r="J992" s="1">
        <v>0</v>
      </c>
      <c r="K992" s="1">
        <v>0</v>
      </c>
      <c r="L992" s="1">
        <v>0</v>
      </c>
      <c r="M992" s="1">
        <v>0</v>
      </c>
    </row>
    <row r="993" spans="2:13" s="32" customFormat="1" x14ac:dyDescent="0.25">
      <c r="E993" s="33">
        <v>0</v>
      </c>
      <c r="F993" s="33">
        <v>0</v>
      </c>
      <c r="G993" s="33">
        <v>0</v>
      </c>
      <c r="H993" s="33">
        <v>0</v>
      </c>
      <c r="I993" s="33">
        <v>0</v>
      </c>
      <c r="J993" s="33">
        <v>0</v>
      </c>
      <c r="K993" s="33">
        <v>0</v>
      </c>
      <c r="L993" s="33">
        <v>0</v>
      </c>
      <c r="M993" s="33">
        <v>0</v>
      </c>
    </row>
    <row r="994" spans="2:13" x14ac:dyDescent="0.25">
      <c r="B994" s="39"/>
      <c r="E994" s="1"/>
      <c r="F994" s="1"/>
      <c r="G994" s="1"/>
      <c r="H994" s="1"/>
      <c r="I994" s="1"/>
      <c r="J994" s="1"/>
      <c r="K994" s="1"/>
      <c r="L994" s="1"/>
    </row>
    <row r="995" spans="2:13" x14ac:dyDescent="0.25">
      <c r="E995" s="1"/>
      <c r="F995" s="1"/>
      <c r="G995" s="1"/>
      <c r="H995" s="1"/>
      <c r="I995" s="1"/>
      <c r="J995" s="1"/>
      <c r="K995" s="1"/>
      <c r="L995" s="1"/>
    </row>
    <row r="996" spans="2:13" x14ac:dyDescent="0.25">
      <c r="E996" s="1"/>
      <c r="F996" s="1"/>
      <c r="G996" s="1"/>
      <c r="H996" s="1"/>
      <c r="I996" s="1"/>
      <c r="J996" s="1"/>
      <c r="K996" s="1"/>
      <c r="L996" s="1"/>
    </row>
    <row r="997" spans="2:13" x14ac:dyDescent="0.25">
      <c r="E997" s="1"/>
      <c r="F997" s="1"/>
      <c r="G997" s="1"/>
      <c r="H997" s="1"/>
      <c r="I997" s="1"/>
      <c r="J997" s="1"/>
      <c r="K997" s="1"/>
      <c r="L997" s="1"/>
    </row>
    <row r="998" spans="2:13" x14ac:dyDescent="0.25">
      <c r="E998" s="1"/>
      <c r="F998" s="1"/>
      <c r="G998" s="1"/>
      <c r="H998" s="1"/>
      <c r="I998" s="1"/>
      <c r="J998" s="1"/>
      <c r="K998" s="1"/>
      <c r="L998" s="1"/>
    </row>
    <row r="999" spans="2:13" x14ac:dyDescent="0.25">
      <c r="E999" s="1"/>
      <c r="F999" s="1"/>
      <c r="G999" s="1"/>
      <c r="H999" s="1"/>
      <c r="I999" s="1"/>
      <c r="J999" s="1"/>
      <c r="K999" s="1"/>
      <c r="L999" s="1"/>
    </row>
    <row r="1000" spans="2:13" x14ac:dyDescent="0.25">
      <c r="E1000" s="1"/>
      <c r="F1000" s="1"/>
      <c r="G1000" s="1"/>
      <c r="H1000" s="1"/>
      <c r="I1000" s="1"/>
      <c r="J1000" s="1"/>
      <c r="K1000" s="1"/>
      <c r="L1000" s="1"/>
    </row>
    <row r="1003" spans="2:13" x14ac:dyDescent="0.25">
      <c r="F1003" s="42"/>
    </row>
  </sheetData>
  <mergeCells count="4">
    <mergeCell ref="E2:G2"/>
    <mergeCell ref="H2:J2"/>
    <mergeCell ref="K2:M2"/>
    <mergeCell ref="E1:M1"/>
  </mergeCells>
  <pageMargins left="0.7" right="0.7" top="0.75" bottom="0.75" header="0.3" footer="0.3"/>
  <pageSetup paperSize="9" orientation="portrait" horizontalDpi="4294967295" verticalDpi="4294967295" r:id="rId1"/>
  <ignoredErrors>
    <ignoredError sqref="E717 E723 F717 J710 J252:J253 M442 J528:J529 M63:M65 M290 M317:M318 M320:M321 M630 F721 F723 G728:H732 E993:N993 E990:F991 H990:N991 E992:F992 H992:N992 E982:K982 E977:F980 H977:K980 E981:F981 H981:K981 E988:N989 E984:F986 H983:K986 F983 E975:K976 F974:G974 E969:G973 E968 G968 E956:G957 E959:G964 F958:G958 E955 K958 K955 N955 K968 E966:G967 E965:G965 N965 N974 E943:E947 G942 E949:E954 G948 E930:G932 E897:G902 G896 E904:E906 G908:G910 G907 E912:G913 G911 E915:G928 G914 E908:E910 E907 E911 E889:G892 G888 F877:G882 F876:G876 F868:H875 G867 G854:G857 G853 E843:G848 F842:G842 F850:G852 F849:G849 E850:E852 E854:E866 E868:E875 E877:E887 E849 E888 E876 E867 E853 G727:H727 F734:H741 G733:H733 F743:H748 F742:H742 G750:G759 G749 G761:G772 G774:G787 F789:G793 G788 F795:G803 G794 F805:G809 F804:G804 E811:G815 F810:G810 E805:E809 E795:E803 E789:E793 E774:E787 E761:E772 E750:E759 E743:E748 E734:E741 E728:E732 E727 E733 E742 E749 E760 E773 E788 E794 E804 E810 F728:F732 F727 F733 F774:F787 F761:F772 F750:F759 F749 F760 F773 F788 E817:E821 E816 G816 E823:G826 E822 G822 E828:G841 E827 G827 G817:G821 F817:F821 F816 F822 G859:G866 G858 F859:F866 F854:F857 F853 F858 F867 G884:G887 G883 F884:F887 F883 F888 E903 G903 G904:G906 F908:F910 F904:F906 F903 F907 F911 E934:E941 E933 G933 G943:G947 G949:G954 G934:G941 F934:F941 F949:F954 F943:F947 F933 F948 F942 E987:F987 H987:K987 H717:H723 N727 N733 J749 G760 J760 G773 J773 J788 J810 J816 J822 J827 J867 J854:J857 J843:J848 J842 J850:J852 J849 J750:J759 J761:J772 J774:J787 J789:J793 J795:J803 J794 J805:J809 J804 J811:J815 J823:J826 J828:J830 J817:J821 J859:J866 J858 H858 H859:H866 H817:H821 H828:H841 H823:H826 H811:H815 H804 H805:H809 H794 H795:H803 H789:H793 H774:H787 H761:H772 H750:H759 H849 H850:H852 H842 H843:H848 H854:H857 H749 H853 H760 H773 H788 H810 H816 H827 H822 H867 J876 J883 J888 E894:G895 E893:G893 J893 J896 J903 J907 J911 E929:G929 J929 J933 J942 J948 I974:K974 I969:K973 I956:K957 I959:K964 I966:K967 I965:K965 J930:J932 J897:J902 J908:J910 J912:J913 J915:J920 J914 J889:J892 J877:J882 J884:J887 J904:J906 J943:J947 I949:K954 J934:J941 J894:J895 H894:H895 H934:H941 H949:H954 H943:H947 H904:H906 H884:H887 H877:H882 H889:H892 H914 H915:H928 H912:H913 H908:H910 H897:H902 H930:H932 H965 H966:H967 H955 H959:H964 H956:H957 H968 H969:H973 H876 H974 H958 H933 H903 H911 H929 H893 H883 H888 H907 H948 H942 H896 I717:K723 N728:N732 J868:J875 J734:J741 J743:J748 J742 I894:I895 I934:I941 I943:I947 I904:I906 I884:I887 I877:I882 I889:I892 I915:I928 I912:I913 I908:I910 I897:I902 I930:I932 I896 I876 I858 I859:I866 I817:I821 I828:I841 I823:I826 I811:I815 I804 I805:I809 I794 I795:I803 I789:I793 I774:I787 I761:I772 I750:I759 I849 I850:I852 I842 I843:I848 I854:I857 I810 I742 I743:I748 I734:I741 I868:I875 I728:I732 I727 I733 I883 I749 I816 I760 I773 I788 I827 I822 I867 I903 I933 I911 I914 I929 I893 I888 I907 I948 I942 J728:J732 J727 J733 N742 N749 N788 N794 N810 N816 J832:J834 J831 N831 J836:J841 J835 N835 N849 N867 N888 N903 J922:J928 J921 N921 N933 N942 N948 N760 N822 N827 N854:N857 N843:N848 N842 N850:N852 N750:N759 N761:N772 N774:N787 N789:N793 N795:N803 N805:N809 N811:N815 N823:N826 N828:N830 N817:N821 N859:N866 N883 N893 N896 N907 N911 N930:N932 N897:N902 N908:N910 N912:N913 N915:N920 N914 N889:N892 N877:N882 N884:N887 N904:N906 N943:N947 N934:N941 N894:N895 N868:N875 N734:N741 N743:N748 N832:N834 N836:N841 N922:N928 K922:K928 K836:K841 K832:K834 K743:K748 K734:K741 K868:K875 K728:K732 K894:K895 K934:K941 K943:K947 K904:K906 K884:K887 K877:K882 K889:K892 K914 K915:K920 K912:K913 K908:K910 K897:K902 K930:K932 K911 K907 K896 K893 K883 K859:K866 K817:K821 K828:K830 K823:K826 K811:K815 K805:K809 K795:K803 K789:K793 K774:K787 K761:K772 K750:K759 K850:K852 K842 K843:K848 K854:K857 K827 K853 K822 K773 K760 K727 K788 K858 K831 K849 K794 K804 K810 K816 K867 K888 K903 K933 K921 K948 K942 K733 K876 K742 K749 K835 K929 N773 N804 N853 N858 N876 N929 N982 N977:N980 N981 N983:N986 N975:N976 N958 N968 N987 N969:N973 N956:N957 N959:N964 N966:N967 N949:N954 L922:M928 L836:M841 L832:M834 L743:M748 L734:M741 L868:M875 L894:M895 L934:M941 L943:M947 L904:M906 L884:M887 L877:M882 L889:M892 L914:M914 L915:M920 L912:M913 L908:M910 L897:M902 L930:M932 L911:M911 L907:M907 L896:M896 L893:M893 L883:M883 L859:M866 L817:M821 L828:M830 L823:M826 L811:M815 L805:M809 L795:M803 L789:M793 L774:M787 L761:M772 L750:M759 L850:M852 L842:M842 L843:M848 L854:M857 M827 M822 L773 L760:M760 M948 M933 L929 M921 M903 L888:M888 L876 M867 L858 M835 M831 L810:M810 L804 L794:M794 M788 L742:M742 L728:M732 L949:M954 L966:M967 L959:M964 L956:M957 L969:M973 L853 M733 M727 L987:M987 L974:M974 L965:M965 L968:M968 L958:M958 L975:M976 L983:M986 L981:M981 L977:M980 L982:M982 L717:M726 L727 L733 M853 L955:M955 L749:M749 L788 M804 L816:M816 L831 L835 M858 L867 M876 L903 L921 M929 L942:M942 L933 L948 M773 L822 L827 L849:M84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County Budget_Ksm_WP_Bar_Laikip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eastoneo</dc:creator>
  <cp:lastModifiedBy>Duncan Knox</cp:lastModifiedBy>
  <dcterms:created xsi:type="dcterms:W3CDTF">2019-09-10T10:57:57Z</dcterms:created>
  <dcterms:modified xsi:type="dcterms:W3CDTF">2019-11-07T11:09:11Z</dcterms:modified>
</cp:coreProperties>
</file>