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inwilson/Desktop/"/>
    </mc:Choice>
  </mc:AlternateContent>
  <xr:revisionPtr revIDLastSave="0" documentId="13_ncr:1_{1728B93E-33BE-5642-A5AB-37F5A66C6995}" xr6:coauthVersionLast="43" xr6:coauthVersionMax="43" xr10:uidLastSave="{00000000-0000-0000-0000-000000000000}"/>
  <bookViews>
    <workbookView xWindow="0" yWindow="460" windowWidth="28800" windowHeight="16560" activeTab="2" xr2:uid="{00000000-000D-0000-FFFF-FFFF00000000}"/>
  </bookViews>
  <sheets>
    <sheet name="pivot" sheetId="4" r:id="rId1"/>
    <sheet name="pivot sub-category" sheetId="5" r:id="rId2"/>
    <sheet name="pivot dates" sheetId="7" r:id="rId3"/>
    <sheet name="data" sheetId="1" r:id="rId4"/>
  </sheets>
  <definedNames>
    <definedName name="_xlnm._FilterDatabase" localSheetId="3" hidden="1">data!$F$1:$F$4115</definedName>
  </definedNames>
  <calcPr calcId="191029"/>
  <pivotCaches>
    <pivotCache cacheId="22" r:id="rId5"/>
    <pivotCache cacheId="2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R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22" i="1"/>
  <c r="R521" i="1"/>
  <c r="R520" i="1"/>
  <c r="R519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3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523" i="1"/>
  <c r="Q522" i="1"/>
  <c r="Q52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<sst xmlns="http://schemas.openxmlformats.org/spreadsheetml/2006/main" count="24807" uniqueCount="8382">
  <si>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</si>
  <si>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</si>
  <si>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</si>
  <si>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</si>
  <si>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</si>
  <si>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</si>
  <si>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</si>
  <si>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</si>
  <si>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</si>
  <si>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</si>
  <si>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</si>
  <si>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</si>
  <si>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</si>
  <si>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</si>
  <si>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</si>
  <si>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</si>
  <si>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</si>
  <si>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</si>
  <si>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</si>
  <si>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</si>
  <si>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</si>
  <si>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</si>
  <si>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</si>
  <si>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</si>
  <si>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</si>
  <si>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</si>
  <si>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</si>
  <si>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</si>
  <si>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</si>
  <si>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</si>
  <si>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</si>
  <si>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</si>
  <si>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</si>
  <si>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</si>
  <si>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</si>
  <si>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</si>
  <si>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</si>
  <si>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</si>
  <si>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</si>
  <si>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</si>
  <si>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</si>
  <si>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</si>
  <si>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</si>
  <si>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</si>
  <si>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</si>
  <si>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</si>
  <si>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</si>
  <si>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</si>
  <si>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</si>
  <si>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</si>
  <si>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</si>
  <si>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</si>
  <si>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</si>
  <si>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</si>
  <si>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</si>
  <si>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</si>
  <si>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</si>
  <si>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</si>
  <si>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</si>
  <si>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</si>
  <si>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</si>
  <si>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</si>
  <si>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</si>
  <si>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</si>
  <si>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</si>
  <si>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</si>
  <si>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</si>
  <si>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</si>
  <si>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</si>
  <si>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</si>
  <si>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</si>
  <si>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</si>
  <si>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</si>
  <si>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</si>
  <si>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</si>
  <si>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</si>
  <si>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</si>
  <si>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</si>
  <si>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</si>
  <si>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</si>
  <si>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</si>
  <si>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</si>
  <si>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</si>
  <si>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</si>
  <si>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</si>
  <si>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</si>
  <si>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</si>
  <si>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</si>
  <si>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</si>
  <si>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</si>
  <si>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</si>
  <si>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</si>
  <si>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</si>
  <si>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</si>
  <si>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</si>
  <si>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</si>
  <si>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</si>
  <si>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</si>
  <si>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</si>
  <si>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</si>
  <si>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</si>
  <si>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</si>
  <si>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</si>
  <si>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</si>
  <si>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</si>
  <si>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</si>
  <si>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</si>
  <si>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</si>
  <si>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</si>
  <si>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</si>
  <si>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</si>
  <si>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</si>
  <si>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</si>
  <si>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</si>
  <si>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</si>
  <si>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</si>
  <si>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</si>
  <si>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</si>
  <si>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</si>
  <si>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</si>
  <si>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</si>
  <si>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</si>
  <si>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</si>
  <si>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</si>
  <si>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</si>
  <si>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</si>
  <si>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</si>
  <si>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</si>
  <si>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</si>
  <si>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</si>
  <si>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</si>
  <si>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</si>
  <si>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</si>
  <si>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</si>
  <si>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</si>
  <si>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</si>
  <si>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</si>
  <si>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</si>
  <si>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</si>
  <si>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</si>
  <si>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</si>
  <si>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</si>
  <si>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</si>
  <si>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</si>
  <si>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</si>
  <si>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</si>
  <si>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</si>
  <si>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</si>
  <si>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</si>
  <si>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</si>
  <si>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</si>
  <si>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</si>
  <si>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</si>
  <si>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</si>
  <si>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</si>
  <si>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</si>
  <si>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</si>
  <si>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</si>
  <si>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</si>
  <si>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</si>
  <si>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</si>
  <si>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</si>
  <si>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</si>
  <si>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</si>
  <si>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</si>
  <si>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</si>
  <si>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</si>
  <si>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</si>
  <si>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</si>
  <si>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</si>
  <si>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</si>
  <si>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</si>
  <si>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</si>
  <si>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</si>
  <si>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</si>
  <si>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</si>
  <si>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</si>
  <si>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</si>
  <si>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</si>
  <si>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</si>
  <si>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</si>
  <si>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</si>
  <si>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</si>
  <si>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</si>
  <si>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</si>
  <si>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</si>
  <si>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</si>
  <si>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</si>
  <si>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</si>
  <si>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</si>
  <si>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</si>
  <si>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</si>
  <si>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</si>
  <si>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</si>
  <si>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</si>
  <si>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</si>
  <si>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</si>
  <si>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</si>
  <si>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</si>
  <si>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</si>
  <si>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</si>
  <si>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</si>
  <si>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</si>
  <si>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</si>
  <si>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</si>
  <si>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</si>
  <si>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</si>
  <si>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</si>
  <si>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</si>
  <si>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</si>
  <si>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</si>
  <si>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</si>
  <si>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</si>
  <si>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</si>
  <si>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</si>
  <si>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</si>
  <si>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</si>
  <si>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</si>
  <si>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</si>
  <si>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</si>
  <si>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</si>
  <si>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</si>
  <si>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</si>
  <si>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</si>
  <si>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</si>
  <si>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</si>
  <si>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</si>
  <si>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</si>
  <si>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</si>
  <si>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</si>
  <si>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</si>
  <si>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</si>
  <si>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</si>
  <si>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</si>
  <si>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</si>
  <si>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</si>
  <si>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</si>
  <si>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</si>
  <si>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</si>
  <si>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</si>
  <si>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</si>
  <si>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</si>
  <si>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</si>
  <si>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</si>
  <si>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</si>
  <si>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</si>
  <si>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</si>
  <si>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</si>
  <si>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</si>
  <si>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</si>
  <si>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</si>
  <si>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</si>
  <si>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</si>
  <si>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</si>
  <si>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</si>
  <si>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</si>
  <si>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</si>
  <si>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</si>
  <si>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</si>
  <si>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</si>
  <si>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</si>
  <si>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</si>
  <si>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</si>
  <si>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</si>
  <si>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</si>
  <si>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</si>
  <si>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</si>
  <si>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</si>
  <si>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</si>
  <si>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</si>
  <si>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</si>
  <si>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</si>
  <si>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</si>
  <si>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</si>
  <si>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</si>
  <si>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</si>
  <si>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</si>
  <si>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</si>
  <si>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</si>
  <si>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</si>
  <si>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</si>
  <si>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</si>
  <si>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</si>
  <si>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</si>
  <si>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</si>
  <si>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</si>
  <si>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</si>
  <si>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</si>
  <si>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</si>
  <si>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</si>
  <si>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</si>
  <si>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</si>
  <si>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</si>
  <si>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</si>
  <si>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</si>
  <si>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</si>
  <si>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</si>
  <si>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</si>
  <si>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</si>
  <si>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</si>
  <si>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</si>
  <si>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</si>
  <si>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</si>
  <si>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</si>
  <si>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</si>
  <si>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</si>
  <si>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</si>
  <si>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</si>
  <si>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</si>
  <si>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</si>
  <si>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</si>
  <si>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</si>
  <si>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</si>
  <si>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</si>
  <si>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</si>
  <si>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</si>
  <si>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</si>
  <si>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</si>
  <si>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</si>
  <si>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</si>
  <si>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</si>
  <si>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</si>
  <si>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</si>
  <si>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</si>
  <si>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</si>
  <si>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</si>
  <si>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</si>
  <si>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</si>
  <si>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</si>
  <si>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</si>
  <si>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</si>
  <si>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</si>
  <si>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</si>
  <si>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</si>
  <si>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</si>
  <si>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</si>
  <si>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</si>
  <si>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</si>
  <si>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</si>
  <si>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</si>
  <si>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</si>
  <si>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</si>
  <si>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</si>
  <si>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</si>
  <si>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</si>
  <si>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</si>
  <si>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</si>
  <si>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</si>
  <si>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</si>
  <si>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</si>
  <si>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</si>
  <si>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</si>
  <si>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</si>
  <si>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</si>
  <si>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</si>
  <si>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</si>
  <si>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</si>
  <si>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</si>
  <si>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</si>
  <si>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</si>
  <si>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</si>
  <si>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</si>
  <si>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</si>
  <si>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</si>
  <si>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</si>
  <si>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</si>
  <si>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</si>
  <si>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</si>
  <si>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</si>
  <si>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</si>
  <si>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</si>
  <si>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</si>
  <si>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</si>
  <si>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</si>
  <si>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</si>
  <si>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</si>
  <si>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</si>
  <si>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</si>
  <si>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</si>
  <si>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</si>
  <si>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</si>
  <si>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</si>
  <si>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</si>
  <si>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</si>
  <si>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</si>
  <si>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</si>
  <si>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</si>
  <si>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</si>
  <si>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</si>
  <si>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</si>
  <si>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</si>
  <si>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</si>
  <si>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</si>
  <si>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</si>
  <si>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</si>
  <si>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</si>
  <si>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</si>
  <si>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</si>
  <si>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</si>
  <si>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</si>
  <si>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</si>
  <si>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</si>
  <si>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</si>
  <si>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</si>
  <si>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</si>
  <si>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</si>
  <si>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</si>
  <si>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</si>
  <si>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</si>
  <si>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</si>
  <si>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</si>
  <si>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</si>
  <si>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</si>
  <si>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</si>
  <si>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</si>
  <si>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</si>
  <si>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</si>
  <si>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</si>
  <si>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</si>
  <si>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</si>
  <si>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</si>
  <si>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</si>
  <si>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</si>
  <si>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</si>
  <si>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</si>
  <si>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</si>
  <si>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</si>
  <si>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</si>
  <si>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</si>
  <si>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</si>
  <si>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</si>
  <si>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</si>
  <si>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</si>
  <si>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</si>
  <si>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</si>
  <si>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</si>
  <si>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</si>
  <si>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</si>
  <si>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</si>
  <si>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</si>
  <si>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</si>
  <si>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</si>
  <si>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</si>
  <si>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</si>
  <si>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</si>
  <si>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</si>
  <si>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</si>
  <si>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</si>
  <si>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</si>
  <si>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</si>
  <si>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</si>
  <si>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</si>
  <si>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</si>
  <si>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</si>
  <si>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</si>
  <si>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</si>
  <si>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</si>
  <si>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</si>
  <si>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</si>
  <si>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</si>
  <si>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</si>
  <si>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</si>
  <si>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</si>
  <si>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</si>
  <si>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</si>
  <si>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</si>
  <si>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</si>
  <si>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</si>
  <si>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</si>
  <si>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</si>
  <si>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</si>
  <si>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</si>
  <si>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</si>
  <si>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</si>
  <si>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</si>
  <si>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</si>
  <si>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</si>
  <si>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</si>
  <si>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</si>
  <si>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</si>
  <si>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</si>
  <si>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</si>
  <si>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</si>
  <si>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</si>
  <si>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</si>
  <si>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</si>
  <si>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</si>
  <si>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</si>
  <si>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</si>
  <si>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</si>
  <si>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</si>
  <si>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</si>
  <si>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</si>
  <si>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</si>
  <si>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</si>
  <si>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</si>
  <si>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</si>
  <si>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</si>
  <si>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</si>
  <si>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</si>
  <si>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</si>
  <si>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</si>
  <si>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</si>
  <si>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</si>
  <si>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</si>
  <si>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</si>
  <si>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</si>
  <si>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</si>
  <si>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</si>
  <si>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</si>
  <si>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</si>
  <si>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</si>
  <si>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</si>
  <si>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</si>
  <si>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</si>
  <si>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</si>
  <si>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</si>
  <si>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</si>
  <si>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</si>
  <si>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</si>
  <si>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</si>
  <si>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</si>
  <si>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</si>
  <si>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</si>
  <si>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</si>
  <si>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</si>
  <si>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</si>
  <si>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</si>
  <si>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</si>
  <si>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</si>
  <si>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</si>
  <si>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</si>
  <si>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</si>
  <si>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</si>
  <si>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</si>
  <si>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</si>
  <si>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</si>
  <si>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</si>
  <si>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</si>
  <si>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</si>
  <si>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</si>
  <si>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</si>
  <si>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</si>
  <si>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</si>
  <si>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</si>
  <si>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</si>
  <si>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</si>
  <si>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</si>
  <si>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</si>
  <si>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</si>
  <si>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</si>
  <si>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</si>
  <si>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</si>
  <si>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</si>
  <si>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</si>
  <si>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</si>
  <si>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</si>
  <si>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</si>
  <si>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</si>
  <si>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</si>
  <si>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</si>
  <si>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</si>
  <si>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</si>
  <si>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</si>
  <si>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</si>
  <si>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</si>
  <si>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</si>
  <si>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</si>
  <si>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</si>
  <si>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</si>
  <si>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</si>
  <si>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</si>
  <si>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</si>
  <si>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</si>
  <si>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</si>
  <si>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</si>
  <si>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</si>
  <si>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</si>
  <si>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</si>
  <si>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</si>
  <si>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</si>
  <si>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</si>
  <si>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</si>
  <si>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</si>
  <si>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</si>
  <si>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</si>
  <si>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</si>
  <si>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</si>
  <si>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</si>
  <si>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</si>
  <si>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</si>
  <si>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</si>
  <si>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</si>
  <si>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</si>
  <si>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</si>
  <si>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</si>
  <si>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</si>
  <si>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</si>
  <si>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</si>
  <si>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</si>
  <si>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</si>
  <si>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</si>
  <si>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</si>
  <si>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</si>
  <si>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</si>
  <si>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</si>
  <si>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</si>
  <si>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</si>
  <si>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</si>
  <si>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</si>
  <si>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</si>
  <si>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</si>
  <si>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</si>
  <si>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</si>
  <si>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</si>
  <si>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</si>
  <si>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</si>
  <si>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</si>
  <si>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</si>
  <si>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</si>
  <si>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</si>
  <si>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</si>
  <si>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</si>
  <si>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</si>
  <si>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</si>
  <si>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</si>
  <si>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</si>
  <si>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</si>
  <si>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</si>
  <si>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</si>
  <si>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</si>
  <si>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</si>
  <si>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</si>
  <si>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</si>
  <si>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</si>
  <si>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</si>
  <si>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</si>
  <si>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</si>
  <si>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</si>
  <si>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</si>
  <si>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</si>
  <si>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</si>
  <si>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</si>
  <si>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</si>
  <si>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</si>
  <si>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</si>
  <si>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</si>
  <si>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</si>
  <si>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</si>
  <si>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</si>
  <si>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</si>
  <si>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</si>
  <si>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</si>
  <si>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</si>
  <si>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</si>
  <si>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</si>
  <si>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</si>
  <si>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</si>
  <si>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</si>
  <si>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</si>
  <si>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</si>
  <si>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</si>
  <si>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</si>
  <si>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</si>
  <si>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</si>
  <si>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</si>
  <si>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</si>
  <si>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</si>
  <si>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</si>
  <si>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</si>
  <si>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</si>
  <si>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</si>
  <si>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</si>
  <si>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</si>
  <si>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</si>
  <si>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</si>
  <si>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</si>
  <si>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</si>
  <si>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</si>
  <si>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</si>
  <si>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</si>
  <si>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</si>
  <si>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</si>
  <si>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</si>
  <si>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</si>
  <si>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</si>
  <si>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</si>
  <si>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</si>
  <si>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</si>
  <si>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</si>
  <si>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</si>
  <si>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</si>
  <si>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</si>
  <si>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</si>
  <si>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</si>
  <si>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</si>
  <si>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</si>
  <si>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</si>
  <si>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</si>
  <si>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</si>
  <si>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</si>
  <si>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</si>
  <si>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</si>
  <si>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</si>
  <si>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</si>
  <si>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</si>
  <si>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</si>
  <si>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</si>
  <si>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</si>
  <si>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</si>
  <si>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</si>
  <si>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</si>
  <si>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</si>
  <si>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</si>
  <si>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</si>
  <si>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</si>
  <si>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</si>
  <si>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</si>
  <si>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</si>
  <si>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</si>
  <si>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</si>
  <si>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</si>
  <si>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</si>
  <si>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</si>
  <si>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</si>
  <si>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</si>
  <si>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</si>
  <si>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</si>
  <si>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</si>
  <si>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</si>
  <si>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</si>
  <si>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</si>
  <si>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</si>
  <si>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</si>
  <si>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</si>
  <si>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</si>
  <si>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</si>
  <si>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</si>
  <si>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</si>
  <si>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</si>
  <si>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</si>
  <si>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</si>
  <si>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</si>
  <si>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</si>
  <si>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</si>
  <si>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</si>
  <si>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</si>
  <si>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</si>
  <si>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</si>
  <si>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</si>
  <si>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</si>
  <si>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</si>
  <si>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</si>
  <si>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</si>
  <si>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</si>
  <si>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</si>
  <si>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</si>
  <si>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</si>
  <si>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</si>
  <si>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</si>
  <si>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</si>
  <si>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</si>
  <si>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</si>
  <si>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</si>
  <si>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</si>
  <si>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</si>
  <si>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</si>
  <si>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</si>
  <si>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</si>
  <si>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</si>
  <si>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</si>
  <si>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</si>
  <si>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</si>
  <si>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</si>
  <si>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</si>
  <si>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</si>
  <si>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</si>
  <si>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</si>
  <si>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</si>
  <si>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</si>
  <si>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</si>
  <si>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</si>
  <si>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</si>
  <si>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</si>
  <si>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</si>
  <si>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</si>
  <si>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</si>
  <si>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</si>
  <si>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</si>
  <si>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</si>
  <si>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</si>
  <si>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</si>
  <si>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</si>
  <si>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</si>
  <si>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</si>
  <si>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</si>
  <si>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</si>
  <si>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</si>
  <si>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</si>
  <si>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</si>
  <si>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</si>
  <si>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</si>
  <si>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</si>
  <si>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</si>
  <si>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</si>
  <si>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</si>
  <si>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</si>
  <si>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</si>
  <si>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</si>
  <si>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</si>
  <si>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</si>
  <si>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</si>
  <si>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</si>
  <si>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</si>
  <si>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</si>
  <si>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</si>
  <si>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</si>
  <si>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</si>
  <si>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</si>
  <si>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</si>
  <si>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</si>
  <si>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</si>
  <si>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</si>
  <si>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</si>
  <si>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</si>
  <si>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</si>
  <si>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</si>
  <si>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</si>
  <si>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</si>
  <si>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</si>
  <si>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</si>
  <si>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</si>
  <si>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</si>
  <si>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</si>
  <si>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</si>
  <si>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</si>
  <si>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</si>
  <si>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</si>
  <si>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</si>
  <si>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</si>
  <si>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</si>
  <si>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</si>
  <si>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</si>
  <si>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</si>
  <si>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</si>
  <si>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</si>
  <si>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</si>
  <si>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</si>
  <si>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</si>
  <si>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</si>
  <si>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</si>
  <si>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</si>
  <si>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</si>
  <si>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</si>
  <si>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</si>
  <si>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</si>
  <si>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</si>
  <si>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</si>
  <si>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</si>
  <si>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</si>
  <si>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</si>
  <si>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</si>
  <si>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</si>
  <si>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</si>
  <si>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</si>
  <si>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</si>
  <si>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</si>
  <si>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</si>
  <si>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</si>
  <si>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</si>
  <si>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</si>
  <si>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</si>
  <si>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</si>
  <si>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</si>
  <si>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</si>
  <si>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</si>
  <si>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</si>
  <si>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</si>
  <si>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</si>
  <si>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</si>
  <si>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</si>
  <si>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</si>
  <si>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</si>
  <si>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</si>
  <si>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</si>
  <si>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</si>
  <si>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</si>
  <si>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</si>
  <si>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</si>
  <si>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</si>
  <si>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</si>
  <si>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</si>
  <si>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</si>
  <si>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</si>
  <si>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</si>
  <si>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</si>
  <si>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</si>
  <si>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</si>
  <si>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</si>
  <si>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</si>
  <si>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</si>
  <si>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</si>
  <si>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</si>
  <si>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</si>
  <si>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</si>
  <si>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</si>
  <si>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</si>
  <si>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</si>
  <si>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</si>
  <si>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</si>
  <si>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</si>
  <si>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</si>
  <si>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</si>
  <si>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</si>
  <si>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</si>
  <si>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</si>
  <si>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</si>
  <si>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</si>
  <si>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</si>
  <si>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</si>
  <si>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</si>
  <si>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</si>
  <si>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</si>
  <si>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</si>
  <si>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</si>
  <si>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</si>
  <si>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</si>
  <si>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</si>
  <si>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</si>
  <si>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</si>
  <si>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</si>
  <si>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</si>
  <si>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</si>
  <si>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</si>
  <si>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</si>
  <si>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</si>
  <si>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</si>
  <si>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</si>
  <si>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</si>
  <si>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</si>
  <si>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</si>
  <si>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</si>
  <si>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</si>
  <si>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</si>
  <si>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</si>
  <si>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</si>
  <si>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</si>
  <si>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</si>
  <si>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</si>
  <si>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</si>
  <si>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</si>
  <si>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</si>
  <si>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</si>
  <si>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</si>
  <si>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</si>
  <si>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</si>
  <si>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</si>
  <si>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</si>
  <si>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</si>
  <si>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</si>
  <si>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</si>
  <si>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</si>
  <si>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</si>
  <si>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</si>
  <si>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</si>
  <si>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</si>
  <si>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</si>
  <si>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</si>
  <si>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</si>
  <si>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</si>
  <si>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</si>
  <si>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</si>
  <si>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</si>
  <si>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</si>
  <si>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</si>
  <si>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</si>
  <si>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</si>
  <si>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</si>
  <si>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</si>
  <si>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</si>
  <si>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</si>
  <si>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</si>
  <si>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</si>
  <si>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</si>
  <si>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</si>
  <si>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</si>
  <si>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</si>
  <si>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</si>
  <si>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</si>
  <si>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</si>
  <si>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</si>
  <si>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</si>
  <si>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</si>
  <si>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</si>
  <si>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</si>
  <si>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</si>
  <si>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</si>
  <si>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</si>
  <si>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</si>
  <si>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</si>
  <si>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</si>
  <si>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</si>
  <si>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</si>
  <si>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</si>
  <si>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</si>
  <si>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</si>
  <si>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</si>
  <si>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</si>
  <si>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</si>
  <si>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</si>
  <si>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</si>
  <si>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</si>
  <si>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</si>
  <si>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</si>
  <si>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</si>
  <si>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</si>
  <si>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</si>
  <si>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</si>
  <si>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</si>
  <si>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</si>
  <si>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</si>
  <si>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</si>
  <si>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</si>
  <si>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</si>
  <si>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</si>
  <si>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</si>
  <si>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</si>
  <si>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</si>
  <si>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</si>
  <si>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</si>
  <si>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</si>
  <si>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</si>
  <si>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</si>
  <si>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</si>
  <si>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</si>
  <si>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</si>
  <si>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</si>
  <si>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</si>
  <si>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</si>
  <si>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</si>
  <si>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</si>
  <si>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</si>
  <si>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</si>
  <si>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</si>
  <si>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</si>
  <si>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</si>
  <si>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</si>
  <si>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</si>
  <si>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</si>
  <si>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</si>
  <si>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</si>
  <si>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</si>
  <si>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</si>
  <si>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</si>
  <si>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</si>
  <si>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</si>
  <si>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</si>
  <si>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</si>
  <si>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</si>
  <si>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</si>
  <si>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</si>
  <si>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</si>
  <si>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</si>
  <si>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</si>
  <si>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</si>
  <si>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</si>
  <si>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</si>
  <si>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</si>
  <si>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</si>
  <si>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</si>
  <si>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</si>
  <si>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</si>
  <si>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</si>
  <si>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</si>
  <si>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</si>
  <si>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</si>
  <si>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</si>
  <si>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</si>
  <si>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</si>
  <si>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</si>
  <si>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</si>
  <si>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</si>
  <si>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</si>
  <si>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</si>
  <si>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</si>
  <si>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</si>
  <si>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</si>
  <si>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</si>
  <si>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</si>
  <si>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</si>
  <si>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</si>
  <si>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</si>
  <si>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</si>
  <si>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</si>
  <si>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</si>
  <si>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</si>
  <si>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</si>
  <si>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</si>
  <si>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</si>
  <si>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</si>
  <si>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</si>
  <si>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</si>
  <si>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</si>
  <si>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</si>
  <si>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</si>
  <si>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</si>
  <si>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</si>
  <si>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</si>
  <si>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</si>
  <si>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</si>
  <si>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</si>
  <si>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</si>
  <si>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</si>
  <si>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</si>
  <si>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</si>
  <si>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</si>
  <si>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</si>
  <si>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</si>
  <si>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</si>
  <si>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</si>
  <si>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</si>
  <si>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</si>
  <si>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</si>
  <si>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</si>
  <si>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</si>
  <si>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</si>
  <si>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</si>
  <si>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</si>
  <si>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</si>
  <si>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</si>
  <si>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</si>
  <si>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</si>
  <si>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</si>
  <si>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</si>
  <si>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</si>
  <si>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</si>
  <si>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</si>
  <si>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</si>
  <si>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</si>
  <si>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</si>
  <si>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</si>
  <si>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</si>
  <si>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</si>
  <si>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</si>
  <si>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</si>
  <si>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</si>
  <si>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</si>
  <si>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</si>
  <si>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</si>
  <si>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</si>
  <si>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</si>
  <si>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</si>
  <si>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</si>
  <si>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</si>
  <si>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</si>
  <si>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</si>
  <si>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</si>
  <si>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</si>
  <si>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</si>
  <si>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</si>
  <si>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</si>
  <si>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</si>
  <si>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</si>
  <si>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</si>
  <si>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</si>
  <si>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</si>
  <si>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</si>
  <si>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</si>
  <si>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</si>
  <si>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</si>
  <si>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</si>
  <si>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</si>
  <si>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</si>
  <si>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</si>
  <si>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</si>
  <si>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</si>
  <si>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</si>
  <si>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</si>
  <si>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</si>
  <si>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</si>
  <si>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</si>
  <si>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</si>
  <si>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</si>
  <si>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</si>
  <si>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</si>
  <si>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</si>
  <si>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</si>
  <si>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</si>
  <si>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</si>
  <si>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</si>
  <si>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</si>
  <si>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</si>
  <si>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</si>
  <si>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</si>
  <si>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</si>
  <si>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</si>
  <si>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</si>
  <si>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</si>
  <si>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</si>
  <si>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</si>
  <si>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</si>
  <si>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</si>
  <si>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</si>
  <si>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</si>
  <si>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</si>
  <si>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</si>
  <si>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</si>
  <si>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</si>
  <si>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</si>
  <si>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</si>
  <si>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</si>
  <si>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</si>
  <si>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</si>
  <si>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</si>
  <si>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</si>
  <si>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</si>
  <si>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</si>
  <si>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</si>
  <si>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</si>
  <si>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</si>
  <si>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</si>
  <si>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</si>
  <si>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</si>
  <si>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</si>
  <si>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</si>
  <si>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</si>
  <si>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</si>
  <si>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</si>
  <si>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</si>
  <si>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</si>
  <si>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</si>
  <si>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</si>
  <si>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</si>
  <si>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</si>
  <si>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</si>
  <si>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</si>
  <si>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</si>
  <si>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</si>
  <si>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</si>
  <si>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</si>
  <si>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</si>
  <si>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</si>
  <si>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</si>
  <si>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</si>
  <si>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</si>
  <si>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</si>
  <si>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</si>
  <si>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</si>
  <si>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</si>
  <si>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</si>
  <si>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</si>
  <si>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</si>
  <si>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</si>
  <si>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</si>
  <si>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</si>
  <si>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</si>
  <si>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</si>
  <si>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</si>
  <si>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</si>
  <si>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</si>
  <si>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</si>
  <si>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</si>
  <si>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</si>
  <si>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</si>
  <si>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</si>
  <si>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</si>
  <si>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</si>
  <si>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</si>
  <si>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</si>
  <si>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</si>
  <si>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</si>
  <si>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</si>
  <si>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</si>
  <si>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</si>
  <si>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</si>
  <si>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</si>
  <si>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</si>
  <si>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</si>
  <si>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</si>
  <si>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</si>
  <si>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</si>
  <si>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</si>
  <si>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</si>
  <si>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</si>
  <si>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</si>
  <si>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</si>
  <si>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</si>
  <si>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</si>
  <si>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</si>
  <si>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</si>
  <si>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</si>
  <si>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</si>
  <si>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</si>
  <si>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</si>
  <si>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</si>
  <si>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</si>
  <si>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</si>
  <si>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</si>
  <si>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</si>
  <si>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</si>
  <si>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</si>
  <si>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</si>
  <si>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</si>
  <si>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</si>
  <si>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</si>
  <si>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</si>
  <si>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</si>
  <si>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</si>
  <si>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</si>
  <si>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</si>
  <si>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</si>
  <si>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</si>
  <si>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</si>
  <si>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</si>
  <si>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</si>
  <si>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</si>
  <si>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</si>
  <si>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</si>
  <si>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</si>
  <si>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</si>
  <si>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</si>
  <si>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</si>
  <si>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</si>
  <si>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</si>
  <si>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</si>
  <si>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</si>
  <si>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</si>
  <si>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</si>
  <si>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</si>
  <si>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</si>
  <si>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</si>
  <si>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</si>
  <si>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</si>
  <si>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</si>
  <si>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</si>
  <si>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</si>
  <si>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</si>
  <si>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</si>
  <si>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</si>
  <si>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</si>
  <si>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</si>
  <si>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</si>
  <si>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</si>
  <si>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</si>
  <si>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</si>
  <si>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</si>
  <si>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</si>
  <si>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</si>
  <si>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</si>
  <si>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</si>
  <si>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</si>
  <si>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</si>
  <si>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</si>
  <si>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</si>
  <si>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</si>
  <si>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</si>
  <si>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</si>
  <si>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</si>
  <si>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</si>
  <si>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</si>
  <si>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</si>
  <si>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</si>
  <si>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</si>
  <si>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</si>
  <si>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</si>
  <si>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</si>
  <si>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</si>
  <si>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</si>
  <si>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</si>
  <si>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</si>
  <si>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</si>
  <si>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</si>
  <si>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</si>
  <si>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</si>
  <si>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</si>
  <si>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</si>
  <si>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</si>
  <si>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</si>
  <si>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</si>
  <si>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</si>
  <si>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</si>
  <si>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</si>
  <si>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</si>
  <si>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</si>
  <si>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</si>
  <si>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</si>
  <si>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</si>
  <si>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</si>
  <si>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</si>
  <si>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</si>
  <si>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</si>
  <si>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</si>
  <si>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</si>
  <si>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</si>
  <si>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</si>
  <si>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</si>
  <si>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</si>
  <si>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</si>
  <si>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</si>
  <si>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</si>
  <si>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</si>
  <si>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</si>
  <si>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</si>
  <si>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</si>
  <si>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</si>
  <si>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</si>
  <si>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</si>
  <si>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</si>
  <si>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</si>
  <si>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</si>
  <si>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</si>
  <si>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</si>
  <si>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</si>
  <si>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</si>
  <si>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</si>
  <si>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</si>
  <si>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</si>
  <si>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</si>
  <si>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</si>
  <si>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</si>
  <si>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</si>
  <si>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</si>
  <si>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</si>
  <si>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</si>
  <si>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</si>
  <si>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</si>
  <si>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</si>
  <si>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</si>
  <si>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</si>
  <si>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</si>
  <si>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</si>
  <si>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</si>
  <si>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</si>
  <si>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</si>
  <si>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</si>
  <si>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</si>
  <si>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</si>
  <si>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</si>
  <si>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</si>
  <si>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</si>
  <si>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</si>
  <si>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</si>
  <si>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</si>
  <si>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</si>
  <si>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</si>
  <si>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</si>
  <si>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</si>
  <si>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</si>
  <si>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</si>
  <si>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</si>
  <si>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</si>
  <si>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</si>
  <si>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</si>
  <si>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</si>
  <si>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</si>
  <si>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</si>
  <si>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</si>
  <si>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</si>
  <si>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</si>
  <si>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</si>
  <si>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</si>
  <si>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</si>
  <si>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</si>
  <si>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</si>
  <si>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</si>
  <si>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</si>
  <si>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</si>
  <si>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</si>
  <si>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</si>
  <si>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</si>
  <si>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</si>
  <si>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</si>
  <si>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</si>
  <si>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</si>
  <si>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</si>
  <si>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</si>
  <si>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</si>
  <si>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</si>
  <si>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</si>
  <si>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</si>
  <si>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</si>
  <si>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</si>
  <si>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</si>
  <si>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</si>
  <si>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</si>
  <si>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</si>
  <si>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</si>
  <si>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</si>
  <si>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</si>
  <si>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</si>
  <si>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</si>
  <si>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</si>
  <si>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</si>
  <si>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</si>
  <si>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</si>
  <si>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</si>
  <si>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</si>
  <si>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</si>
  <si>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</si>
  <si>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</si>
  <si>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</si>
  <si>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</si>
  <si>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</si>
  <si>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</si>
  <si>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</si>
  <si>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</si>
  <si>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</si>
  <si>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</si>
  <si>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</si>
  <si>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</si>
  <si>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</si>
  <si>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</si>
  <si>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</si>
  <si>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</si>
  <si>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</si>
  <si>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</si>
  <si>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</si>
  <si>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</si>
  <si>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</si>
  <si>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</si>
  <si>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</si>
  <si>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</si>
  <si>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</si>
  <si>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</si>
  <si>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</si>
  <si>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</si>
  <si>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</si>
  <si>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</si>
  <si>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</si>
  <si>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</si>
  <si>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</si>
  <si>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</si>
  <si>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</si>
  <si>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</si>
  <si>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</si>
  <si>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</si>
  <si>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</si>
  <si>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</si>
  <si>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</si>
  <si>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</si>
  <si>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</si>
  <si>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</si>
  <si>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</si>
  <si>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</si>
  <si>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</si>
  <si>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</si>
  <si>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</si>
  <si>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</si>
  <si>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</si>
  <si>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</si>
  <si>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</si>
  <si>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</si>
  <si>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</si>
  <si>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</si>
  <si>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</si>
  <si>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</si>
  <si>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</si>
  <si>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</si>
  <si>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</si>
  <si>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</si>
  <si>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</si>
  <si>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</si>
  <si>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</si>
  <si>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</si>
  <si>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</si>
  <si>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</si>
  <si>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</si>
  <si>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</si>
  <si>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</si>
  <si>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</si>
  <si>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</si>
  <si>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</si>
  <si>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</si>
  <si>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</si>
  <si>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</si>
  <si>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</si>
  <si>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</si>
  <si>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</si>
  <si>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</si>
  <si>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</si>
  <si>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</si>
  <si>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</si>
  <si>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</si>
  <si>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</si>
  <si>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</si>
  <si>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</si>
  <si>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</si>
  <si>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</si>
  <si>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</si>
  <si>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</si>
  <si>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</si>
  <si>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</si>
  <si>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</si>
  <si>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</si>
  <si>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</si>
  <si>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</si>
  <si>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</si>
  <si>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</si>
  <si>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</si>
  <si>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</si>
  <si>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</si>
  <si>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</si>
  <si>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</si>
  <si>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</si>
  <si>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</si>
  <si>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</si>
  <si>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</si>
  <si>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</si>
  <si>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</si>
  <si>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</si>
  <si>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</si>
  <si>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</si>
  <si>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</si>
  <si>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</si>
  <si>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</si>
  <si>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</si>
  <si>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</si>
  <si>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</si>
  <si>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</si>
  <si>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</si>
  <si>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</si>
  <si>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</si>
  <si>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</si>
  <si>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</si>
  <si>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</si>
  <si>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</si>
  <si>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</si>
  <si>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</si>
  <si>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</si>
  <si>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</si>
  <si>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</si>
  <si>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</si>
  <si>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</si>
  <si>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</si>
  <si>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</si>
  <si>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</si>
  <si>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</si>
  <si>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</si>
  <si>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</si>
  <si>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</si>
  <si>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</si>
  <si>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</si>
  <si>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</si>
  <si>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</si>
  <si>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</si>
  <si>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</si>
  <si>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</si>
  <si>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</si>
  <si>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</si>
  <si>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</si>
  <si>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</si>
  <si>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</si>
  <si>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</si>
  <si>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</si>
  <si>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</si>
  <si>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</si>
  <si>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</si>
  <si>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</si>
  <si>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</si>
  <si>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</si>
  <si>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</si>
  <si>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</si>
  <si>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</si>
  <si>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</si>
  <si>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</si>
  <si>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</si>
  <si>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</si>
  <si>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</si>
  <si>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</si>
  <si>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</si>
  <si>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</si>
  <si>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</si>
  <si>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</si>
  <si>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</si>
  <si>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</si>
  <si>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</si>
  <si>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</si>
  <si>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</si>
  <si>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</si>
  <si>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</si>
  <si>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</si>
  <si>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</si>
  <si>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</si>
  <si>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</si>
  <si>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</si>
  <si>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</si>
  <si>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</si>
  <si>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</si>
  <si>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</si>
  <si>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</si>
  <si>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</si>
  <si>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</si>
  <si>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</si>
  <si>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</si>
  <si>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</si>
  <si>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</si>
  <si>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</si>
  <si>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</si>
  <si>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</si>
  <si>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</si>
  <si>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</si>
  <si>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</si>
  <si>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</si>
  <si>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</si>
  <si>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</si>
  <si>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</si>
  <si>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</si>
  <si>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</si>
  <si>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</si>
  <si>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</si>
  <si>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</si>
  <si>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</si>
  <si>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</si>
  <si>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</si>
  <si>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</si>
  <si>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</si>
  <si>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</si>
  <si>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</si>
  <si>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</si>
  <si>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</si>
  <si>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</si>
  <si>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</si>
  <si>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</si>
  <si>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</si>
  <si>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</si>
  <si>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</si>
  <si>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</si>
  <si>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</si>
  <si>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</si>
  <si>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</si>
  <si>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</si>
  <si>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</si>
  <si>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</si>
  <si>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</si>
  <si>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</si>
  <si>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</si>
  <si>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</si>
  <si>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</si>
  <si>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</si>
  <si>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</si>
  <si>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</si>
  <si>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</si>
  <si>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</si>
  <si>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</si>
  <si>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</si>
  <si>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</si>
  <si>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</si>
  <si>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</si>
  <si>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</si>
  <si>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</si>
  <si>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</si>
  <si>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</si>
  <si>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</si>
  <si>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</si>
  <si>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</si>
  <si>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</si>
  <si>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</si>
  <si>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</si>
  <si>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</si>
  <si>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</si>
  <si>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</si>
  <si>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</si>
  <si>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</si>
  <si>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</si>
  <si>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</si>
  <si>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</si>
  <si>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</si>
  <si>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</si>
  <si>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</si>
  <si>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</si>
  <si>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</si>
  <si>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</si>
  <si>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</si>
  <si>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</si>
  <si>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</si>
  <si>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</si>
  <si>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</si>
  <si>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</si>
  <si>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</si>
  <si>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</si>
  <si>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</si>
  <si>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</si>
  <si>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</si>
  <si>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</si>
  <si>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</si>
  <si>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</si>
  <si>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</si>
  <si>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</si>
  <si>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</si>
  <si>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</si>
  <si>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</si>
  <si>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</si>
  <si>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</si>
  <si>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</si>
  <si>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</si>
  <si>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</si>
  <si>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</si>
  <si>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</si>
  <si>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</si>
  <si>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</si>
  <si>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</si>
  <si>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</si>
  <si>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</si>
  <si>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</si>
  <si>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</si>
  <si>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</si>
  <si>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</si>
  <si>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</si>
  <si>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</si>
  <si>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</si>
  <si>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</si>
  <si>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</si>
  <si>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</si>
  <si>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</si>
  <si>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</si>
  <si>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</si>
  <si>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</si>
  <si>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</si>
  <si>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</si>
  <si>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</si>
  <si>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</si>
  <si>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</si>
  <si>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</si>
  <si>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</si>
  <si>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</si>
  <si>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</si>
  <si>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</si>
  <si>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</si>
  <si>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</si>
  <si>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</si>
  <si>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</si>
  <si>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</si>
  <si>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</si>
  <si>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</si>
  <si>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</si>
  <si>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</si>
  <si>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</si>
  <si>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</si>
  <si>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</si>
  <si>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</si>
  <si>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</si>
  <si>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</si>
  <si>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</si>
  <si>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</si>
  <si>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</si>
  <si>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</si>
  <si>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</si>
  <si>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</si>
  <si>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</si>
  <si>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</si>
  <si>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</si>
  <si>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</si>
  <si>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</si>
  <si>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</si>
  <si>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</si>
  <si>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</si>
  <si>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</si>
  <si>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</si>
  <si>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</si>
  <si>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</si>
  <si>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</si>
  <si>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</si>
  <si>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</si>
  <si>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</si>
  <si>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</si>
  <si>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</si>
  <si>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</si>
  <si>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</si>
  <si>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</si>
  <si>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</si>
  <si>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</si>
  <si>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</si>
  <si>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</si>
  <si>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</si>
  <si>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</si>
  <si>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</si>
  <si>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</si>
  <si>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</si>
  <si>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</si>
  <si>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</si>
  <si>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</si>
  <si>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</si>
  <si>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</si>
  <si>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</si>
  <si>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</si>
  <si>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</si>
  <si>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</si>
  <si>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</si>
  <si>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</si>
  <si>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</si>
  <si>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</si>
  <si>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</si>
  <si>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</si>
  <si>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</si>
  <si>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</si>
  <si>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</si>
  <si>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</si>
  <si>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</si>
  <si>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</si>
  <si>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</si>
  <si>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</si>
  <si>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</si>
  <si>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</si>
  <si>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</si>
  <si>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</si>
  <si>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</si>
  <si>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</si>
  <si>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</si>
  <si>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</si>
  <si>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</si>
  <si>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</si>
  <si>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</si>
  <si>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</si>
  <si>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</si>
  <si>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</si>
  <si>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</si>
  <si>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</si>
  <si>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</si>
  <si>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</si>
  <si>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</si>
  <si>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</si>
  <si>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</si>
  <si>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</si>
  <si>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</si>
  <si>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</si>
  <si>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</si>
  <si>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</si>
  <si>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</si>
  <si>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</si>
  <si>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</si>
  <si>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</si>
  <si>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</si>
  <si>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</si>
  <si>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</si>
  <si>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</si>
  <si>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</si>
  <si>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</si>
  <si>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</si>
  <si>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</si>
  <si>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</si>
  <si>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</si>
  <si>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</si>
  <si>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</si>
  <si>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</si>
  <si>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</si>
  <si>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</si>
  <si>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</si>
  <si>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</si>
  <si>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</si>
  <si>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</si>
  <si>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</si>
  <si>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</si>
  <si>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</si>
  <si>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</si>
  <si>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</si>
  <si>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</si>
  <si>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</si>
  <si>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</si>
  <si>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</si>
  <si>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</si>
  <si>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</si>
  <si>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</si>
  <si>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</si>
  <si>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</si>
  <si>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</si>
  <si>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</si>
  <si>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</si>
  <si>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</si>
  <si>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</si>
  <si>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</si>
  <si>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</si>
  <si>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</si>
  <si>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</si>
  <si>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</si>
  <si>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</si>
  <si>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</si>
  <si>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</si>
  <si>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</si>
  <si>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</si>
  <si>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</si>
  <si>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</si>
  <si>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</si>
  <si>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</si>
  <si>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</si>
  <si>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</si>
  <si>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</si>
  <si>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</si>
  <si>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</si>
  <si>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</si>
  <si>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</si>
  <si>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</si>
  <si>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</si>
  <si>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</si>
  <si>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</si>
  <si>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</si>
  <si>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</si>
  <si>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</si>
  <si>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</si>
  <si>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</si>
  <si>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</si>
  <si>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</si>
  <si>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</si>
  <si>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</si>
  <si>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</si>
  <si>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</si>
  <si>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</si>
  <si>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</si>
  <si>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</si>
  <si>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</si>
  <si>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</si>
  <si>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</si>
  <si>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</si>
  <si>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</si>
  <si>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</si>
  <si>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</si>
  <si>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</si>
  <si>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</si>
  <si>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</si>
  <si>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</si>
  <si>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</si>
  <si>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</si>
  <si>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</si>
  <si>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</si>
  <si>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</si>
  <si>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</si>
  <si>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</si>
  <si>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</si>
  <si>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</si>
  <si>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</si>
  <si>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</si>
  <si>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</si>
  <si>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</si>
  <si>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</si>
  <si>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</si>
  <si>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</si>
  <si>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</si>
  <si>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</si>
  <si>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</si>
  <si>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</si>
  <si>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</si>
  <si>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</si>
  <si>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</si>
  <si>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</si>
  <si>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</si>
  <si>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</si>
  <si>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</si>
  <si>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</si>
  <si>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</si>
  <si>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</si>
  <si>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</si>
  <si>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</si>
  <si>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</si>
  <si>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</si>
  <si>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</si>
  <si>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</si>
  <si>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</si>
  <si>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</si>
  <si>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</si>
  <si>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</si>
  <si>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</si>
  <si>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</si>
  <si>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</si>
  <si>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</si>
  <si>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</si>
  <si>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</si>
  <si>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</si>
  <si>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</si>
  <si>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</si>
  <si>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</si>
  <si>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</si>
  <si>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</si>
  <si>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</si>
  <si>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</si>
  <si>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</si>
  <si>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</si>
  <si>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</si>
  <si>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</si>
  <si>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</si>
  <si>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</si>
  <si>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</si>
  <si>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</si>
  <si>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</si>
  <si>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</si>
  <si>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</si>
  <si>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</si>
  <si>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</si>
  <si>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</si>
  <si>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</si>
  <si>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</si>
  <si>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</si>
  <si>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</si>
  <si>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</si>
  <si>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</si>
  <si>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</si>
  <si>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</si>
  <si>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</si>
  <si>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</si>
  <si>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</si>
  <si>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</si>
  <si>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</si>
  <si>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</si>
  <si>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</si>
  <si>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</si>
  <si>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</si>
  <si>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</si>
  <si>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</si>
  <si>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</si>
  <si>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</si>
  <si>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</si>
  <si>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</si>
  <si>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</si>
  <si>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</si>
  <si>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</si>
  <si>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</si>
  <si>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</si>
  <si>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</si>
  <si>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</si>
  <si>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</si>
  <si>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</si>
  <si>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</si>
  <si>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</si>
  <si>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</si>
  <si>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</si>
  <si>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</si>
  <si>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</si>
  <si>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</si>
  <si>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</si>
  <si>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</si>
  <si>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</si>
  <si>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</si>
  <si>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</si>
  <si>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</si>
  <si>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</si>
  <si>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</si>
  <si>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</si>
  <si>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</si>
  <si>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</si>
  <si>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</si>
  <si>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</si>
  <si>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</si>
  <si>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</si>
  <si>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</si>
  <si>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</si>
  <si>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</si>
  <si>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</si>
  <si>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</si>
  <si>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</si>
  <si>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</si>
  <si>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</si>
  <si>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</si>
  <si>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</si>
  <si>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</si>
  <si>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</si>
  <si>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</si>
  <si>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</si>
  <si>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</si>
  <si>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</si>
  <si>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</si>
  <si>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</si>
  <si>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</si>
  <si>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</si>
  <si>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</si>
  <si>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</si>
  <si>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</si>
  <si>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</si>
  <si>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</si>
  <si>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</si>
  <si>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</si>
  <si>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</si>
  <si>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</si>
  <si>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</si>
  <si>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</si>
  <si>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</si>
  <si>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</si>
  <si>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</si>
  <si>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</si>
  <si>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</si>
  <si>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</si>
  <si>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</si>
  <si>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</si>
  <si>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</si>
  <si>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</si>
  <si>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</si>
  <si>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</si>
  <si>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</si>
  <si>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</si>
  <si>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</si>
  <si>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</si>
  <si>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</si>
  <si>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</si>
  <si>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</si>
  <si>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</si>
  <si>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</si>
  <si>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</si>
  <si>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</si>
  <si>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</si>
  <si>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</si>
  <si>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</si>
  <si>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</si>
  <si>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</si>
  <si>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</si>
  <si>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</si>
  <si>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</si>
  <si>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</si>
  <si>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</si>
  <si>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</si>
  <si>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</si>
  <si>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</si>
  <si>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</si>
  <si>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</si>
  <si>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</si>
  <si>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</si>
  <si>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</si>
  <si>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</si>
  <si>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</si>
  <si>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</si>
  <si>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</si>
  <si>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</si>
  <si>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</si>
  <si>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</si>
  <si>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</si>
  <si>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</si>
  <si>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</si>
  <si>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</si>
  <si>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</si>
  <si>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</si>
  <si>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</si>
  <si>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</si>
  <si>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</si>
  <si>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</si>
  <si>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</si>
  <si>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</si>
  <si>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</si>
  <si>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</si>
  <si>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</si>
  <si>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</si>
  <si>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</si>
  <si>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</si>
  <si>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</si>
  <si>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</si>
  <si>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</si>
  <si>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</si>
  <si>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</si>
  <si>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</si>
  <si>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</si>
  <si>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</si>
  <si>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</si>
  <si>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</si>
  <si>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</si>
  <si>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</si>
  <si>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</si>
  <si>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</si>
  <si>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</si>
  <si>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</si>
  <si>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</si>
  <si>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</si>
  <si>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</si>
  <si>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</si>
  <si>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</si>
  <si>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</si>
  <si>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</si>
  <si>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</si>
  <si>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</si>
  <si>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</si>
  <si>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</si>
  <si>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</si>
  <si>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</si>
  <si>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</si>
  <si>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</si>
  <si>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</si>
  <si>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</si>
  <si>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</si>
  <si>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</si>
  <si>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</si>
  <si>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</si>
  <si>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</si>
  <si>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</si>
  <si>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</si>
  <si>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</si>
  <si>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</si>
  <si>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</si>
  <si>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</si>
  <si>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</si>
  <si>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</si>
  <si>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</si>
  <si>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</si>
  <si>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</si>
  <si>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</si>
  <si>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</si>
  <si>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</si>
  <si>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</si>
  <si>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</si>
  <si>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</si>
  <si>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</si>
  <si>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</si>
  <si>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</si>
  <si>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</si>
  <si>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</si>
  <si>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</si>
  <si>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</si>
  <si>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</si>
  <si>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</si>
  <si>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</si>
  <si>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</si>
  <si>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</si>
  <si>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</si>
  <si>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</si>
  <si>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</si>
  <si>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</si>
  <si>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</si>
  <si>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</si>
  <si>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</si>
  <si>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</si>
  <si>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</si>
  <si>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</si>
  <si>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</si>
  <si>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</si>
  <si>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</si>
  <si>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</si>
  <si>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</si>
  <si>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</si>
  <si>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</si>
  <si>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</si>
  <si>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</si>
  <si>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</si>
  <si>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</si>
  <si>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</si>
  <si>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</si>
  <si>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</si>
  <si>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</si>
  <si>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</si>
  <si>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</si>
  <si>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</si>
  <si>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</si>
  <si>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</si>
  <si>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</si>
  <si>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</si>
  <si>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</si>
  <si>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</si>
  <si>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</si>
  <si>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</si>
  <si>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</si>
  <si>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</si>
  <si>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</si>
  <si>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</si>
  <si>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</si>
  <si>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</si>
  <si>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</si>
  <si>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</si>
  <si>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</si>
  <si>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</si>
  <si>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</si>
  <si>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</si>
  <si>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</si>
  <si>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</si>
  <si>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</si>
  <si>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</si>
  <si>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</si>
  <si>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</si>
  <si>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</si>
  <si>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</si>
  <si>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</si>
  <si>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</si>
  <si>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</si>
  <si>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</si>
  <si>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</si>
  <si>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</si>
  <si>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</si>
  <si>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</si>
  <si>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</si>
  <si>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</si>
  <si>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</si>
  <si>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</si>
  <si>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</si>
  <si>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</si>
  <si>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</si>
  <si>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</si>
  <si>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</si>
  <si>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</si>
  <si>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</si>
  <si>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</si>
  <si>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</si>
  <si>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</si>
  <si>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</si>
  <si>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</si>
  <si>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</si>
  <si>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</si>
  <si>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</si>
  <si>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</si>
  <si>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</si>
  <si>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</si>
  <si>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</si>
  <si>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</si>
  <si>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</si>
  <si>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</si>
  <si>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</si>
  <si>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</si>
  <si>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</si>
  <si>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</si>
  <si>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</si>
  <si>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</si>
  <si>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</si>
  <si>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</si>
  <si>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</si>
  <si>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</si>
  <si>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</si>
  <si>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</si>
  <si>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</si>
  <si>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</si>
  <si>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</si>
  <si>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</si>
  <si>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</si>
  <si>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</si>
  <si>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</si>
  <si>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</si>
  <si>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</si>
  <si>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</si>
  <si>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</si>
  <si>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</si>
  <si>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</si>
  <si>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</si>
  <si>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</si>
  <si>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</si>
  <si>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</si>
  <si>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</si>
  <si>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</si>
  <si>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</si>
  <si>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</si>
  <si>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</si>
  <si>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</si>
  <si>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</si>
  <si>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</si>
  <si>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</si>
  <si>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</si>
  <si>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</si>
  <si>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</si>
  <si>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</si>
  <si>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</si>
  <si>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</si>
  <si>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</si>
  <si>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</si>
  <si>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</si>
  <si>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</si>
  <si>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</si>
  <si>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</si>
  <si>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</si>
  <si>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</si>
  <si>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</si>
  <si>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</si>
  <si>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</si>
  <si>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</si>
  <si>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</si>
  <si>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</si>
  <si>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</si>
  <si>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</si>
  <si>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</si>
  <si>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</si>
  <si>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</si>
  <si>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</si>
  <si>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</si>
  <si>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</si>
  <si>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</si>
  <si>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</si>
  <si>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</si>
  <si>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</si>
  <si>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</si>
  <si>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</si>
  <si>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</si>
  <si>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</si>
  <si>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</si>
  <si>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</si>
  <si>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</si>
  <si>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</si>
  <si>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</si>
  <si>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</si>
  <si>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</si>
  <si>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</si>
  <si>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</si>
  <si>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</si>
  <si>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</si>
  <si>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</si>
  <si>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</si>
  <si>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</si>
  <si>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</si>
  <si>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</si>
  <si>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</si>
  <si>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</si>
  <si>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</si>
  <si>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</si>
  <si>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</si>
  <si>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</si>
  <si>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</si>
  <si>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</si>
  <si>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</si>
  <si>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</si>
  <si>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</si>
  <si>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</si>
  <si>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</si>
  <si>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</si>
  <si>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</si>
  <si>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</si>
  <si>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</si>
  <si>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</si>
  <si>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</si>
  <si>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</si>
  <si>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</si>
  <si>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</si>
  <si>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</si>
  <si>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</si>
  <si>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</si>
  <si>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</si>
  <si>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</si>
  <si>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</si>
  <si>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</si>
  <si>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</si>
  <si>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</si>
  <si>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</si>
  <si>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</si>
  <si>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</si>
  <si>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</si>
  <si>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</si>
  <si>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</si>
  <si>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</si>
  <si>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</si>
  <si>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</si>
  <si>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</si>
  <si>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</si>
  <si>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</si>
  <si>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</si>
  <si>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</si>
  <si>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</si>
  <si>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</si>
  <si>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</si>
  <si>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</si>
  <si>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</si>
  <si>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</si>
  <si>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</si>
  <si>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</si>
  <si>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</si>
  <si>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</si>
  <si>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</si>
  <si>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</si>
  <si>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</si>
  <si>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</si>
  <si>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</si>
  <si>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</si>
  <si>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</si>
  <si>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</si>
  <si>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</si>
  <si>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</si>
  <si>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</si>
  <si>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</si>
  <si>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</si>
  <si>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</si>
  <si>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</si>
  <si>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</si>
  <si>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</si>
  <si>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</si>
  <si>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</si>
  <si>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</si>
  <si>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</si>
  <si>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</si>
  <si>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</si>
  <si>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</si>
  <si>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</si>
  <si>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</si>
  <si>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</si>
  <si>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</si>
  <si>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</si>
  <si>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</si>
  <si>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</si>
  <si>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</si>
  <si>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</si>
  <si>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</si>
  <si>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</si>
  <si>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</si>
  <si>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</si>
  <si>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</si>
  <si>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</si>
  <si>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</si>
  <si>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</si>
  <si>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</si>
  <si>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</si>
  <si>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</si>
  <si>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</si>
  <si>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</si>
  <si>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</si>
  <si>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</si>
  <si>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</si>
  <si>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</si>
  <si>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</si>
  <si>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</si>
  <si>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</si>
  <si>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</si>
  <si>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</si>
  <si>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</si>
  <si>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</si>
  <si>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</si>
  <si>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</si>
  <si>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</si>
  <si>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</si>
  <si>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</si>
  <si>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</si>
  <si>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</si>
  <si>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</si>
  <si>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</si>
  <si>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</si>
  <si>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</si>
  <si>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</si>
  <si>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</si>
  <si>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</si>
  <si>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</si>
  <si>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</si>
  <si>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</si>
  <si>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</si>
  <si>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</si>
  <si>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</si>
  <si>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</si>
  <si>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</si>
  <si>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</si>
  <si>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</si>
  <si>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</si>
  <si>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</si>
  <si>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</si>
  <si>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</si>
  <si>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</si>
  <si>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</si>
  <si>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</si>
  <si>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</si>
  <si>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</si>
  <si>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</si>
  <si>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</si>
  <si>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</si>
  <si>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</si>
  <si>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</si>
  <si>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</si>
  <si>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</si>
  <si>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</si>
  <si>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</si>
  <si>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</si>
  <si>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</si>
  <si>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</si>
  <si>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</si>
  <si>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</si>
  <si>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</si>
  <si>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</si>
  <si>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</si>
  <si>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</si>
  <si>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</si>
  <si>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</si>
  <si>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</si>
  <si>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</si>
  <si>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</si>
  <si>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</si>
  <si>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</si>
  <si>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</si>
  <si>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</si>
  <si>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</si>
  <si>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</si>
  <si>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</si>
  <si>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</si>
  <si>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</si>
  <si>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</si>
  <si>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</si>
  <si>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</si>
  <si>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</si>
  <si>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</si>
  <si>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</si>
  <si>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</si>
  <si>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</si>
  <si>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</si>
  <si>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</si>
  <si>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</si>
  <si>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</si>
  <si>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</si>
  <si>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</si>
  <si>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</si>
  <si>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</si>
  <si>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</si>
  <si>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</si>
  <si>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</si>
  <si>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</si>
  <si>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</si>
  <si>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</si>
  <si>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</si>
  <si>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</si>
  <si>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</si>
  <si>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</si>
  <si>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</si>
  <si>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</si>
  <si>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</si>
  <si>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</si>
  <si>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</si>
  <si>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</si>
  <si>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</si>
  <si>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</si>
  <si>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</si>
  <si>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</si>
  <si>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</si>
  <si>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</si>
  <si>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</si>
  <si>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</si>
  <si>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</si>
  <si>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</si>
  <si>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</si>
  <si>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</si>
  <si>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</si>
  <si>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</si>
  <si>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</si>
  <si>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</si>
  <si>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</si>
  <si>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</si>
  <si>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</si>
  <si>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</si>
  <si>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</si>
  <si>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</si>
  <si>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</si>
  <si>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</si>
  <si>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</si>
  <si>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</si>
  <si>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</si>
  <si>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</si>
  <si>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</si>
  <si>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</si>
  <si>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</si>
  <si>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</si>
  <si>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</si>
  <si>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</si>
  <si>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</si>
  <si>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</si>
  <si>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</si>
  <si>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</si>
  <si>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</si>
  <si>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</si>
  <si>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</si>
  <si>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</si>
  <si>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</si>
  <si>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</si>
  <si>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</si>
  <si>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</si>
  <si>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</si>
  <si>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</si>
  <si>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</si>
  <si>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</si>
  <si>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</si>
  <si>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</si>
  <si>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</si>
  <si>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</si>
  <si>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</si>
  <si>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</si>
  <si>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</si>
  <si>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</si>
  <si>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</si>
  <si>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</si>
  <si>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</si>
  <si>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</si>
  <si>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</si>
  <si>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</si>
  <si>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</si>
  <si>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</si>
  <si>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</si>
  <si>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</si>
  <si>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</si>
  <si>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</si>
  <si>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</si>
  <si>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</si>
  <si>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</si>
  <si>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</si>
  <si>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</si>
  <si>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</si>
  <si>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</si>
  <si>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</si>
  <si>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</si>
  <si>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</si>
  <si>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</si>
  <si>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</si>
  <si>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</si>
  <si>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</si>
  <si>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</si>
  <si>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</si>
  <si>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</si>
  <si>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</si>
  <si>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</si>
  <si>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</si>
  <si>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</si>
  <si>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</si>
  <si>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</si>
  <si>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</si>
  <si>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</si>
  <si>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</si>
  <si>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</si>
  <si>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</si>
  <si>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</si>
  <si>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</si>
  <si>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</si>
  <si>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</si>
  <si>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</si>
  <si>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</si>
  <si>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</si>
  <si>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</si>
  <si>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</si>
  <si>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</si>
  <si>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</si>
  <si>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</si>
  <si>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</si>
  <si>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</si>
  <si>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</si>
  <si>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</si>
  <si>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</si>
  <si>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</si>
  <si>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</si>
  <si>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</si>
  <si>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</si>
  <si>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</si>
  <si>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</si>
  <si>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</si>
  <si>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</si>
  <si>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</si>
  <si>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</si>
  <si>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</si>
  <si>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</si>
  <si>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</si>
  <si>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</si>
  <si>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</si>
  <si>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</si>
  <si>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</si>
  <si>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</si>
  <si>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</si>
  <si>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</si>
  <si>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</si>
  <si>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</si>
  <si>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</si>
  <si>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</si>
  <si>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</si>
  <si>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</si>
  <si>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</si>
  <si>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</si>
  <si>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</si>
  <si>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</si>
  <si>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</si>
  <si>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</si>
  <si>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</si>
  <si>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</si>
  <si>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</si>
  <si>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</si>
  <si>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</si>
  <si>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</si>
  <si>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</si>
  <si>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</si>
  <si>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</si>
  <si>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</si>
  <si>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</si>
  <si>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</si>
  <si>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</si>
  <si>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</si>
  <si>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</si>
  <si>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</si>
  <si>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</si>
  <si>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</si>
  <si>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</si>
  <si>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</si>
  <si>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</si>
  <si>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</si>
  <si>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</si>
  <si>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</si>
  <si>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</si>
  <si>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</si>
  <si>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</si>
  <si>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</si>
  <si>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</si>
  <si>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</si>
  <si>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</si>
  <si>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</si>
  <si>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</si>
  <si>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</si>
  <si>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</si>
  <si>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</si>
  <si>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</si>
  <si>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</si>
  <si>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</si>
  <si>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</si>
  <si>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</si>
  <si>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</si>
  <si>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</si>
  <si>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</si>
  <si>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</si>
  <si>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</si>
  <si>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</si>
  <si>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</si>
  <si>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</si>
  <si>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</si>
  <si>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</si>
  <si>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</si>
  <si>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</si>
  <si>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</si>
  <si>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</si>
  <si>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</si>
  <si>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</si>
  <si>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</si>
  <si>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</si>
  <si>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</si>
  <si>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</si>
  <si>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</si>
  <si>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</si>
  <si>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</si>
  <si>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</si>
  <si>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</si>
  <si>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</si>
  <si>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</si>
  <si>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</si>
  <si>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</si>
  <si>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</si>
  <si>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</si>
  <si>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</si>
  <si>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</si>
  <si>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</si>
  <si>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</si>
  <si>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</si>
  <si>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</si>
  <si>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</si>
  <si>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</si>
  <si>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</si>
  <si>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</si>
  <si>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</si>
  <si>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</si>
  <si>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</si>
  <si>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</si>
  <si>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</si>
  <si>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</si>
  <si>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</si>
  <si>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</si>
  <si>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</si>
  <si>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</si>
  <si>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</si>
  <si>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</si>
  <si>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</si>
  <si>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</si>
  <si>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</si>
  <si>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</si>
  <si>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</si>
  <si>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</si>
  <si>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</si>
  <si>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</si>
  <si>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</si>
  <si>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</si>
  <si>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</si>
  <si>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</si>
  <si>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</si>
  <si>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</si>
  <si>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</si>
  <si>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</si>
  <si>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</si>
  <si>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</si>
  <si>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</si>
  <si>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</si>
  <si>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</si>
  <si>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</si>
  <si>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</si>
  <si>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</si>
  <si>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</si>
  <si>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</si>
  <si>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</si>
  <si>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</si>
  <si>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</si>
  <si>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</si>
  <si>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</si>
  <si>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</si>
  <si>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</si>
  <si>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</si>
  <si>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</si>
  <si>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</si>
  <si>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</si>
  <si>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</si>
  <si>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</si>
  <si>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</si>
  <si>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</si>
  <si>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</si>
  <si>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</si>
  <si>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</si>
  <si>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</si>
  <si>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</si>
  <si>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</si>
  <si>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</si>
  <si>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</si>
  <si>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</si>
  <si>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</si>
  <si>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</si>
  <si>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</si>
  <si>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</si>
  <si>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</si>
  <si>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</si>
  <si>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</si>
  <si>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</si>
  <si>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</si>
  <si>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</si>
  <si>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</si>
  <si>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</si>
  <si>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</si>
  <si>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</si>
  <si>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</si>
  <si>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</si>
  <si>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</si>
  <si>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</si>
  <si>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</si>
  <si>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</si>
  <si>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</si>
  <si>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</si>
  <si>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</si>
  <si>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</si>
  <si>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</si>
  <si>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</si>
  <si>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</si>
  <si>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</si>
  <si>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</si>
  <si>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</si>
  <si>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</si>
  <si>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</si>
  <si>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</si>
  <si>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</si>
  <si>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</si>
  <si>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</si>
  <si>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</si>
  <si>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</si>
  <si>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</si>
  <si>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</si>
  <si>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</si>
  <si>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</si>
  <si>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</si>
  <si>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</si>
  <si>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</si>
  <si>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</si>
  <si>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</si>
  <si>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</si>
  <si>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</si>
  <si>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</si>
  <si>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</si>
  <si>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</si>
  <si>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</si>
  <si>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</si>
  <si>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</si>
  <si>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</si>
  <si>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</si>
  <si>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</si>
  <si>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</si>
  <si>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</si>
  <si>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</si>
  <si>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</si>
  <si>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</si>
  <si>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</si>
  <si>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</si>
  <si>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</si>
  <si>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</si>
  <si>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</si>
  <si>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</si>
  <si>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</si>
  <si>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</si>
  <si>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</si>
  <si>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</si>
  <si>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</si>
  <si>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</si>
  <si>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</si>
  <si>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</si>
  <si>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</si>
  <si>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</si>
  <si>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</si>
  <si>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</si>
  <si>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</si>
  <si>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</si>
  <si>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</si>
  <si>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</si>
  <si>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</si>
  <si>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</si>
  <si>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</si>
  <si>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</si>
  <si>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</si>
  <si>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</si>
  <si>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</si>
  <si>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</si>
  <si>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</si>
  <si>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</si>
  <si>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</si>
  <si>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</si>
  <si>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</si>
  <si>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</si>
  <si>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</si>
  <si>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</si>
  <si>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</si>
  <si>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</si>
  <si>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</si>
  <si>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</si>
  <si>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</si>
  <si>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</si>
  <si>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</si>
  <si>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</si>
  <si>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</si>
  <si>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</si>
  <si>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</si>
  <si>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</si>
  <si>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</si>
  <si>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</si>
  <si>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</si>
  <si>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</si>
  <si>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</si>
  <si>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</si>
  <si>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</si>
  <si>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</si>
  <si>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</si>
  <si>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</si>
  <si>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</si>
  <si>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</si>
  <si>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</si>
  <si>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</si>
  <si>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</si>
  <si>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</si>
  <si>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</si>
  <si>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</si>
  <si>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</si>
  <si>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</si>
  <si>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</si>
  <si>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</si>
  <si>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</si>
  <si>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</si>
  <si>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</si>
  <si>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</si>
  <si>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</si>
  <si>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</si>
  <si>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</si>
  <si>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</si>
  <si>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</si>
  <si>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</si>
  <si>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</si>
  <si>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</si>
  <si>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</si>
  <si>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</si>
  <si>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</si>
  <si>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</si>
  <si>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</si>
  <si>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</si>
  <si>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</si>
  <si>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</si>
  <si>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</si>
  <si>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</si>
  <si>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</si>
  <si>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</si>
  <si>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</si>
  <si>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</si>
  <si>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</si>
  <si>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</si>
  <si>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</si>
  <si>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</si>
  <si>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</si>
  <si>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</si>
  <si>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</si>
  <si>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</si>
  <si>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</si>
  <si>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</si>
  <si>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</si>
  <si>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</si>
  <si>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</si>
  <si>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</si>
  <si>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</si>
  <si>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</si>
  <si>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</si>
  <si>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</si>
  <si>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</si>
  <si>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</si>
  <si>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</si>
  <si>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</si>
  <si>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</si>
  <si>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</si>
  <si>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</si>
  <si>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</si>
  <si>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</si>
  <si>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</si>
  <si>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</si>
  <si>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</si>
  <si>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</si>
  <si>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</si>
  <si>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</si>
  <si>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</si>
  <si>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</si>
  <si>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</si>
  <si>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</si>
  <si>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</si>
  <si>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</si>
  <si>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</si>
  <si>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</si>
  <si>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</si>
  <si>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</si>
  <si>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</si>
  <si>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</si>
  <si>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</si>
  <si>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</si>
  <si>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</si>
  <si>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</si>
  <si>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</si>
  <si>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</si>
  <si>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</si>
  <si>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</si>
  <si>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</si>
  <si>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</si>
  <si>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</si>
  <si>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</si>
  <si>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</si>
  <si>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</si>
  <si>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</si>
  <si>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</si>
  <si>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</si>
  <si>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</si>
  <si>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</si>
  <si>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</si>
  <si>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</si>
  <si>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</si>
  <si>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</si>
  <si>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</si>
  <si>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</si>
  <si>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</si>
  <si>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</si>
  <si>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</si>
  <si>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</si>
  <si>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</si>
  <si>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</si>
  <si>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</si>
  <si>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</si>
  <si>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</si>
  <si>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</si>
  <si>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</si>
  <si>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</si>
  <si>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</si>
  <si>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</si>
  <si>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</si>
  <si>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</si>
  <si>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</si>
  <si>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</si>
  <si>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</si>
  <si>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</si>
  <si>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</si>
  <si>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</si>
  <si>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</si>
  <si>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</si>
  <si>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</si>
  <si>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</si>
  <si>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</si>
  <si>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</si>
  <si>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</si>
  <si>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</si>
  <si>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</si>
  <si>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</si>
  <si>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</si>
  <si>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</si>
  <si>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</si>
  <si>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</si>
  <si>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</si>
  <si>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</si>
  <si>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</si>
  <si>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</si>
  <si>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</si>
  <si>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</si>
  <si>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</si>
  <si>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</si>
  <si>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</si>
  <si>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</si>
  <si>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</si>
  <si>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</si>
  <si>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</si>
  <si>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</si>
  <si>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</si>
  <si>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</si>
  <si>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</si>
  <si>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</si>
  <si>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</si>
  <si>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</si>
  <si>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</si>
  <si>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</si>
  <si>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</si>
  <si>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</si>
  <si>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</si>
  <si>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</si>
  <si>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</si>
  <si>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</si>
  <si>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</si>
  <si>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</si>
  <si>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</si>
  <si>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</si>
  <si>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</si>
  <si>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</si>
  <si>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</si>
  <si>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</si>
  <si>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</si>
  <si>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</si>
  <si>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</si>
  <si>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</si>
  <si>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</si>
  <si>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</si>
  <si>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</si>
  <si>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</si>
  <si>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</si>
  <si>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</si>
  <si>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</si>
  <si>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</si>
  <si>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</si>
  <si>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</si>
  <si>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</si>
  <si>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</si>
  <si>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</si>
  <si>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</si>
  <si>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</si>
  <si>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</si>
  <si>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</si>
  <si>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</si>
  <si>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</si>
  <si>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</si>
  <si>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</si>
  <si>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</si>
  <si>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</si>
  <si>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</si>
  <si>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</si>
  <si>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</si>
  <si>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</si>
  <si>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</si>
  <si>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</si>
  <si>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</si>
  <si>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</si>
  <si>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</si>
  <si>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</si>
  <si>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</si>
  <si>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</si>
  <si>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</si>
  <si>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</si>
  <si>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</si>
  <si>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</si>
  <si>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</si>
  <si>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</si>
  <si>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</si>
  <si>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</si>
  <si>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</si>
  <si>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</si>
  <si>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</si>
  <si>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</si>
  <si>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</si>
  <si>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</si>
  <si>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</si>
  <si>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</si>
  <si>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</si>
  <si>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</si>
  <si>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</si>
  <si>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</si>
  <si>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</si>
  <si>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</si>
  <si>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</si>
  <si>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</si>
  <si>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</si>
  <si>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</si>
  <si>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</si>
  <si>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</si>
  <si>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</si>
  <si>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</si>
  <si>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</si>
  <si>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</si>
  <si>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</si>
  <si>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</si>
  <si>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</si>
  <si>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</si>
  <si>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</si>
  <si>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</si>
  <si>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</si>
  <si>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</si>
  <si>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</si>
  <si>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</si>
  <si>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</si>
  <si>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</si>
  <si>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</si>
  <si>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</si>
  <si>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</si>
  <si>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</si>
  <si>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</si>
  <si>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</si>
  <si>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</si>
  <si>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</si>
  <si>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</si>
  <si>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</si>
  <si>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</si>
  <si>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</si>
  <si>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</si>
  <si>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</si>
  <si>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</si>
  <si>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</si>
  <si>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</si>
  <si>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</si>
  <si>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</si>
  <si>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</si>
  <si>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</si>
  <si>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</si>
  <si>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</si>
  <si>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</si>
  <si>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</si>
  <si>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</si>
  <si>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</si>
  <si>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</si>
  <si>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</si>
  <si>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</si>
  <si>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</si>
  <si>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</si>
  <si>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</si>
  <si>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</si>
  <si>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</si>
  <si>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</si>
  <si>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</si>
  <si>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</si>
  <si>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</si>
  <si>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</si>
  <si>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</si>
  <si>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</si>
  <si>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</si>
  <si>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</si>
  <si>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</si>
  <si>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</si>
  <si>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</si>
  <si>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</si>
  <si>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</si>
  <si>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</si>
  <si>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</si>
  <si>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</si>
  <si>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</si>
  <si>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</si>
  <si>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</si>
  <si>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</si>
  <si>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</si>
  <si>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</si>
  <si>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</si>
  <si>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</si>
  <si>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</si>
  <si>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</si>
  <si>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</si>
  <si>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</si>
  <si>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</si>
  <si>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</si>
  <si>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</si>
  <si>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</si>
  <si>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</si>
  <si>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</si>
  <si>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</si>
  <si>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</si>
  <si>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</si>
  <si>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</si>
  <si>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</si>
  <si>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</si>
  <si>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</si>
  <si>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</si>
  <si>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</si>
  <si>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</si>
  <si>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</si>
  <si>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</si>
  <si>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</si>
  <si>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</si>
  <si>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</si>
  <si>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</si>
  <si>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</si>
  <si>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</si>
  <si>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</si>
  <si>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</si>
  <si>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</si>
  <si>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</si>
  <si>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</si>
  <si>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</si>
  <si>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</si>
  <si>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</si>
  <si>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</si>
  <si>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</si>
  <si>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</si>
  <si>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</si>
  <si>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</si>
  <si>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</si>
  <si>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</si>
  <si>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</si>
  <si>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</si>
  <si>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</si>
  <si>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</si>
  <si>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</si>
  <si>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</si>
  <si>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</si>
  <si>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</si>
  <si>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</si>
  <si>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</si>
  <si>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</si>
  <si>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</si>
  <si>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</si>
  <si>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</si>
  <si>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</si>
  <si>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</si>
  <si>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</si>
  <si>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</si>
  <si>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</si>
  <si>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</si>
  <si>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</si>
  <si>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</si>
  <si>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</si>
  <si>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</si>
  <si>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</si>
  <si>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</si>
  <si>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</si>
  <si>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</si>
  <si>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</si>
  <si>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</si>
  <si>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</si>
  <si>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</si>
  <si>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</si>
  <si>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</si>
  <si>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</si>
  <si>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</si>
  <si>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</si>
  <si>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</si>
  <si>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</si>
  <si>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</si>
  <si>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</si>
  <si>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</si>
  <si>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</si>
  <si>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</si>
  <si>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</si>
  <si>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</si>
  <si>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</si>
  <si>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</si>
  <si>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</si>
  <si>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</si>
  <si>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</si>
  <si>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</si>
  <si>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</si>
  <si>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</si>
  <si>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</si>
  <si>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</si>
  <si>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</si>
  <si>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</si>
  <si>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</si>
  <si>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</si>
  <si>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</si>
  <si>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</si>
  <si>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</si>
  <si>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</si>
  <si>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</si>
  <si>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</si>
  <si>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</si>
  <si>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</si>
  <si>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</si>
  <si>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</si>
  <si>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</si>
  <si>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</si>
  <si>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</si>
  <si>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</si>
  <si>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</si>
  <si>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</si>
  <si>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</si>
  <si>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</si>
  <si>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</si>
  <si>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</si>
  <si>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</si>
  <si>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</si>
  <si>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</si>
  <si>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</si>
  <si>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</si>
  <si>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</si>
  <si>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</si>
  <si>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</si>
  <si>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</si>
  <si>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</si>
  <si>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</si>
  <si>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</si>
  <si>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</si>
  <si>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</si>
  <si>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</si>
  <si>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</si>
  <si>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</si>
  <si>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</si>
  <si>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</si>
  <si>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</si>
  <si>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</si>
  <si>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</si>
  <si>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</si>
  <si>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</si>
  <si>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</si>
  <si>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</si>
  <si>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</si>
  <si>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</si>
  <si>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</si>
  <si>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</si>
  <si>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</si>
  <si>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</si>
  <si>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</si>
  <si>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</si>
  <si>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</si>
  <si>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</si>
  <si>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</si>
  <si>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</si>
  <si>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</si>
  <si>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</si>
  <si>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</si>
  <si>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</si>
  <si>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</si>
  <si>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</si>
  <si>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</si>
  <si>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</si>
  <si>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</si>
  <si>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</si>
  <si>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</si>
  <si>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</si>
  <si>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</si>
  <si>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</si>
  <si>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</si>
  <si>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</si>
  <si>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</si>
  <si>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</si>
  <si>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</si>
  <si>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</si>
  <si>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</si>
  <si>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</si>
  <si>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</si>
  <si>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</si>
  <si>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</si>
  <si>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</si>
  <si>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</si>
  <si>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</si>
  <si>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</si>
  <si>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</si>
  <si>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</si>
  <si>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</si>
  <si>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</si>
  <si>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</si>
  <si>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</si>
  <si>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</si>
  <si>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</si>
  <si>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</si>
  <si>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</si>
  <si>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</si>
  <si>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</si>
  <si>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</si>
  <si>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</si>
  <si>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</si>
  <si>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</si>
  <si>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</si>
  <si>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</si>
  <si>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</si>
  <si>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</si>
  <si>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</si>
  <si>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</si>
  <si>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</si>
  <si>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</si>
  <si>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</si>
  <si>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</si>
  <si>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</si>
  <si>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</si>
  <si>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</si>
  <si>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</si>
  <si>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</si>
  <si>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</si>
  <si>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</si>
  <si>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</si>
  <si>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</si>
  <si>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</si>
  <si>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</si>
  <si>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</si>
  <si>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</si>
  <si>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</si>
  <si>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</si>
  <si>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</si>
  <si>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</si>
  <si>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</si>
  <si>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</si>
  <si>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</si>
  <si>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</si>
  <si>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</si>
  <si>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</si>
  <si>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</si>
  <si>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</si>
  <si>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</si>
  <si>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</si>
  <si>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</si>
  <si>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</si>
  <si>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</si>
  <si>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</si>
  <si>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</si>
  <si>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</si>
  <si>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</si>
  <si>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</si>
  <si>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</si>
  <si>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</si>
  <si>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</si>
  <si>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</si>
  <si>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</si>
  <si>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</si>
  <si>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</si>
  <si>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</si>
  <si>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</si>
  <si>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</si>
  <si>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</si>
  <si>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</si>
  <si>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</si>
  <si>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</si>
  <si>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</si>
  <si>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</si>
  <si>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</si>
  <si>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</si>
  <si>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</si>
  <si>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</si>
  <si>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</si>
  <si>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</si>
  <si>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</si>
  <si>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</si>
  <si>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</si>
  <si>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</si>
  <si>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</si>
  <si>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</si>
  <si>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</si>
  <si>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</si>
  <si>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</si>
  <si>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</si>
  <si>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</si>
  <si>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</si>
  <si>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</si>
  <si>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</si>
  <si>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</si>
  <si>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</si>
  <si>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</si>
  <si>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</si>
  <si>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</si>
  <si>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</si>
  <si>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</si>
  <si>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</si>
  <si>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</si>
  <si>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</si>
  <si>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</si>
  <si>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</si>
  <si>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</si>
  <si>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</si>
  <si>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</si>
  <si>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</si>
  <si>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</si>
  <si>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</si>
  <si>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</si>
  <si>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</si>
  <si>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</si>
  <si>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</si>
  <si>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</si>
  <si>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</si>
  <si>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</si>
  <si>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</si>
  <si>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</si>
  <si>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</si>
  <si>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</si>
  <si>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</si>
  <si>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</si>
  <si>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</si>
  <si>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</si>
  <si>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</si>
  <si>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</si>
  <si>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</si>
  <si>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</si>
  <si>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</si>
  <si>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</si>
  <si>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</si>
  <si>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</si>
  <si>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</si>
  <si>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</si>
  <si>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</si>
  <si>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</si>
  <si>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</si>
  <si>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</si>
  <si>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</si>
  <si>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</si>
  <si>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</si>
  <si>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</si>
  <si>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</si>
  <si>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</si>
  <si>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</si>
  <si>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</si>
  <si>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</si>
  <si>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</si>
  <si>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</si>
  <si>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</si>
  <si>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</si>
  <si>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</si>
  <si>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</si>
  <si>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</si>
  <si>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</si>
  <si>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</si>
  <si>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</si>
  <si>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</si>
  <si>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</si>
  <si>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</si>
  <si>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</si>
  <si>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</si>
  <si>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</si>
  <si>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</si>
  <si>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</si>
  <si>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</si>
  <si>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</si>
  <si>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</si>
  <si>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</si>
  <si>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</si>
  <si>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</si>
  <si>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</si>
  <si>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</si>
  <si>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</si>
  <si>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</si>
  <si>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</si>
  <si>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</si>
  <si>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</si>
  <si>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</si>
  <si>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</si>
  <si>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</si>
  <si>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</si>
  <si>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</si>
  <si>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</si>
  <si>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</si>
  <si>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</si>
  <si>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</si>
  <si>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</si>
  <si>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</si>
  <si>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</si>
  <si>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</si>
  <si>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</si>
  <si>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</si>
  <si>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</si>
  <si>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</si>
  <si>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</si>
  <si>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</si>
  <si>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</si>
  <si>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</si>
  <si>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</si>
  <si>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</si>
  <si>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</si>
  <si>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</si>
  <si>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</si>
  <si>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</si>
  <si>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</si>
  <si>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</si>
  <si>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</si>
  <si>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</si>
  <si>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</si>
  <si>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</si>
  <si>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</si>
  <si>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</si>
  <si>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</si>
  <si>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</si>
  <si>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</si>
  <si>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</si>
  <si>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</si>
  <si>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</si>
  <si>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</si>
  <si>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</si>
  <si>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</si>
  <si>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</si>
  <si>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</si>
  <si>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</si>
  <si>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</si>
  <si>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</si>
  <si>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</si>
  <si>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</si>
  <si>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</si>
  <si>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</si>
  <si>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</si>
  <si>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</si>
  <si>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</si>
  <si>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</si>
  <si>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</si>
  <si>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</si>
  <si>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</si>
  <si>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</si>
  <si>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</si>
  <si>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</si>
  <si>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</si>
  <si>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</si>
  <si>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</si>
  <si>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</si>
  <si>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</si>
  <si>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</si>
  <si>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</si>
  <si>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</si>
  <si>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</si>
  <si>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</si>
  <si>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</si>
  <si>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</si>
  <si>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</si>
  <si>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</si>
  <si>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</si>
  <si>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</si>
  <si>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</si>
  <si>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</si>
  <si>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</si>
  <si>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</si>
  <si>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</si>
  <si>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</si>
  <si>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</si>
  <si>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</si>
  <si>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</si>
  <si>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</si>
  <si>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</si>
  <si>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</si>
  <si>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</si>
  <si>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</si>
  <si>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</si>
  <si>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</si>
  <si>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</si>
  <si>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</si>
  <si>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</si>
  <si>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</si>
  <si>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</si>
  <si>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</si>
  <si>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</si>
  <si>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</si>
  <si>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</si>
  <si>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</si>
  <si>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</si>
  <si>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</si>
  <si>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</si>
  <si>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</si>
  <si>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</si>
  <si>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</si>
  <si>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</si>
  <si>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</si>
  <si>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</si>
  <si>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</si>
  <si>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</si>
  <si>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</si>
  <si>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</si>
  <si>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</si>
  <si>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</si>
  <si>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</si>
  <si>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</si>
  <si>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</si>
  <si>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</si>
  <si>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</si>
  <si>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</si>
  <si>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</si>
  <si>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</si>
  <si>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</si>
  <si>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</si>
  <si>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</si>
  <si>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</si>
  <si>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</si>
  <si>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</si>
  <si>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</si>
  <si>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</si>
  <si>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</si>
  <si>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</si>
  <si>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</si>
  <si>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</si>
  <si>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</si>
  <si>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</si>
  <si>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</si>
  <si>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</si>
  <si>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</si>
  <si>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</si>
  <si>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</si>
  <si>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</si>
  <si>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</si>
  <si>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</si>
  <si>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</si>
  <si>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</si>
  <si>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</si>
  <si>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</si>
  <si>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</si>
  <si>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</si>
  <si>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</si>
  <si>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</si>
  <si>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</si>
  <si>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</si>
  <si>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</si>
  <si>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</si>
  <si>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</si>
  <si>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</si>
  <si>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</si>
  <si>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</si>
  <si>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</si>
  <si>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</si>
  <si>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</si>
  <si>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</si>
  <si>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</si>
  <si>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</si>
  <si>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</si>
  <si>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</si>
  <si>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</si>
  <si>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</si>
  <si>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</si>
  <si>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</si>
  <si>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</si>
  <si>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</si>
  <si>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</si>
  <si>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</si>
  <si>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</si>
  <si>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</si>
  <si>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</si>
  <si>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</si>
  <si>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</si>
  <si>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</si>
  <si>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</si>
  <si>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</si>
  <si>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</si>
  <si>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</si>
  <si>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</si>
  <si>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</si>
  <si>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</si>
  <si>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</si>
  <si>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</si>
  <si>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</si>
  <si>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</si>
  <si>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</si>
  <si>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</si>
  <si>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</si>
  <si>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</si>
  <si>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</si>
  <si>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</si>
  <si>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</si>
  <si>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</si>
  <si>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</si>
  <si>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</si>
  <si>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</si>
  <si>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</si>
  <si>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</si>
  <si>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</si>
  <si>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</si>
  <si>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</si>
  <si>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</si>
  <si>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</si>
  <si>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</si>
  <si>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</si>
  <si>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</si>
  <si>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</si>
  <si>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</si>
  <si>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</si>
  <si>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</si>
  <si>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</si>
  <si>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</si>
  <si>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</si>
  <si>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</si>
  <si>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</si>
  <si>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</si>
  <si>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</si>
  <si>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</si>
  <si>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</si>
  <si>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</si>
  <si>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</si>
  <si>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</si>
  <si>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</si>
  <si>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</si>
  <si>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</si>
  <si>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</si>
  <si>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</si>
  <si>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</si>
  <si>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</si>
  <si>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</si>
  <si>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</si>
  <si>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</si>
  <si>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</si>
  <si>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</si>
  <si>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</si>
  <si>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</si>
  <si>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</si>
  <si>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</si>
  <si>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</si>
  <si>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</si>
  <si>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</si>
  <si>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</si>
  <si>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</si>
  <si>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</si>
  <si>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</si>
  <si>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</si>
  <si>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</si>
  <si>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</si>
  <si>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</si>
  <si>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</si>
  <si>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</si>
  <si>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</si>
  <si>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</si>
  <si>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</si>
  <si>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</si>
  <si>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</si>
  <si>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</si>
  <si>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</si>
  <si>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</si>
  <si>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</si>
  <si>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</si>
  <si>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</si>
  <si>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</si>
  <si>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</si>
  <si>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</si>
  <si>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</si>
  <si>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</si>
  <si>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</si>
  <si>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</si>
  <si>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</si>
  <si>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</si>
  <si>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</si>
  <si>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</si>
  <si>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</si>
  <si>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</si>
  <si>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</si>
  <si>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</si>
  <si>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</si>
  <si>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</si>
  <si>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</si>
  <si>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</si>
  <si>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</si>
  <si>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</si>
  <si>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</si>
  <si>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</si>
  <si>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</si>
  <si>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</si>
  <si>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</si>
  <si>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</si>
  <si>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</si>
  <si>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</si>
  <si>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</si>
  <si>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</si>
  <si>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</si>
  <si>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</si>
  <si>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</si>
  <si>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</si>
  <si>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</si>
  <si>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</si>
  <si>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</si>
  <si>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</si>
  <si>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</si>
  <si>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</si>
  <si>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</si>
  <si>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</si>
  <si>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</si>
  <si>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</si>
  <si>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</si>
  <si>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</si>
  <si>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</si>
  <si>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</si>
  <si>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</si>
  <si>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</si>
  <si>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</si>
  <si>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</si>
  <si>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</si>
  <si>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</si>
  <si>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</si>
  <si>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</si>
  <si>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</si>
  <si>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</si>
  <si>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</si>
  <si>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</si>
  <si>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</si>
  <si>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</si>
  <si>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</si>
  <si>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</si>
  <si>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</si>
  <si>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</si>
  <si>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</si>
  <si>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</si>
  <si>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</si>
  <si>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</si>
  <si>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</si>
  <si>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</si>
  <si>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</si>
  <si>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</si>
  <si>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</si>
  <si>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</si>
  <si>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</si>
  <si>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</si>
  <si>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</si>
  <si>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</si>
  <si>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</si>
  <si>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</si>
  <si>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</si>
  <si>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</si>
  <si>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</si>
  <si>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</si>
  <si>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</si>
  <si>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</si>
  <si>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</si>
  <si>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</si>
  <si>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</si>
  <si>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</si>
  <si>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</si>
  <si>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</si>
  <si>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</si>
  <si>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</si>
  <si>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</si>
  <si>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</si>
  <si>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</si>
  <si>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</si>
  <si>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</si>
  <si>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</si>
  <si>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</si>
  <si>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</si>
  <si>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</si>
  <si>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</si>
  <si>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</si>
  <si>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</si>
  <si>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</si>
  <si>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</si>
  <si>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</si>
  <si>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</si>
  <si>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</si>
  <si>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</si>
  <si>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</si>
  <si>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</si>
  <si>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</si>
  <si>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</si>
  <si>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</si>
  <si>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</si>
  <si>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</si>
  <si>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</si>
  <si>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</si>
  <si>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</si>
  <si>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</si>
  <si>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</si>
  <si>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</si>
  <si>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</si>
  <si>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</si>
  <si>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</si>
  <si>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</si>
  <si>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</si>
  <si>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</si>
  <si>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</si>
  <si>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</si>
  <si>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</si>
  <si>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</si>
  <si>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</si>
  <si>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</si>
  <si>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</si>
  <si>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</si>
  <si>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</si>
  <si>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</si>
  <si>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</si>
  <si>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</si>
  <si>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</si>
  <si>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</si>
  <si>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</si>
  <si>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</si>
  <si>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</si>
  <si>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</si>
  <si>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</si>
  <si>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</si>
  <si>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</si>
  <si>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</si>
  <si>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</si>
  <si>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</si>
  <si>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</si>
  <si>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</si>
  <si>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</si>
  <si>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</si>
  <si>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</si>
  <si>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</si>
  <si>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</si>
  <si>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</si>
  <si>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</si>
  <si>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</si>
  <si>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</si>
  <si>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</si>
  <si>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</si>
  <si>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</si>
  <si>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</si>
  <si>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</si>
  <si>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</si>
  <si>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</si>
  <si>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</si>
  <si>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</si>
  <si>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</si>
  <si>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</si>
  <si>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</si>
  <si>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</si>
  <si>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</si>
  <si>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</si>
  <si>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</si>
  <si>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</si>
  <si>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</si>
  <si>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</si>
  <si>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</si>
  <si>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</si>
  <si>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</si>
  <si>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</si>
  <si>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</si>
  <si>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</si>
  <si>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</si>
  <si>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</si>
  <si>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</si>
  <si>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</si>
  <si>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</si>
  <si>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</si>
  <si>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</si>
  <si>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</si>
  <si>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</si>
  <si>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</si>
  <si>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</si>
  <si>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</si>
  <si>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</si>
  <si>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</si>
  <si>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</si>
  <si>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</si>
  <si>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</si>
  <si>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</si>
  <si>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</si>
  <si>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</si>
  <si>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</si>
  <si>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</si>
  <si>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</si>
  <si>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</si>
  <si>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</si>
  <si>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</si>
  <si>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</si>
  <si>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</si>
  <si>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</si>
  <si>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</si>
  <si>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</si>
  <si>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</si>
  <si>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</si>
  <si>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</si>
  <si>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</si>
  <si>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</si>
  <si>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</si>
  <si>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</si>
  <si>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</si>
  <si>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</si>
  <si>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</si>
  <si>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</si>
  <si>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</si>
  <si>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</si>
  <si>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</si>
  <si>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</si>
  <si>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</si>
  <si>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</si>
  <si>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</si>
  <si>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</si>
  <si>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</si>
  <si>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</si>
  <si>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</si>
  <si>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</si>
  <si>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</si>
  <si>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</si>
  <si>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</si>
  <si>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</si>
  <si>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</si>
  <si>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</si>
  <si>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</si>
  <si>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</si>
  <si>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</si>
  <si>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</si>
  <si>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</si>
  <si>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</si>
  <si>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</si>
  <si>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</si>
  <si>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</si>
  <si>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</si>
  <si>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</si>
  <si>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</si>
  <si>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</si>
  <si>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</si>
  <si>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</si>
  <si>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</si>
  <si>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</si>
  <si>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</si>
  <si>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</si>
  <si>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</si>
  <si>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</si>
  <si>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</si>
  <si>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</si>
  <si>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</si>
  <si>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</si>
  <si>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</si>
  <si>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</si>
  <si>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</si>
  <si>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</si>
  <si>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</si>
  <si>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</si>
  <si>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</si>
  <si>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</si>
  <si>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</si>
  <si>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</si>
  <si>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</si>
  <si>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</si>
  <si>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</si>
  <si>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</si>
  <si>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</si>
  <si>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</si>
  <si>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</si>
  <si>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</si>
  <si>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</si>
  <si>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</si>
  <si>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</si>
  <si>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</si>
  <si>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</si>
  <si>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</si>
  <si>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</si>
  <si>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</si>
  <si>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</si>
  <si>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</si>
  <si>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</si>
  <si>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</si>
  <si>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</si>
  <si>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</si>
  <si>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</si>
  <si>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</si>
  <si>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</si>
  <si>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</si>
  <si>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</si>
  <si>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</si>
  <si>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</si>
  <si>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</si>
  <si>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</si>
  <si>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</si>
  <si>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</si>
  <si>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</si>
  <si>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</si>
  <si>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</si>
  <si>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</si>
  <si>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</si>
  <si>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</si>
  <si>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</si>
  <si>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</si>
  <si>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</si>
  <si>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</si>
  <si>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</si>
  <si>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</si>
  <si>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</si>
  <si>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</si>
  <si>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</si>
  <si>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</si>
  <si>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</si>
  <si>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</si>
  <si>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</si>
  <si>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</si>
  <si>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</si>
  <si>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</si>
  <si>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</si>
  <si>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</si>
  <si>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</si>
  <si>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</si>
  <si>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</si>
  <si>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</si>
  <si>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</si>
  <si>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</si>
  <si>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</si>
  <si>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</si>
  <si>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</si>
  <si>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</si>
  <si>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</si>
  <si>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</si>
  <si>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</si>
  <si>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</si>
  <si>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</si>
  <si>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</si>
  <si>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</si>
  <si>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</si>
  <si>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</si>
  <si>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</si>
  <si>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</si>
  <si>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</si>
  <si>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</si>
  <si>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</si>
  <si>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</si>
  <si>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</si>
  <si>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</si>
  <si>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</si>
  <si>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</si>
  <si>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</si>
  <si>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</si>
  <si>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</si>
  <si>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</si>
  <si>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</si>
  <si>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</si>
  <si>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</si>
  <si>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</si>
  <si>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</si>
  <si>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</si>
  <si>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</si>
  <si>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</si>
  <si>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</si>
  <si>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</si>
  <si>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</si>
  <si>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</si>
  <si>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</si>
  <si>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</si>
  <si>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</si>
  <si>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</si>
  <si>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</si>
  <si>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</si>
  <si>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</si>
  <si>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</si>
  <si>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</si>
  <si>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</si>
  <si>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</si>
  <si>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</si>
  <si>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</si>
  <si>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</si>
  <si>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</si>
  <si>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</si>
  <si>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</si>
  <si>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</si>
  <si>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</si>
  <si>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</si>
  <si>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</si>
  <si>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</si>
  <si>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</si>
  <si>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</si>
  <si>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</si>
  <si>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</si>
  <si>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</si>
  <si>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</si>
  <si>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</si>
  <si>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</si>
  <si>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</si>
  <si>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</si>
  <si>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</si>
  <si>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</si>
  <si>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</si>
  <si>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</si>
  <si>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</si>
  <si>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</si>
  <si>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</si>
  <si>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</si>
  <si>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</si>
  <si>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</si>
  <si>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</si>
  <si>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</si>
  <si>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</si>
  <si>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</si>
  <si>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</si>
  <si>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</si>
  <si>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</si>
  <si>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</si>
  <si>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</si>
  <si>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</si>
  <si>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</si>
  <si>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</si>
  <si>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</si>
  <si>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</si>
  <si>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</si>
  <si>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</si>
  <si>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</si>
  <si>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</si>
  <si>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</si>
  <si>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</si>
  <si>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</si>
  <si>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</si>
  <si>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</si>
  <si>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</si>
  <si>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</si>
  <si>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</si>
  <si>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</si>
  <si>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</si>
  <si>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</si>
  <si>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</si>
  <si>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</si>
  <si>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</si>
  <si>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</si>
  <si>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</si>
  <si>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</si>
  <si>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</si>
  <si>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</si>
  <si>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</si>
  <si>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</si>
  <si>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</si>
  <si>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</si>
  <si>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</si>
  <si>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</si>
  <si>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</si>
  <si>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</si>
  <si>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</si>
  <si>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</si>
  <si>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</si>
  <si>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</si>
  <si>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</si>
  <si>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</si>
  <si>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</si>
  <si>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</si>
  <si>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</si>
  <si>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</si>
  <si>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</si>
  <si>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</si>
  <si>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</si>
  <si>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</si>
  <si>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</si>
  <si>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</si>
  <si>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</si>
  <si>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</si>
  <si>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</si>
  <si>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</si>
  <si>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</si>
  <si>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</si>
  <si>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</si>
  <si>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</si>
  <si>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</si>
  <si>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</si>
  <si>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</si>
  <si>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</si>
  <si>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</si>
  <si>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</si>
  <si>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</si>
  <si>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</si>
  <si>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</si>
  <si>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</si>
  <si>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</si>
  <si>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</si>
  <si>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</si>
  <si>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</si>
  <si>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</si>
  <si>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</si>
  <si>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</si>
  <si>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</si>
  <si>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</si>
  <si>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</si>
  <si>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</si>
  <si>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</si>
  <si>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</si>
  <si>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</si>
  <si>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</si>
  <si>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</si>
  <si>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</si>
  <si>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</si>
  <si>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</si>
  <si>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</si>
  <si>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</si>
  <si>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</si>
  <si>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</si>
  <si>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</si>
  <si>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</si>
  <si>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</si>
  <si>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</si>
  <si>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</si>
  <si>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</si>
  <si>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</si>
  <si>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</si>
  <si>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</si>
  <si>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</si>
  <si>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</si>
  <si>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</si>
  <si>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</si>
  <si>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</si>
  <si>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</si>
  <si>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</si>
  <si>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</si>
  <si>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</si>
  <si>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</si>
  <si>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</si>
  <si>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</si>
  <si>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</si>
  <si>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</si>
  <si>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</si>
  <si>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</si>
  <si>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</si>
  <si>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</si>
  <si>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</si>
  <si>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</si>
  <si>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</si>
  <si>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</si>
  <si>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</si>
  <si>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</si>
  <si>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</si>
  <si>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</si>
  <si>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</si>
  <si>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</si>
  <si>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</si>
  <si>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</si>
  <si>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</si>
  <si>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</si>
  <si>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</si>
  <si>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</si>
  <si>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</si>
  <si>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</si>
  <si>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</si>
  <si>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</si>
  <si>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</si>
  <si>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</si>
  <si>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</si>
  <si>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</si>
  <si>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</si>
  <si>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</si>
  <si>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</si>
  <si>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</si>
  <si>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</si>
  <si>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</si>
  <si>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</si>
  <si>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</si>
  <si>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</si>
  <si>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</si>
  <si>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</si>
  <si>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</si>
  <si>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</si>
  <si>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</si>
  <si>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</si>
  <si>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</si>
  <si>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</si>
  <si>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</si>
  <si>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</si>
  <si>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</si>
  <si>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</si>
  <si>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</si>
  <si>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</si>
  <si>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</si>
  <si>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</si>
  <si>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</si>
  <si>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</si>
  <si>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</si>
  <si>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</si>
  <si>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</si>
  <si>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</si>
  <si>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</si>
  <si>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</si>
  <si>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</si>
  <si>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</si>
  <si>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</si>
  <si>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</si>
  <si>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</si>
  <si>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</si>
  <si>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</si>
  <si>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</si>
  <si>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</si>
  <si>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</si>
  <si>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</si>
  <si>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</si>
  <si>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</si>
  <si>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</si>
  <si>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</si>
  <si>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</si>
  <si>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</si>
  <si>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</si>
  <si>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</si>
  <si>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</si>
  <si>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</si>
  <si>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</si>
  <si>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</si>
  <si>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</si>
  <si>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</si>
  <si>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</si>
  <si>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</si>
  <si>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</si>
  <si>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</si>
  <si>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</si>
  <si>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</si>
  <si>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</si>
  <si>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</si>
  <si>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</si>
  <si>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</si>
  <si>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</si>
  <si>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</si>
  <si>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</si>
  <si>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</si>
  <si>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</si>
  <si>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</si>
  <si>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</si>
  <si>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</si>
  <si>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</si>
  <si>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</si>
  <si>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</si>
  <si>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</si>
  <si>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</si>
  <si>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</si>
  <si>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</si>
  <si>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</si>
  <si>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</si>
  <si>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</si>
  <si>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</si>
  <si>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</si>
  <si>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</si>
  <si>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</si>
  <si>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</si>
  <si>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</si>
  <si>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</si>
  <si>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</si>
  <si>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</si>
  <si>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</si>
  <si>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</si>
  <si>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</si>
  <si>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</si>
  <si>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</si>
  <si>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</si>
  <si>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</si>
  <si>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</si>
  <si>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</si>
  <si>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</si>
  <si>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</si>
  <si>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</si>
  <si>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</si>
  <si>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</si>
  <si>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</si>
  <si>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</si>
  <si>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</si>
  <si>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</si>
  <si>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</si>
  <si>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</si>
  <si>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</si>
  <si>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</si>
  <si>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</si>
  <si>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</si>
  <si>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</si>
  <si>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</si>
  <si>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</si>
  <si>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</si>
  <si>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</si>
  <si>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</si>
  <si>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</si>
  <si>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</si>
  <si>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</si>
  <si>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</si>
  <si>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</si>
  <si>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</si>
  <si>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</si>
  <si>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</si>
  <si>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</si>
  <si>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</si>
  <si>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</si>
  <si>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</si>
  <si>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</si>
  <si>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</si>
  <si>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</si>
  <si>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</si>
  <si>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</si>
  <si>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</si>
  <si>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</si>
  <si>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</si>
  <si>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</si>
  <si>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</si>
  <si>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</si>
  <si>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</si>
  <si>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</si>
  <si>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</si>
  <si>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</si>
  <si>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</si>
  <si>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</si>
  <si>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</si>
  <si>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</si>
  <si>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</si>
  <si>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</si>
  <si>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</si>
  <si>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</si>
  <si>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</si>
  <si>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</si>
  <si>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</si>
  <si>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</si>
  <si>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</si>
  <si>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</si>
  <si>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</si>
  <si>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</si>
  <si>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</si>
  <si>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</si>
  <si>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</si>
  <si>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</si>
  <si>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</si>
  <si>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</si>
  <si>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</si>
  <si>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</si>
  <si>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</si>
  <si>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</si>
  <si>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</si>
  <si>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</si>
  <si>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</si>
  <si>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</si>
  <si>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</si>
  <si>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</si>
  <si>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</si>
  <si>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</si>
  <si>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</si>
  <si>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</si>
  <si>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</si>
  <si>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</si>
  <si>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</si>
  <si>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</si>
  <si>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</si>
  <si>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</si>
  <si>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</si>
  <si>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</si>
  <si>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</si>
  <si>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</si>
  <si>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</si>
  <si>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</si>
  <si>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</si>
  <si>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</si>
  <si>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</si>
  <si>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</si>
  <si>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</si>
  <si>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</si>
  <si>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</si>
  <si>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</si>
  <si>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</si>
  <si>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</si>
  <si>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</si>
  <si>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</si>
  <si>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</si>
  <si>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</si>
  <si>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</si>
  <si>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</si>
  <si>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</si>
  <si>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</si>
  <si>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</si>
  <si>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</si>
  <si>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</si>
  <si>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</si>
  <si>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</si>
  <si>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</si>
  <si>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</si>
  <si>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</si>
  <si>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</si>
  <si>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</si>
  <si>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</si>
  <si>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</si>
  <si>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</si>
  <si>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</si>
  <si>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</si>
  <si>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</si>
  <si>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</si>
  <si>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</si>
  <si>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</si>
  <si>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</si>
  <si>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</si>
  <si>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</si>
  <si>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</si>
  <si>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</si>
  <si>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</si>
  <si>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</si>
  <si>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</si>
  <si>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</si>
  <si>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</si>
  <si>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</si>
  <si>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</si>
  <si>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</si>
  <si>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</si>
  <si>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</si>
  <si>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</si>
  <si>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</si>
  <si>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</si>
  <si>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</si>
  <si>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</si>
  <si>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</si>
  <si>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</si>
  <si>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</si>
  <si>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</si>
  <si>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</si>
  <si>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</si>
  <si>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</si>
  <si>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</si>
  <si>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</si>
  <si>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</si>
  <si>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</si>
  <si>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</si>
  <si>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</si>
  <si>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</si>
  <si>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</si>
  <si>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</si>
  <si>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</si>
  <si>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</si>
  <si>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</si>
  <si>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</si>
  <si>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</si>
  <si>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</si>
  <si>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</si>
  <si>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</si>
  <si>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</si>
  <si>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</si>
  <si>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</si>
  <si>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</si>
  <si>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</si>
  <si>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</si>
  <si>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</si>
  <si>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</si>
  <si>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</si>
  <si>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</si>
  <si>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</si>
  <si>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</si>
  <si>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</si>
  <si>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</si>
  <si>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</si>
  <si>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</si>
  <si>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</si>
  <si>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</si>
  <si>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</si>
  <si>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</si>
  <si>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</si>
  <si>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</si>
  <si>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</si>
  <si>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</si>
  <si>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</si>
  <si>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</si>
  <si>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</si>
  <si>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</si>
  <si>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</si>
  <si>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</si>
  <si>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</si>
  <si>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</si>
  <si>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</si>
  <si>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</si>
  <si>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</si>
  <si>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</si>
  <si>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</si>
  <si>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</si>
  <si>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</si>
  <si>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</si>
  <si>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</si>
  <si>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</si>
  <si>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</si>
  <si>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</si>
  <si>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</si>
  <si>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</si>
  <si>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</si>
  <si>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</si>
  <si>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</si>
  <si>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</si>
  <si>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</si>
  <si>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</si>
  <si>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</si>
  <si>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</si>
  <si>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</si>
  <si>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</si>
  <si>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</si>
  <si>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</si>
  <si>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</si>
  <si>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</si>
  <si>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</si>
  <si>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</si>
  <si>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</si>
  <si>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</si>
  <si>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</si>
  <si>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</si>
  <si>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</si>
  <si>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</si>
  <si>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</si>
  <si>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</si>
  <si>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</si>
  <si>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</si>
  <si>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</si>
  <si>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</si>
  <si>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</si>
  <si>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</si>
  <si>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</si>
  <si>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</si>
  <si>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</si>
  <si>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</si>
  <si>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</si>
  <si>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</si>
  <si>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</si>
  <si>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</si>
  <si>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</si>
  <si>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</si>
  <si>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</si>
  <si>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</si>
  <si>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</si>
  <si>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</si>
  <si>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</si>
  <si>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</si>
  <si>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</si>
  <si>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</si>
  <si>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</si>
  <si>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</si>
  <si>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</si>
  <si>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</si>
  <si>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</si>
  <si>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</si>
  <si>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</si>
  <si>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</si>
  <si>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</si>
  <si>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</si>
  <si>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</si>
  <si>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</si>
  <si>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</si>
  <si>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</si>
  <si>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</si>
  <si>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</si>
  <si>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</si>
  <si>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</si>
  <si>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</si>
  <si>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</si>
  <si>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</si>
  <si>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</si>
  <si>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</si>
  <si>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</si>
  <si>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</si>
  <si>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</si>
  <si>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</si>
  <si>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</si>
  <si>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</si>
  <si>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</si>
  <si>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</si>
  <si>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</si>
  <si>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</si>
  <si>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</si>
  <si>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</si>
  <si>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</si>
  <si>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</si>
  <si>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</si>
  <si>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</si>
  <si>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</si>
  <si>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</si>
  <si>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</si>
  <si>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</si>
  <si>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</si>
  <si>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</si>
  <si>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</si>
  <si>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</si>
  <si>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</si>
  <si>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</si>
  <si>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</si>
  <si>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</si>
  <si>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</si>
  <si>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</si>
  <si>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</si>
  <si>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</si>
  <si>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</si>
  <si>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</si>
  <si>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</si>
  <si>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</si>
  <si>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</si>
  <si>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</si>
  <si>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</si>
  <si>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</si>
  <si>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</si>
  <si>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</si>
  <si>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</si>
  <si>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</si>
  <si>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</si>
  <si>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</si>
  <si>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</si>
  <si>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</si>
  <si>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</si>
  <si>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</si>
  <si>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</si>
  <si>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</si>
  <si>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</si>
  <si>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</si>
  <si>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</si>
  <si>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</si>
  <si>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</si>
  <si>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</si>
  <si>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</si>
  <si>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</si>
  <si>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</si>
  <si>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</si>
  <si>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</si>
  <si>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</si>
  <si>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</si>
  <si>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</si>
  <si>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</si>
  <si>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</si>
  <si>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</si>
  <si>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</si>
  <si>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</si>
  <si>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</si>
  <si>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</si>
  <si>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</si>
  <si>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</si>
  <si>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</si>
  <si>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</si>
  <si>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</si>
  <si>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</si>
  <si>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</si>
  <si>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</si>
  <si>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</si>
  <si>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</si>
  <si>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</si>
  <si>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</si>
  <si>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</si>
  <si>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</si>
  <si>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</si>
  <si>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</si>
  <si>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</si>
  <si>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</si>
  <si>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</si>
  <si>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</si>
  <si>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</si>
  <si>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</si>
  <si>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</si>
  <si>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</si>
  <si>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</si>
  <si>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</si>
  <si>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</si>
  <si>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</si>
  <si>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</si>
  <si>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</si>
  <si>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</si>
  <si>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</si>
  <si>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</si>
  <si>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</si>
  <si>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</si>
  <si>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</si>
  <si>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</si>
  <si>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</si>
  <si>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</si>
  <si>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</si>
  <si>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</si>
  <si>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</si>
  <si>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</si>
  <si>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</si>
  <si>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</si>
  <si>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</si>
  <si>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</si>
  <si>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</si>
  <si>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</si>
  <si>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</si>
  <si>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</si>
  <si>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</si>
  <si>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</si>
  <si>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</si>
  <si>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</si>
  <si>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</si>
  <si>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</si>
  <si>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</si>
  <si>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</si>
  <si>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</si>
  <si>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</si>
  <si>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</si>
  <si>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</si>
  <si>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</si>
  <si>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</si>
  <si>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</si>
  <si>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</si>
  <si>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</si>
  <si>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</si>
  <si>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</si>
  <si>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</si>
  <si>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</si>
  <si>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</si>
  <si>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</si>
  <si>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</si>
  <si>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</si>
  <si>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</si>
  <si>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</si>
  <si>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</si>
  <si>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</si>
  <si>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</si>
  <si>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</si>
  <si>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</si>
  <si>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</si>
  <si>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</si>
  <si>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</si>
  <si>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</si>
  <si>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</si>
  <si>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</si>
  <si>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</si>
  <si>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</si>
  <si>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</si>
  <si>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</si>
  <si>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</si>
  <si>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</si>
  <si>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</si>
  <si>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</si>
  <si>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</si>
  <si>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</si>
  <si>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</si>
  <si>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</si>
  <si>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</si>
  <si>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</si>
  <si>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</si>
  <si>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</si>
  <si>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</si>
  <si>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</si>
  <si>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</si>
  <si>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</si>
  <si>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</si>
  <si>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</si>
  <si>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</si>
  <si>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</si>
  <si>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</si>
  <si>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</si>
  <si>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</si>
  <si>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</si>
  <si>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</si>
  <si>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</si>
  <si>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</si>
  <si>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</si>
  <si>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</si>
  <si>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</si>
  <si>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</si>
  <si>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</si>
  <si>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</si>
  <si>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</si>
  <si>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</si>
  <si>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</si>
  <si>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</si>
  <si>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</si>
  <si>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</si>
  <si>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</si>
  <si>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</si>
  <si>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</si>
  <si>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</si>
  <si>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</si>
  <si>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</si>
  <si>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</si>
  <si>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</si>
  <si>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</si>
  <si>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</si>
  <si>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</si>
  <si>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</si>
  <si>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</si>
  <si>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</si>
  <si>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</si>
  <si>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</si>
  <si>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</si>
  <si>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</si>
  <si>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</si>
  <si>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</si>
  <si>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</si>
  <si>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</si>
  <si>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</si>
  <si>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</si>
  <si>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</si>
  <si>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</si>
  <si>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</si>
  <si>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</si>
  <si>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</si>
  <si>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</si>
  <si>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</si>
  <si>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</si>
  <si>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</si>
  <si>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</si>
  <si>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</si>
  <si>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</si>
  <si>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</si>
  <si>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</si>
  <si>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</si>
  <si>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</si>
  <si>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</si>
  <si>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</si>
  <si>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</si>
  <si>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</si>
  <si>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</si>
  <si>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</si>
  <si>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</si>
  <si>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</si>
  <si>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</si>
  <si>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</si>
  <si>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</si>
  <si>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</si>
  <si>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</si>
  <si>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</si>
  <si>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</si>
  <si>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</si>
  <si>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</si>
  <si>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</si>
  <si>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</si>
  <si>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</si>
  <si>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</si>
  <si>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</si>
  <si>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</si>
  <si>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</si>
  <si>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</si>
  <si>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</si>
  <si>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</si>
  <si>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</si>
  <si>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</si>
  <si>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</si>
  <si>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</si>
  <si>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</si>
  <si>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</si>
  <si>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</si>
  <si>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</si>
  <si>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</si>
  <si>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</si>
  <si>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</si>
  <si>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</si>
  <si>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</si>
  <si>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</si>
  <si>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</si>
  <si>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</si>
  <si>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</si>
  <si>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</si>
  <si>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</si>
  <si>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</si>
  <si>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</si>
  <si>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</si>
  <si>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</si>
  <si>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</si>
  <si>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</si>
  <si>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</si>
  <si>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</si>
  <si>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</si>
  <si>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</si>
  <si>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</si>
  <si>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</si>
  <si>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</si>
  <si>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</si>
  <si>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</si>
  <si>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</si>
  <si>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</si>
  <si>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</si>
  <si>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</si>
  <si>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</si>
  <si>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</si>
  <si>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</si>
  <si>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</si>
  <si>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</si>
  <si>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</si>
  <si>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</si>
  <si>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</si>
  <si>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</si>
  <si>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</si>
  <si>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</si>
  <si>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</si>
  <si>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</si>
  <si>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</si>
  <si>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</si>
  <si>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</si>
  <si>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</si>
  <si>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</si>
  <si>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</si>
  <si>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</si>
  <si>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</si>
  <si>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</si>
  <si>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</si>
  <si>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</si>
  <si>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</si>
  <si>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</si>
  <si>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</si>
  <si>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</si>
  <si>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</si>
  <si>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</si>
  <si>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</si>
  <si>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</si>
  <si>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</si>
  <si>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</si>
  <si>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</si>
  <si>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</si>
  <si>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</si>
  <si>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</si>
  <si>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</si>
  <si>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</si>
  <si>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</si>
  <si>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</si>
  <si>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</si>
  <si>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</si>
  <si>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</si>
  <si>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</si>
  <si>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</si>
  <si>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</si>
  <si>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</si>
  <si>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</si>
  <si>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</si>
  <si>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</si>
  <si>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</si>
  <si>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</si>
  <si>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</si>
  <si>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</si>
  <si>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</si>
  <si>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</si>
  <si>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</si>
  <si>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</si>
  <si>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</si>
  <si>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</si>
  <si>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</si>
  <si>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</si>
  <si>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</si>
  <si>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</si>
  <si>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</si>
  <si>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</si>
  <si>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</si>
  <si>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</si>
  <si>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</si>
  <si>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</si>
  <si>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</si>
  <si>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</si>
  <si>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</si>
  <si>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</si>
  <si>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</si>
  <si>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</si>
  <si>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</si>
  <si>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</si>
  <si>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</si>
  <si>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</si>
  <si>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</si>
  <si>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</si>
  <si>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</si>
  <si>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</si>
  <si>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</si>
  <si>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</si>
  <si>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</si>
  <si>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</si>
  <si>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</si>
  <si>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</si>
  <si>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</si>
  <si>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</si>
  <si>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</si>
  <si>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</si>
  <si>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</si>
  <si>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</si>
  <si>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</si>
  <si>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</si>
  <si>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</si>
  <si>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</si>
  <si>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</si>
  <si>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</si>
  <si>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</si>
  <si>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</si>
  <si>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</si>
  <si>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</si>
  <si>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</si>
  <si>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</si>
  <si>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</si>
  <si>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</si>
  <si>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</si>
  <si>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</si>
  <si>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</si>
  <si>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</si>
  <si>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</si>
  <si>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</si>
  <si>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</si>
  <si>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</si>
  <si>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</si>
  <si>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</si>
  <si>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</si>
  <si>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</si>
  <si>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</si>
  <si>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</si>
  <si>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</si>
  <si>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</si>
  <si>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</si>
  <si>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</si>
  <si>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</si>
  <si>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</si>
  <si>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</si>
  <si>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</si>
  <si>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</si>
  <si>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</si>
  <si>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</si>
  <si>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</si>
  <si>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</si>
  <si>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</si>
  <si>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</si>
  <si>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</si>
  <si>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</si>
  <si>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</si>
  <si>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</si>
  <si>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</si>
  <si>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</si>
  <si>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</si>
  <si>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</si>
  <si>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</si>
  <si>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</si>
  <si>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</si>
  <si>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</si>
  <si>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</si>
  <si>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</si>
  <si>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</si>
  <si>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</si>
  <si>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</si>
  <si>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</si>
  <si>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</si>
  <si>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</si>
  <si>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</si>
  <si>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</si>
  <si>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</si>
  <si>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</si>
  <si>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</si>
  <si>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</si>
  <si>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</si>
  <si>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</si>
  <si>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</si>
  <si>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</si>
  <si>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</si>
  <si>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</si>
  <si>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</si>
  <si>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</si>
  <si>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</si>
  <si>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</si>
  <si>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</si>
  <si>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</si>
  <si>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</si>
  <si>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</si>
  <si>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</si>
  <si>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</si>
  <si>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</si>
  <si>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</si>
  <si>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</si>
  <si>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</si>
  <si>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</si>
  <si>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</si>
  <si>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</si>
  <si>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</si>
  <si>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</si>
  <si>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</si>
  <si>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</si>
  <si>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</si>
  <si>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</si>
  <si>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</si>
  <si>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</si>
  <si>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</si>
  <si>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</si>
  <si>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</si>
  <si>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</si>
  <si>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</si>
  <si>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</si>
  <si>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</si>
  <si>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</si>
  <si>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</si>
  <si>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</si>
  <si>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</si>
  <si>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</si>
  <si>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</si>
  <si>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</si>
  <si>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</si>
  <si>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</si>
  <si>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</si>
  <si>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</si>
  <si>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</si>
  <si>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</si>
  <si>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</si>
  <si>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</si>
  <si>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</si>
  <si>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</si>
  <si>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</si>
  <si>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</si>
  <si>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</si>
  <si>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</si>
  <si>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</si>
  <si>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</si>
  <si>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</si>
  <si>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</si>
  <si>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</si>
  <si>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</si>
  <si>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</si>
  <si>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</si>
  <si>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</si>
  <si>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</si>
  <si>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</si>
  <si>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</si>
  <si>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</si>
  <si>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</si>
  <si>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</si>
  <si>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</si>
  <si>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</si>
  <si>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</si>
  <si>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</si>
  <si>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</si>
  <si>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</si>
  <si>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</si>
  <si>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</si>
  <si>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</si>
  <si>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</si>
  <si>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</si>
  <si>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</si>
  <si>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</si>
  <si>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</si>
  <si>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</si>
  <si>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</si>
  <si>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</si>
  <si>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</si>
  <si>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</si>
  <si>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</si>
  <si>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</si>
  <si>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</si>
  <si>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</si>
  <si>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</si>
  <si>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</si>
  <si>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</si>
  <si>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</si>
  <si>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</si>
  <si>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</si>
  <si>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</si>
  <si>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</si>
  <si>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</si>
  <si>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</si>
  <si>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</si>
  <si>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</si>
  <si>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</si>
  <si>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</si>
  <si>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</si>
  <si>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</si>
  <si>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</si>
  <si>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</si>
  <si>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</si>
  <si>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</si>
  <si>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</si>
  <si>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</si>
  <si>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</si>
  <si>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</si>
  <si>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</si>
  <si>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</si>
  <si>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</si>
  <si>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</si>
  <si>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</si>
  <si>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</si>
  <si>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</si>
  <si>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</si>
  <si>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</si>
  <si>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</si>
  <si>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</si>
  <si>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</si>
  <si>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</si>
  <si>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</si>
  <si>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</si>
  <si>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</si>
  <si>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</si>
  <si>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</si>
  <si>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</si>
  <si>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</si>
  <si>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</si>
  <si>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</si>
  <si>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</si>
  <si>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</si>
  <si>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</si>
  <si>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</si>
  <si>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</si>
  <si>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</si>
  <si>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</si>
  <si>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</si>
  <si>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</si>
  <si>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</si>
  <si>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</si>
  <si>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</si>
  <si>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</si>
  <si>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</si>
  <si>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</si>
  <si>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</si>
  <si>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</si>
  <si>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</si>
  <si>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</si>
  <si>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</si>
  <si>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</si>
  <si>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</si>
  <si>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</si>
  <si>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</si>
  <si>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</si>
  <si>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</si>
  <si>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</si>
  <si>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</si>
  <si>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</si>
  <si>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</si>
  <si>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</si>
  <si>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</si>
  <si>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</si>
  <si>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</si>
  <si>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</si>
  <si>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</si>
  <si>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</si>
  <si>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</si>
  <si>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</si>
  <si>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</si>
  <si>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</si>
  <si>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</si>
  <si>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</si>
  <si>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</si>
  <si>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</si>
  <si>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</si>
  <si>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</si>
  <si>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</si>
  <si>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</si>
  <si>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</si>
  <si>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</si>
  <si>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</si>
  <si>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</si>
  <si>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</si>
  <si>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</si>
  <si>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</si>
  <si>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</si>
  <si>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</si>
  <si>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</si>
  <si>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</si>
  <si>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</si>
  <si>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</si>
  <si>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</si>
  <si>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</si>
  <si>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</si>
  <si>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</si>
  <si>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</si>
  <si>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</si>
  <si>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</si>
  <si>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</si>
  <si>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</si>
  <si>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</si>
  <si>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</si>
  <si>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</si>
  <si>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</si>
  <si>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</si>
  <si>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</si>
  <si>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</si>
  <si>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</si>
  <si>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</si>
  <si>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</si>
  <si>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</si>
  <si>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</si>
  <si>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</si>
  <si>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</si>
  <si>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</si>
  <si>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</si>
  <si>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</si>
  <si>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</si>
  <si>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</si>
  <si>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</si>
  <si>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</si>
  <si>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</si>
  <si>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</si>
  <si>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</si>
  <si>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</si>
  <si>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</si>
  <si>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</si>
  <si>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</si>
  <si>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</si>
  <si>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</si>
  <si>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</si>
  <si>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</si>
  <si>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</si>
  <si>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</si>
  <si>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</si>
  <si>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</si>
  <si>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</si>
  <si>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</si>
  <si>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</si>
  <si>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</si>
  <si>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</si>
  <si>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</si>
  <si>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</si>
  <si>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</si>
  <si>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</si>
  <si>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</si>
  <si>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</si>
  <si>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</si>
  <si>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</si>
  <si>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</si>
  <si>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</si>
  <si>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</si>
  <si>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</si>
  <si>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</si>
  <si>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</si>
  <si>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</si>
  <si>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</si>
  <si>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</si>
  <si>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</si>
  <si>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</si>
  <si>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</si>
  <si>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</si>
  <si>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</si>
  <si>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</si>
  <si>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</si>
  <si>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</si>
  <si>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</si>
  <si>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</si>
  <si>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</si>
  <si>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</si>
  <si>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</si>
  <si>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</si>
  <si>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</si>
  <si>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</si>
  <si>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</si>
  <si>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</si>
  <si>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</si>
  <si>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</si>
  <si>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</si>
  <si>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</si>
  <si>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</si>
  <si>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</si>
  <si>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</si>
  <si>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</si>
  <si>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</si>
  <si>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</si>
  <si>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</si>
  <si>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</si>
  <si>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</si>
  <si>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</si>
  <si>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</si>
  <si>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</si>
  <si>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</si>
  <si>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</si>
  <si>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</si>
  <si>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</si>
  <si>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</si>
  <si>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</si>
  <si>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</si>
  <si>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</si>
  <si>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</si>
  <si>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</si>
  <si>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</si>
  <si>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</si>
  <si>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</si>
  <si>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</si>
  <si>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</si>
  <si>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</si>
  <si>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</si>
  <si>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</si>
  <si>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</si>
  <si>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</si>
  <si>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</si>
  <si>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</si>
  <si>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</si>
  <si>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</si>
  <si>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</si>
  <si>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</si>
  <si>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</si>
  <si>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</si>
  <si>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</si>
  <si>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</si>
  <si>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</si>
  <si>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</si>
  <si>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</si>
  <si>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</si>
  <si>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</si>
  <si>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</si>
  <si>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</si>
  <si>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</si>
  <si>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</si>
  <si>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</si>
  <si>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</si>
  <si>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</si>
  <si>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</si>
  <si>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</si>
  <si>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</si>
  <si>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</si>
  <si>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</si>
  <si>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</si>
  <si>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</si>
  <si>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</si>
  <si>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</si>
  <si>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</si>
  <si>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</si>
  <si>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</si>
  <si>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</si>
  <si>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</si>
  <si>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</si>
  <si>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</si>
  <si>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</si>
  <si>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</si>
  <si>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</si>
  <si>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</si>
  <si>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</si>
  <si>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</si>
  <si>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</si>
  <si>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</si>
  <si>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</si>
  <si>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</si>
  <si>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</si>
  <si>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</si>
  <si>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</si>
  <si>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</si>
  <si>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</si>
  <si>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</si>
  <si>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</si>
  <si>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</si>
  <si>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</si>
  <si>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</si>
  <si>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</si>
  <si>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</si>
  <si>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</si>
  <si>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</si>
  <si>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</si>
  <si>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</si>
  <si>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</si>
  <si>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</si>
  <si>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</si>
  <si>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</si>
  <si>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</si>
  <si>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</si>
  <si>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</si>
  <si>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</si>
  <si>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</si>
  <si>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</si>
  <si>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</si>
  <si>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</si>
  <si>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</si>
  <si>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</si>
  <si>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</si>
  <si>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</si>
  <si>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</si>
  <si>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</si>
  <si>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</si>
  <si>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</si>
  <si>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</si>
  <si>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</si>
  <si>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</si>
  <si>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</si>
  <si>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</si>
  <si>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</si>
  <si>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</si>
  <si>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</si>
  <si>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</si>
  <si>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</si>
  <si>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</si>
  <si>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</si>
  <si>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</si>
  <si>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</si>
  <si>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</si>
  <si>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</si>
  <si>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</si>
  <si>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</si>
  <si>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</si>
  <si>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</si>
  <si>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</si>
  <si>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</si>
  <si>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</si>
  <si>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</si>
  <si>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</si>
  <si>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</si>
  <si>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</si>
  <si>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</si>
  <si>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</si>
  <si>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</si>
  <si>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</si>
  <si>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</si>
  <si>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</si>
  <si>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</si>
  <si>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</si>
  <si>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</si>
  <si>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</si>
  <si>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</si>
  <si>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</si>
  <si>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</si>
  <si>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</si>
  <si>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</si>
  <si>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</si>
  <si>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</si>
  <si>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</si>
  <si>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</si>
  <si>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</si>
  <si>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</si>
  <si>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</si>
  <si>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</si>
  <si>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</si>
  <si>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</si>
  <si>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</si>
  <si>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</si>
  <si>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</si>
  <si>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</si>
  <si>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</si>
  <si>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</si>
  <si>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</si>
  <si>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</si>
  <si>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</si>
  <si>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</si>
  <si>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</si>
  <si>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</si>
  <si>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</si>
  <si>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</si>
  <si>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</si>
  <si>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</si>
  <si>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</si>
  <si>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</si>
  <si>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</si>
  <si>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</si>
  <si>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</si>
  <si>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</si>
  <si>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</si>
  <si>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</si>
  <si>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</si>
  <si>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</si>
  <si>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</si>
  <si>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</si>
  <si>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</si>
  <si>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</si>
  <si>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</si>
  <si>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</si>
  <si>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</si>
  <si>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</si>
  <si>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</si>
  <si>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</si>
  <si>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</si>
  <si>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</si>
  <si>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</si>
  <si>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</si>
  <si>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</si>
  <si>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</si>
  <si>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</si>
  <si>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</si>
  <si>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</si>
  <si>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</si>
  <si>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</si>
  <si>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</si>
  <si>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</si>
  <si>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</si>
  <si>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</si>
  <si>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</si>
  <si>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</si>
  <si>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</si>
  <si>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</si>
  <si>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</si>
  <si>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</si>
  <si>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</si>
  <si>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</si>
  <si>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</si>
  <si>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</si>
  <si>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</si>
  <si>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</si>
  <si>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</si>
  <si>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</si>
  <si>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</si>
  <si>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</si>
  <si>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</si>
  <si>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</si>
  <si>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</si>
  <si>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</si>
  <si>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</si>
  <si>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</si>
  <si>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</si>
  <si>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</si>
  <si>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</si>
  <si>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</si>
  <si>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</si>
  <si>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</si>
  <si>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</si>
  <si>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</si>
  <si>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</si>
  <si>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</si>
  <si>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</si>
  <si>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</si>
  <si>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</si>
  <si>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</si>
  <si>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</si>
  <si>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</si>
  <si>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</si>
  <si>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</si>
  <si>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</si>
  <si>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</si>
  <si>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</si>
  <si>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</si>
  <si>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</si>
  <si>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</si>
  <si>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</si>
  <si>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</si>
  <si>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</si>
  <si>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</si>
  <si>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</si>
  <si>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</si>
  <si>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</si>
  <si>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</si>
  <si>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</si>
  <si>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</si>
  <si>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</si>
  <si>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</si>
  <si>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</si>
  <si>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</si>
  <si>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</si>
  <si>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</si>
  <si>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</si>
  <si>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</si>
  <si>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</si>
  <si>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</si>
  <si>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</si>
  <si>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</si>
  <si>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</si>
  <si>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</si>
  <si>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</si>
  <si>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</si>
  <si>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</si>
  <si>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</si>
  <si>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</si>
  <si>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</si>
  <si>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</si>
  <si>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</si>
  <si>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</si>
  <si>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</si>
  <si>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</si>
  <si>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</si>
  <si>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</si>
  <si>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</si>
  <si>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</si>
  <si>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</si>
  <si>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</si>
  <si>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</si>
  <si>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</si>
  <si>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</si>
  <si>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</si>
  <si>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</si>
  <si>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</si>
  <si>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</si>
  <si>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</si>
  <si>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</si>
  <si>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</si>
  <si>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</si>
  <si>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</si>
  <si>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</si>
  <si>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</si>
  <si>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</si>
  <si>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</si>
  <si>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</si>
  <si>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</si>
  <si>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</si>
  <si>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</si>
  <si>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</si>
  <si>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</si>
  <si>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</si>
  <si>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</si>
  <si>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</si>
  <si>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</si>
  <si>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</si>
  <si>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</si>
  <si>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</si>
  <si>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</si>
  <si>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</si>
  <si>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</si>
  <si>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</si>
  <si>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</si>
  <si>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</si>
  <si>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</si>
  <si>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</si>
  <si>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</si>
  <si>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</si>
  <si>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</si>
  <si>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</si>
  <si>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</si>
  <si>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</si>
  <si>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</si>
  <si>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</si>
  <si>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</si>
  <si>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</si>
  <si>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</si>
  <si>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</si>
  <si>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</si>
  <si>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</si>
  <si>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</si>
  <si>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</si>
  <si>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</si>
  <si>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</si>
  <si>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</si>
  <si>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</si>
  <si>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</si>
  <si>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</si>
  <si>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</si>
  <si>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</si>
  <si>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</si>
  <si>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</si>
  <si>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</si>
  <si>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</si>
  <si>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</si>
  <si>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</si>
  <si>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</si>
  <si>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</si>
  <si>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</si>
  <si>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</si>
  <si>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</si>
  <si>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</si>
  <si>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</si>
  <si>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</si>
  <si>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</si>
  <si>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</si>
  <si>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</si>
  <si>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</si>
  <si>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</si>
  <si>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</si>
  <si>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</si>
  <si>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</si>
  <si>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</si>
  <si>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</si>
  <si>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</si>
  <si>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</si>
  <si>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</si>
  <si>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</si>
  <si>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</si>
  <si>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</si>
  <si>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</si>
  <si>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</si>
  <si>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</si>
  <si>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</si>
  <si>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</si>
  <si>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</si>
  <si>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</si>
  <si>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</si>
  <si>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</si>
  <si>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</si>
  <si>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</si>
  <si>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</si>
  <si>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</si>
  <si>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</si>
  <si>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</si>
  <si>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</si>
  <si>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</si>
  <si>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</si>
  <si>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</si>
  <si>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</si>
  <si>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</si>
  <si>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</si>
  <si>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</si>
  <si>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</si>
  <si>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</si>
  <si>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</si>
  <si>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</si>
  <si>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</si>
  <si>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</si>
  <si>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</si>
  <si>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</si>
  <si>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</si>
  <si>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</si>
  <si>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</si>
  <si>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</si>
  <si>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</si>
  <si>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</si>
  <si>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</si>
  <si>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</si>
  <si>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</si>
  <si>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</si>
  <si>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</si>
  <si>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</si>
  <si>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</si>
  <si>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</si>
  <si>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</si>
  <si>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</si>
  <si>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</si>
  <si>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</si>
  <si>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</si>
  <si>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</si>
  <si>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</si>
  <si>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</si>
  <si>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</si>
  <si>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</si>
  <si>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</si>
  <si>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</si>
  <si>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</si>
  <si>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</si>
  <si>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</si>
  <si>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</si>
  <si>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</si>
  <si>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</si>
  <si>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</si>
  <si>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</si>
  <si>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</si>
  <si>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</si>
  <si>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</si>
  <si>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</si>
  <si>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</si>
  <si>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</si>
  <si>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</si>
  <si>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</si>
  <si>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</si>
  <si>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</si>
  <si>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</si>
  <si>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</si>
  <si>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</si>
  <si>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</si>
  <si>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</si>
  <si>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</si>
  <si>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</si>
  <si>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</si>
  <si>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</si>
  <si>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</si>
  <si>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</si>
  <si>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</si>
  <si>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</si>
  <si>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</si>
  <si>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</si>
  <si>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</si>
  <si>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</si>
  <si>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</si>
  <si>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</si>
  <si>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</si>
  <si>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</si>
  <si>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</si>
  <si>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</si>
  <si>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</si>
  <si>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</si>
  <si>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</si>
  <si>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</si>
  <si>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</si>
  <si>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</si>
  <si>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</si>
  <si>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</si>
  <si>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</si>
  <si>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</si>
  <si>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</si>
  <si>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</si>
  <si>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</si>
  <si>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</si>
  <si>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</si>
  <si>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</si>
  <si>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</si>
  <si>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</si>
  <si>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</si>
  <si>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</si>
  <si>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</si>
  <si>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</si>
  <si>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</si>
  <si>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</si>
  <si>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</si>
  <si>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</si>
  <si>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</si>
  <si>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</si>
  <si>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</si>
  <si>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</si>
  <si>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</si>
  <si>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</si>
  <si>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</si>
  <si>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</si>
  <si>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</si>
  <si>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</si>
  <si>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</si>
  <si>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</si>
  <si>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</si>
  <si>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</si>
  <si>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</si>
  <si>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</si>
  <si>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</si>
  <si>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</si>
  <si>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</si>
  <si>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</si>
  <si>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</si>
  <si>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</si>
  <si>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</si>
  <si>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</si>
  <si>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</si>
  <si>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</si>
  <si>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</si>
  <si>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</si>
  <si>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</si>
  <si>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</si>
  <si>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</si>
  <si>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</si>
  <si>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</si>
  <si>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</si>
  <si>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</si>
  <si>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</si>
  <si>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</si>
  <si>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</si>
  <si>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</si>
  <si>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</si>
  <si>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</si>
  <si>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</si>
  <si>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</si>
  <si>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</si>
  <si>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</si>
  <si>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</si>
  <si>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</si>
  <si>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</si>
  <si>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</si>
  <si>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</si>
  <si>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</si>
  <si>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</si>
  <si>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</si>
  <si>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</si>
  <si>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</si>
  <si>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</si>
  <si>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</si>
  <si>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</si>
  <si>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</si>
  <si>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</si>
  <si>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</si>
  <si>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</si>
  <si>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</si>
  <si>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</si>
  <si>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</si>
  <si>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</si>
  <si>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</si>
  <si>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</si>
  <si>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</si>
  <si>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</si>
  <si>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</si>
  <si>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</si>
  <si>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</si>
  <si>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</si>
  <si>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</si>
  <si>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</si>
  <si>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</si>
  <si>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</si>
  <si>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</si>
  <si>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</si>
  <si>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</si>
  <si>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</si>
  <si>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</si>
  <si>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</si>
  <si>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</si>
  <si>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</si>
  <si>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</si>
  <si>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</si>
  <si>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</si>
  <si>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</si>
  <si>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</si>
  <si>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</si>
  <si>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</si>
  <si>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</si>
  <si>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</si>
  <si>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</si>
  <si>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</si>
  <si>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</si>
  <si>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</si>
  <si>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</si>
  <si>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</si>
  <si>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</si>
  <si>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</si>
  <si>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</si>
  <si>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</si>
  <si>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</si>
  <si>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</si>
  <si>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</si>
  <si>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</si>
  <si>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</si>
  <si>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</si>
  <si>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</si>
  <si>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</si>
  <si>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</si>
  <si>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</si>
  <si>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</si>
  <si>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</si>
  <si>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</si>
  <si>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</si>
  <si>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</si>
  <si>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</si>
  <si>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</si>
  <si>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</si>
  <si>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</si>
  <si>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</si>
  <si>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</si>
  <si>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</si>
  <si>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</si>
  <si>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</si>
  <si>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</si>
  <si>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</si>
  <si>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</si>
  <si>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</si>
  <si>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</si>
  <si>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</si>
  <si>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</si>
  <si>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</si>
  <si>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</si>
  <si>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</si>
  <si>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</si>
  <si>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</si>
  <si>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</si>
  <si>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</si>
  <si>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</si>
  <si>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</si>
  <si>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</si>
  <si>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</si>
  <si>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</si>
  <si>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</si>
  <si>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</si>
  <si>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</si>
  <si>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</si>
  <si>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</si>
  <si>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</si>
  <si>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</si>
  <si>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</si>
  <si>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</si>
  <si>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</si>
  <si>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</si>
  <si>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</si>
  <si>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</si>
  <si>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</si>
  <si>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</si>
  <si>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</si>
  <si>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</si>
  <si>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</si>
  <si>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</si>
  <si>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</si>
  <si>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</si>
  <si>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</si>
  <si>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</si>
  <si>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</si>
  <si>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</si>
  <si>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</si>
  <si>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</si>
  <si>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</si>
  <si>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</si>
  <si>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</si>
  <si>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</si>
  <si>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</si>
  <si>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</si>
  <si>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</si>
  <si>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</si>
  <si>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</si>
  <si>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</si>
  <si>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</si>
  <si>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</si>
  <si>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</si>
  <si>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</si>
  <si>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</si>
  <si>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</si>
  <si>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</si>
  <si>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</si>
  <si>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</si>
  <si>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</si>
  <si>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</si>
  <si>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</si>
  <si>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</si>
  <si>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</si>
  <si>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</si>
  <si>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</si>
  <si>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</si>
  <si>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</si>
  <si>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</si>
  <si>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</si>
  <si>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</si>
  <si>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</si>
  <si>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</si>
  <si>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</si>
  <si>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</si>
  <si>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</si>
  <si>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</si>
  <si>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</si>
  <si>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</si>
  <si>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</si>
  <si>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</si>
  <si>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</si>
  <si>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</si>
  <si>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</si>
  <si>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</si>
  <si>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</si>
  <si>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</si>
  <si>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</si>
  <si>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</si>
  <si>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</si>
  <si>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</si>
  <si>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</si>
  <si>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</si>
  <si>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</si>
  <si>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</si>
  <si>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</si>
  <si>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</si>
  <si>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</si>
  <si>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</si>
  <si>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</si>
  <si>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</si>
  <si>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</si>
  <si>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</si>
  <si>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</si>
  <si>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</si>
  <si>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</si>
  <si>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</si>
  <si>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</si>
  <si>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</si>
  <si>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</si>
  <si>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</si>
  <si>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</si>
  <si>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</si>
  <si>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</si>
  <si>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</si>
  <si>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</si>
  <si>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</si>
  <si>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</si>
  <si>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</si>
  <si>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</si>
  <si>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</si>
  <si>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</si>
  <si>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</si>
  <si>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</si>
  <si>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</si>
  <si>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</si>
  <si>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</si>
  <si>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</si>
  <si>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</si>
  <si>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</si>
  <si>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</si>
  <si>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</si>
  <si>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</si>
  <si>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</si>
  <si>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</si>
  <si>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</si>
  <si>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</si>
  <si>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</si>
  <si>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</si>
  <si>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</si>
  <si>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</si>
  <si>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</si>
  <si>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</si>
  <si>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</si>
  <si>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</si>
  <si>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</si>
  <si>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</si>
  <si>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</si>
  <si>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</si>
  <si>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</si>
  <si>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</si>
  <si>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</si>
  <si>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</si>
  <si>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</si>
  <si>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</si>
  <si>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</si>
  <si>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</si>
  <si>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</si>
  <si>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</si>
  <si>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</si>
  <si>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</si>
  <si>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</si>
  <si>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</si>
  <si>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</si>
  <si>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</si>
  <si>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</si>
  <si>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</si>
  <si>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</si>
  <si>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</si>
  <si>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</si>
  <si>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</si>
  <si>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</si>
  <si>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</si>
  <si>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</si>
  <si>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</si>
  <si>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</si>
  <si>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</si>
  <si>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</si>
  <si>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</si>
  <si>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</si>
  <si>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</si>
  <si>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</si>
  <si>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</si>
  <si>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</si>
  <si>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</si>
  <si>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</si>
  <si>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</si>
  <si>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</si>
  <si>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</si>
  <si>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</si>
  <si>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</si>
  <si>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</si>
  <si>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</si>
  <si>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</si>
  <si>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</si>
  <si>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</si>
  <si>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</si>
  <si>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</si>
  <si>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</si>
  <si>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</si>
  <si>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</si>
  <si>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</si>
  <si>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</si>
  <si>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</si>
  <si>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</si>
  <si>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</si>
  <si>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</si>
  <si>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</si>
  <si>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</si>
  <si>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</si>
  <si>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</si>
  <si>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</si>
  <si>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</si>
  <si>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</si>
  <si>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</si>
  <si>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</si>
  <si>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</si>
  <si>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</si>
  <si>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</si>
  <si>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</si>
  <si>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</si>
  <si>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</si>
  <si>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</si>
  <si>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</si>
  <si>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</si>
  <si>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</si>
  <si>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</si>
  <si>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</si>
  <si>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</si>
  <si>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</si>
  <si>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</si>
  <si>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</si>
  <si>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</si>
  <si>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</si>
  <si>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</si>
  <si>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</si>
  <si>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</si>
  <si>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</si>
  <si>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</si>
  <si>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</si>
  <si>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</si>
  <si>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</si>
  <si>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</si>
  <si>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</si>
  <si>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</si>
  <si>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</si>
  <si>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</si>
  <si>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</si>
  <si>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</si>
  <si>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</si>
  <si>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</si>
  <si>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</si>
  <si>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</si>
  <si>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</si>
  <si>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</si>
  <si>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</si>
  <si>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</si>
  <si>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</si>
  <si>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</si>
  <si>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</si>
  <si>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</si>
  <si>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</si>
  <si>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</si>
  <si>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</si>
  <si>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</si>
  <si>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</si>
  <si>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</si>
  <si>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</si>
  <si>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</si>
  <si>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</si>
  <si>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</si>
  <si>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</si>
  <si>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</si>
  <si>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</si>
  <si>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</si>
  <si>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</si>
  <si>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</si>
  <si>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</si>
  <si>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</si>
  <si>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</si>
  <si>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</si>
  <si>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</si>
  <si>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</si>
  <si>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</si>
  <si>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</si>
  <si>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</si>
  <si>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</si>
  <si>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</si>
  <si>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</si>
  <si>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</si>
  <si>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</si>
  <si>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</si>
  <si>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</si>
  <si>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</si>
  <si>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</si>
  <si>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</si>
  <si>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</si>
  <si>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</si>
  <si>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</si>
  <si>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</si>
  <si>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</si>
  <si>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</si>
  <si>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</si>
  <si>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</si>
  <si>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</si>
  <si>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</si>
  <si>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</si>
  <si>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</si>
  <si>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</si>
  <si>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</si>
  <si>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</si>
  <si>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</si>
  <si>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</si>
  <si>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</si>
  <si>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</si>
  <si>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</si>
  <si>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</si>
  <si>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</si>
  <si>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</si>
  <si>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</si>
  <si>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</si>
  <si>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</si>
  <si>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</si>
  <si>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</si>
  <si>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</si>
  <si>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</si>
  <si>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</si>
  <si>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</si>
  <si>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</si>
  <si>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</si>
  <si>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</si>
  <si>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</si>
  <si>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</si>
  <si>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</si>
  <si>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</si>
  <si>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</si>
  <si>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</si>
  <si>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</si>
  <si>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</si>
  <si>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</si>
  <si>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</si>
  <si>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</si>
  <si>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</si>
  <si>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</si>
  <si>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</si>
  <si>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</si>
  <si>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</si>
  <si>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</si>
  <si>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</si>
  <si>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</si>
  <si>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</si>
  <si>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</si>
  <si>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</si>
  <si>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</si>
  <si>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</si>
  <si>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</si>
  <si>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</si>
  <si>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</si>
  <si>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</si>
  <si>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</si>
  <si>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</si>
  <si>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</si>
  <si>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</si>
  <si>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</si>
  <si>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</si>
  <si>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</si>
  <si>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</si>
  <si>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</si>
  <si>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</si>
  <si>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</si>
  <si>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</si>
  <si>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</si>
  <si>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</si>
  <si>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</si>
  <si>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</si>
  <si>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</si>
  <si>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</si>
  <si>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</si>
  <si>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</si>
  <si>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</si>
  <si>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</si>
  <si>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</si>
  <si>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</si>
  <si>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</si>
  <si>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</si>
  <si>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</si>
  <si>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</si>
  <si>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</si>
  <si>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</si>
  <si>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</si>
  <si>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</si>
  <si>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</si>
  <si>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</si>
  <si>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</si>
  <si>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</si>
  <si>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</si>
  <si>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</si>
  <si>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</si>
  <si>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</si>
  <si>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</si>
  <si>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</si>
  <si>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</si>
  <si>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</si>
  <si>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</si>
  <si>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</si>
  <si>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</si>
  <si>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</si>
  <si>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</si>
  <si>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</si>
  <si>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</si>
  <si>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</si>
  <si>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</si>
  <si>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</si>
  <si>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</si>
  <si>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</si>
  <si>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</si>
  <si>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</si>
  <si>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</si>
  <si>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</si>
  <si>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</si>
  <si>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</si>
  <si>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</si>
  <si>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</si>
  <si>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</si>
  <si>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</si>
  <si>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</si>
  <si>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</si>
  <si>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</si>
  <si>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</si>
  <si>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</si>
  <si>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</si>
  <si>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</si>
  <si>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</si>
  <si>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</si>
  <si>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</si>
  <si>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</si>
  <si>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</si>
  <si>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</si>
  <si>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</si>
  <si>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</si>
  <si>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</si>
  <si>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</si>
  <si>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</si>
  <si>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</si>
  <si>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</si>
  <si>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</si>
  <si>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</si>
  <si>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</si>
  <si>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</si>
  <si>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</si>
  <si>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</si>
  <si>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</si>
  <si>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</si>
  <si>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</si>
  <si>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</si>
  <si>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</si>
  <si>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</si>
  <si>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</si>
  <si>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</si>
  <si>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</si>
  <si>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</si>
  <si>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</si>
  <si>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</si>
  <si>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</si>
  <si>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</si>
  <si>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</si>
  <si>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</si>
  <si>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</si>
  <si>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</si>
  <si>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</si>
  <si>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</si>
  <si>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</si>
  <si>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</si>
  <si>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</si>
  <si>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</si>
  <si>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</si>
  <si>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</si>
  <si>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</si>
  <si>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</si>
  <si>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</si>
  <si>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</si>
  <si>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</si>
  <si>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</si>
  <si>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</si>
  <si>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</si>
  <si>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</si>
  <si>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</si>
  <si>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</si>
  <si>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</si>
  <si>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</si>
  <si>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</si>
  <si>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</si>
  <si>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</si>
  <si>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</si>
  <si>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</si>
  <si>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</si>
  <si>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</si>
  <si>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</si>
  <si>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</si>
  <si>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</si>
  <si>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</si>
  <si>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</si>
  <si>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</si>
  <si>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</si>
  <si>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</si>
  <si>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</si>
  <si>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</si>
  <si>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</si>
  <si>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</si>
  <si>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</si>
  <si>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</si>
  <si>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</si>
  <si>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</si>
  <si>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</si>
  <si>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</si>
  <si>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</si>
  <si>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</si>
  <si>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</si>
  <si>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</si>
  <si>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</si>
  <si>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</si>
  <si>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</si>
  <si>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</si>
  <si>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</si>
  <si>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</si>
  <si>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</si>
  <si>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</si>
  <si>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</si>
  <si>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</si>
  <si>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</si>
  <si>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</si>
  <si>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</si>
  <si>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</si>
  <si>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</si>
  <si>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</si>
  <si>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</si>
  <si>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</si>
  <si>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</si>
  <si>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</si>
  <si>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</si>
  <si>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</si>
  <si>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</si>
  <si>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</si>
  <si>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</si>
  <si>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</si>
  <si>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</si>
  <si>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</si>
  <si>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</si>
  <si>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</si>
  <si>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</si>
  <si>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</si>
  <si>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</si>
  <si>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</si>
  <si>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</si>
  <si>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</si>
  <si>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</si>
  <si>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</si>
  <si>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</si>
  <si>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</si>
  <si>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</si>
  <si>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</si>
  <si>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</si>
  <si>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</si>
  <si>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</si>
  <si>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</si>
  <si>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</si>
  <si>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</si>
  <si>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</si>
  <si>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</si>
  <si>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</si>
  <si>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</si>
  <si>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</si>
  <si>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</si>
  <si>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</si>
  <si>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</si>
  <si>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</si>
  <si>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</si>
  <si>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</si>
  <si>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</si>
  <si>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</si>
  <si>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</si>
  <si>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</si>
  <si>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</si>
  <si>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</si>
  <si>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</si>
  <si>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</si>
  <si>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</si>
  <si>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</si>
  <si>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</si>
  <si>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</si>
  <si>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</si>
  <si>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</si>
  <si>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</si>
  <si>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</si>
  <si>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</si>
  <si>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</si>
  <si>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</si>
  <si>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</si>
  <si>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</si>
  <si>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</si>
  <si>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</si>
  <si>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</si>
  <si>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</si>
  <si>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</si>
  <si>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</si>
  <si>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</si>
  <si>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</si>
  <si>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</si>
  <si>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</si>
  <si>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</si>
  <si>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</si>
  <si>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</si>
  <si>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</si>
  <si>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</si>
  <si>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</si>
  <si>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</si>
  <si>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</si>
  <si>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</si>
  <si>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</si>
  <si>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</si>
  <si>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</si>
  <si>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</si>
  <si>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</si>
  <si>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</si>
  <si>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</si>
  <si>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</si>
  <si>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</si>
  <si>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</si>
  <si>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</si>
  <si>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</si>
  <si>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</si>
  <si>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</si>
  <si>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</si>
  <si>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</si>
  <si>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</si>
  <si>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</si>
  <si>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</si>
  <si>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</si>
  <si>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</si>
  <si>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</si>
  <si>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</si>
  <si>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</si>
  <si>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</si>
  <si>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</si>
  <si>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</si>
  <si>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</si>
  <si>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</si>
  <si>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</si>
  <si>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</si>
  <si>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</si>
  <si>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</si>
  <si>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</si>
  <si>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</si>
  <si>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</si>
  <si>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</si>
  <si>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</si>
  <si>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</si>
  <si>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</si>
  <si>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</si>
  <si>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</si>
  <si>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</si>
  <si>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</si>
  <si>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</si>
  <si>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</si>
  <si>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</si>
  <si>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</si>
  <si>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</si>
  <si>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</si>
  <si>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</si>
  <si>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</si>
  <si>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</si>
  <si>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</si>
  <si>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</si>
  <si>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</si>
  <si>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</si>
  <si>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</si>
  <si>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</si>
  <si>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</si>
  <si>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</si>
  <si>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</si>
  <si>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</si>
  <si>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</si>
  <si>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</si>
  <si>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</si>
  <si>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</si>
  <si>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</si>
  <si>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</si>
  <si>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</si>
  <si>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</si>
  <si>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</si>
  <si>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</si>
  <si>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</si>
  <si>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</si>
  <si>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</si>
  <si>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</si>
  <si>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</si>
  <si>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</si>
  <si>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</si>
  <si>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</si>
  <si>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</si>
  <si>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</si>
  <si>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</si>
  <si>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</si>
  <si>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</si>
  <si>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</si>
  <si>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</si>
  <si>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</si>
  <si>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</si>
  <si>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</si>
  <si>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</si>
  <si>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</si>
  <si>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</si>
  <si>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</si>
  <si>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</si>
  <si>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</si>
  <si>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</si>
  <si>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</si>
  <si>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</si>
  <si>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</si>
  <si>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</si>
  <si>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</si>
  <si>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</si>
  <si>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</si>
  <si>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</si>
  <si>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</si>
  <si>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</si>
  <si>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</si>
  <si>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</si>
  <si>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</si>
  <si>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</si>
  <si>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</si>
  <si>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</si>
  <si>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</si>
  <si>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</si>
  <si>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</si>
  <si>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</si>
  <si>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</si>
  <si>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</si>
  <si>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</si>
  <si>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</si>
  <si>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</si>
  <si>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</si>
  <si>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</si>
  <si>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</si>
  <si>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</si>
  <si>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</si>
  <si>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</si>
  <si>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</si>
  <si>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</si>
  <si>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</si>
  <si>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</si>
  <si>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</si>
  <si>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</si>
  <si>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</si>
  <si>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</si>
  <si>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</si>
  <si>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</si>
  <si>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</si>
  <si>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</si>
  <si>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</si>
  <si>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</si>
  <si>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</si>
  <si>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</si>
  <si>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</si>
  <si>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</si>
  <si>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</si>
  <si>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</si>
  <si>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</si>
  <si>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</si>
  <si>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</si>
  <si>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</si>
  <si>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</si>
  <si>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</si>
  <si>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</si>
  <si>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</si>
  <si>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</si>
  <si>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</si>
  <si>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</si>
  <si>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</si>
  <si>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</si>
  <si>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</si>
  <si>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</si>
  <si>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</si>
  <si>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</si>
  <si>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</si>
  <si>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</si>
  <si>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</si>
  <si>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</si>
  <si>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</si>
  <si>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</si>
  <si>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</si>
  <si>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</si>
  <si>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</si>
  <si>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</si>
  <si>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</si>
  <si>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</si>
  <si>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</si>
  <si>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</si>
  <si>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</si>
  <si>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</si>
  <si>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</si>
  <si>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</si>
  <si>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</si>
  <si>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</si>
  <si>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</si>
  <si>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</si>
  <si>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</si>
  <si>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</si>
  <si>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</si>
  <si>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</si>
  <si>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</si>
  <si>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</si>
  <si>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</si>
  <si>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</si>
  <si>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</si>
  <si>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</si>
  <si>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</si>
  <si>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</si>
  <si>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</si>
  <si>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</si>
  <si>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</si>
  <si>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</si>
  <si>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</si>
  <si>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</si>
  <si>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</si>
  <si>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</si>
  <si>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</si>
  <si>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</si>
  <si>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</si>
  <si>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</si>
  <si>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</si>
  <si>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</si>
  <si>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</si>
  <si>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</si>
  <si>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</si>
  <si>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</si>
  <si>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</si>
  <si>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</si>
  <si>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</si>
  <si>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</si>
  <si>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</si>
  <si>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</si>
  <si>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</si>
  <si>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</si>
  <si>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</si>
  <si>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</si>
  <si>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</si>
  <si>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</si>
  <si>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</si>
  <si>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</si>
  <si>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</si>
  <si>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</si>
  <si>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</si>
  <si>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</si>
  <si>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</si>
  <si>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</si>
  <si>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</si>
  <si>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</si>
  <si>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</si>
  <si>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</si>
  <si>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</si>
  <si>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</si>
  <si>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</si>
  <si>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</si>
  <si>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</si>
  <si>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</si>
  <si>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</si>
  <si>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</si>
  <si>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</si>
  <si>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</si>
  <si>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</si>
  <si>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</si>
  <si>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</si>
  <si>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</si>
  <si>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</si>
  <si>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</si>
  <si>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</si>
  <si>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</si>
  <si>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</si>
  <si>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</si>
  <si>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</si>
  <si>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</si>
  <si>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</si>
  <si>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</si>
  <si>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</si>
  <si>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</si>
  <si>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</si>
  <si>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</si>
  <si>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</si>
  <si>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</si>
  <si>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</si>
  <si>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</si>
  <si>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</si>
  <si>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</si>
  <si>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</si>
  <si>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</si>
  <si>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</si>
  <si>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</si>
  <si>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</si>
  <si>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</si>
  <si>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</si>
  <si>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</si>
  <si>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</si>
  <si>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</si>
  <si>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</si>
  <si>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</si>
  <si>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</si>
  <si>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</si>
  <si>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</si>
  <si>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</si>
  <si>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</si>
  <si>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</si>
  <si>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</si>
  <si>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</si>
  <si>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</si>
  <si>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</si>
  <si>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</si>
  <si>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</si>
  <si>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</si>
  <si>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</si>
  <si>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</si>
  <si>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</si>
  <si>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</si>
  <si>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</si>
  <si>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</si>
  <si>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</si>
  <si>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</si>
  <si>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</si>
  <si>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</si>
  <si>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</si>
  <si>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</si>
  <si>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</si>
  <si>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</si>
  <si>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</si>
  <si>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</si>
  <si>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</si>
  <si>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</si>
  <si>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</si>
  <si>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</si>
  <si>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</si>
  <si>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</si>
  <si>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</si>
  <si>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</si>
  <si>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</si>
  <si>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</si>
  <si>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</si>
  <si>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</si>
  <si>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</si>
  <si>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</si>
  <si>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</si>
  <si>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</si>
  <si>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</si>
  <si>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</si>
  <si>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</si>
  <si>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</si>
  <si>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</si>
  <si>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</si>
  <si>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</si>
  <si>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</si>
  <si>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</si>
  <si>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</si>
  <si>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</si>
  <si>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</si>
  <si>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</si>
  <si>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</si>
  <si>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</si>
  <si>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</si>
  <si>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</si>
  <si>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</si>
  <si>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</si>
  <si>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</si>
  <si>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</si>
  <si>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</si>
  <si>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</si>
  <si>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</si>
  <si>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</si>
  <si>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</si>
  <si>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</si>
  <si>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</si>
  <si>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</si>
  <si>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</si>
  <si>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</si>
  <si>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</si>
  <si>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</si>
  <si>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</si>
  <si>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</si>
  <si>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</si>
  <si>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</si>
  <si>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</si>
  <si>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</si>
  <si>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</si>
  <si>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</si>
  <si>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</si>
  <si>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</si>
  <si>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</si>
  <si>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</si>
  <si>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</si>
  <si>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</si>
  <si>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</si>
  <si>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</si>
  <si>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</si>
  <si>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</si>
  <si>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</si>
  <si>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</si>
  <si>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</si>
  <si>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</si>
  <si>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</si>
  <si>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</si>
  <si>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</si>
  <si>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</si>
  <si>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</si>
  <si>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</si>
  <si>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</si>
  <si>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</si>
  <si>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</si>
  <si>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</si>
  <si>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</si>
  <si>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</si>
  <si>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</si>
  <si>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</si>
  <si>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</si>
  <si>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</si>
  <si>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</si>
  <si>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</si>
  <si>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</si>
  <si>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</si>
  <si>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</si>
  <si>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</si>
  <si>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</si>
  <si>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</si>
  <si>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</si>
  <si>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</si>
  <si>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</si>
  <si>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</si>
  <si>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</si>
  <si>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</si>
  <si>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</si>
  <si>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</si>
  <si>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</si>
  <si>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</si>
  <si>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</si>
  <si>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</si>
  <si>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</si>
  <si>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</si>
  <si>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</si>
  <si>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</si>
  <si>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</si>
  <si>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</si>
  <si>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</si>
  <si>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</si>
  <si>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</si>
  <si>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</si>
  <si>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</si>
  <si>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</si>
  <si>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</si>
  <si>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</si>
  <si>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</si>
  <si>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</si>
  <si>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</si>
  <si>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</si>
  <si>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</si>
  <si>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</si>
  <si>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</si>
  <si>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</si>
  <si>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</si>
  <si>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</si>
  <si>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</si>
  <si>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</si>
  <si>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</si>
  <si>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</si>
  <si>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</si>
  <si>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</si>
  <si>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</si>
  <si>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</si>
  <si>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</si>
  <si>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</si>
  <si>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</si>
  <si>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</si>
  <si>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</si>
  <si>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</si>
  <si>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</si>
  <si>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</si>
  <si>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</si>
  <si>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</si>
  <si>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</si>
  <si>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</si>
  <si>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</si>
  <si>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</si>
  <si>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</si>
  <si>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</si>
  <si>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</si>
  <si>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</si>
  <si>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</si>
  <si>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</si>
  <si>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</si>
  <si>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</si>
  <si>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</si>
  <si>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</si>
  <si>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</si>
  <si>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</si>
  <si>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</si>
  <si>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</si>
  <si>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</si>
  <si>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</si>
  <si>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</si>
  <si>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</si>
  <si>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</si>
  <si>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</si>
  <si>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</si>
  <si>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</si>
  <si>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</si>
  <si>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</si>
  <si>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</si>
  <si>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</si>
  <si>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</si>
  <si>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</si>
  <si>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</si>
  <si>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</si>
  <si>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</si>
  <si>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</si>
  <si>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</si>
  <si>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</si>
  <si>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</si>
  <si>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</si>
  <si>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</si>
  <si>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</si>
  <si>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</si>
  <si>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</si>
  <si>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</si>
  <si>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</si>
  <si>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</si>
  <si>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</si>
  <si>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</si>
  <si>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</si>
  <si>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</si>
  <si>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</si>
  <si>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</si>
  <si>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</si>
  <si>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</si>
  <si>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</si>
  <si>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</si>
  <si>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</si>
  <si>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</si>
  <si>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</si>
  <si>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</si>
  <si>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</si>
  <si>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</si>
  <si>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</si>
  <si>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</si>
  <si>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</si>
  <si>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</si>
  <si>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</si>
  <si>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</si>
  <si>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</si>
  <si>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</si>
  <si>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</si>
  <si>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</si>
  <si>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</si>
  <si>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</si>
  <si>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</si>
  <si>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</si>
  <si>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</si>
  <si>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</si>
  <si>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</si>
  <si>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</si>
  <si>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</si>
  <si>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</si>
  <si>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</si>
  <si>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</si>
  <si>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</si>
  <si>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</si>
  <si>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</si>
  <si>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</si>
  <si>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</si>
  <si>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</si>
  <si>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</si>
  <si>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</si>
  <si>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</si>
  <si>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</si>
  <si>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</si>
  <si>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</si>
  <si>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</si>
  <si>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</si>
  <si>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</si>
  <si>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</si>
  <si>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</si>
  <si>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</si>
  <si>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</si>
  <si>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</si>
  <si>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</si>
  <si>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</si>
  <si>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</si>
  <si>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</si>
  <si>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</si>
  <si>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</si>
  <si>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</si>
  <si>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</si>
  <si>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</si>
  <si>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</si>
  <si>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</si>
  <si>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</si>
  <si>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</si>
  <si>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</si>
  <si>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</si>
  <si>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</si>
  <si>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</si>
  <si>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</si>
  <si>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</si>
  <si>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</si>
  <si>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</si>
  <si>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</si>
  <si>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</si>
  <si>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</si>
  <si>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</si>
  <si>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</si>
  <si>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</si>
  <si>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</si>
  <si>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</si>
  <si>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</si>
  <si>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</si>
  <si>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</si>
  <si>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</si>
  <si>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</si>
  <si>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</si>
  <si>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</si>
  <si>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</si>
  <si>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</si>
  <si>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</si>
  <si>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</si>
  <si>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</si>
  <si>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</si>
  <si>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</si>
  <si>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</si>
  <si>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</si>
  <si>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</si>
  <si>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</si>
  <si>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</si>
  <si>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</si>
  <si>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</si>
  <si>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</si>
  <si>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</si>
  <si>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</si>
  <si>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</si>
  <si>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</si>
  <si>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</si>
  <si>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</si>
  <si>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</si>
  <si>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</si>
  <si>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</si>
  <si>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</si>
  <si>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</si>
  <si>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</si>
  <si>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</si>
  <si>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</si>
  <si>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</si>
  <si>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</si>
  <si>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</si>
  <si>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</si>
  <si>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</si>
  <si>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</si>
  <si>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</si>
  <si>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</si>
  <si>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</si>
  <si>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</si>
  <si>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</si>
  <si>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</si>
  <si>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</si>
  <si>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</si>
  <si>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</si>
  <si>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</si>
  <si>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</si>
  <si>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</si>
  <si>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</si>
  <si>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</si>
  <si>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</si>
  <si>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</si>
  <si>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</si>
  <si>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</si>
  <si>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</si>
  <si>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</si>
  <si>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</si>
  <si>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</si>
  <si>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</si>
  <si>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</si>
  <si>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</si>
  <si>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</si>
  <si>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</si>
  <si>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</si>
  <si>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</si>
  <si>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</si>
  <si>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</si>
  <si>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</si>
  <si>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</si>
  <si>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</si>
  <si>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</si>
  <si>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</si>
  <si>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</si>
  <si>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</si>
  <si>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</si>
  <si>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</si>
  <si>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</si>
  <si>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</si>
  <si>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</si>
  <si>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</si>
  <si>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</si>
  <si>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</si>
  <si>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</si>
  <si>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</si>
  <si>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</si>
  <si>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</si>
  <si>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</si>
  <si>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</si>
  <si>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</si>
  <si>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</si>
  <si>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</si>
  <si>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</si>
  <si>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</si>
  <si>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</si>
  <si>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</si>
  <si>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</si>
  <si>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</si>
  <si>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</si>
  <si>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</si>
  <si>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</si>
  <si>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</si>
  <si>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</si>
  <si>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</si>
  <si>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</si>
  <si>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</si>
  <si>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</si>
  <si>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</si>
  <si>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</si>
  <si>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</si>
  <si>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</si>
  <si>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</si>
  <si>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</si>
  <si>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</si>
  <si>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</si>
  <si>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</si>
  <si>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</si>
  <si>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</si>
  <si>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</si>
  <si>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</si>
  <si>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</si>
  <si>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</si>
  <si>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</si>
  <si>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</si>
  <si>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</si>
  <si>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</si>
  <si>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</si>
  <si>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</si>
  <si>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</si>
  <si>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</si>
  <si>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</si>
  <si>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</si>
  <si>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</si>
  <si>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</si>
  <si>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</si>
  <si>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</si>
  <si>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</si>
  <si>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</si>
  <si>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</si>
  <si>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</si>
  <si>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</si>
  <si>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</si>
  <si>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</si>
  <si>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</si>
  <si>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</si>
  <si>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</si>
  <si>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</si>
  <si>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</si>
  <si>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</si>
  <si>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</si>
  <si>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</si>
  <si>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</si>
  <si>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</si>
  <si>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</si>
  <si>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</si>
  <si>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</si>
  <si>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</si>
  <si>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</si>
  <si>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</si>
  <si>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</si>
  <si>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</si>
  <si>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</si>
  <si>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</si>
  <si>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</si>
  <si>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</si>
  <si>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</si>
  <si>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</si>
  <si>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</si>
  <si>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</si>
  <si>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</si>
  <si>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</si>
  <si>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</si>
  <si>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</si>
  <si>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</si>
  <si>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</si>
  <si>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</si>
  <si>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</si>
  <si>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</si>
  <si>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</si>
  <si>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</si>
  <si>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</si>
  <si>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</si>
  <si>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</si>
  <si>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</si>
  <si>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</si>
  <si>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</si>
  <si>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</si>
  <si>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</si>
  <si>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</si>
  <si>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</si>
  <si>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</si>
  <si>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</si>
  <si>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</si>
  <si>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</si>
  <si>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</si>
  <si>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</si>
  <si>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</si>
  <si>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</si>
  <si>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</si>
  <si>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</si>
  <si>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</si>
  <si>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</si>
  <si>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</si>
  <si>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</si>
  <si>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</si>
  <si>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</si>
  <si>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</si>
  <si>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</si>
  <si>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</si>
  <si>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</si>
  <si>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</si>
  <si>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</si>
  <si>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</si>
  <si>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</si>
  <si>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</si>
  <si>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</si>
  <si>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</si>
  <si>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</si>
  <si>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</si>
  <si>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</si>
  <si>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</si>
  <si>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</si>
  <si>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</si>
  <si>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</si>
  <si>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</si>
  <si>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</si>
  <si>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</si>
  <si>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</si>
  <si>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</si>
  <si>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</si>
  <si>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</si>
  <si>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</si>
  <si>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</si>
  <si>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</si>
  <si>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</si>
  <si>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</si>
  <si>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</si>
  <si>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</si>
  <si>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</si>
  <si>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</si>
  <si>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</si>
  <si>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</si>
  <si>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</si>
  <si>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</si>
  <si>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</si>
  <si>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</si>
  <si>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</si>
  <si>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</si>
  <si>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</si>
  <si>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</si>
  <si>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</si>
  <si>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</si>
  <si>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</si>
  <si>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</si>
  <si>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</si>
  <si>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</si>
  <si>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</si>
  <si>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</si>
  <si>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</si>
  <si>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</si>
  <si>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</si>
  <si>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</si>
  <si>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</si>
  <si>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</si>
  <si>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</si>
  <si>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</si>
  <si>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</si>
  <si>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</si>
  <si>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</si>
  <si>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</si>
  <si>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</si>
  <si>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</si>
  <si>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</si>
  <si>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</si>
  <si>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</si>
  <si>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</si>
  <si>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</si>
  <si>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</si>
  <si>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</si>
  <si>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</si>
  <si>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</si>
  <si>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</si>
  <si>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</si>
  <si>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</si>
  <si>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</si>
  <si>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</si>
  <si>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</si>
  <si>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</si>
  <si>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</si>
  <si>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</si>
  <si>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</si>
  <si>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</si>
  <si>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</si>
  <si>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</si>
  <si>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</si>
  <si>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</si>
  <si>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</si>
  <si>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</si>
  <si>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</si>
  <si>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</si>
  <si>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</si>
  <si>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</si>
  <si>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</si>
  <si>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</si>
  <si>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</si>
  <si>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</si>
  <si>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</si>
  <si>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</si>
  <si>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</si>
  <si>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</si>
  <si>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</si>
  <si>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</si>
  <si>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</si>
  <si>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</si>
  <si>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</si>
  <si>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</si>
  <si>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</si>
  <si>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</si>
  <si>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</si>
  <si>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</si>
  <si>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</si>
  <si>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</si>
  <si>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</si>
  <si>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</si>
  <si>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</si>
  <si>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</si>
  <si>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</si>
  <si>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</si>
  <si>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</si>
  <si>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</si>
  <si>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</si>
  <si>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</si>
  <si>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</si>
  <si>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</si>
  <si>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</si>
  <si>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</si>
  <si>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</si>
  <si>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</si>
  <si>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</si>
  <si>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</si>
  <si>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</si>
  <si>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</si>
  <si>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</si>
  <si>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</si>
  <si>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</si>
  <si>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</si>
  <si>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</si>
  <si>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</si>
  <si>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</si>
  <si>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</si>
  <si>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</si>
  <si>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</si>
  <si>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</si>
  <si>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</si>
  <si>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</si>
  <si>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</si>
  <si>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</si>
  <si>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</si>
  <si>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</si>
  <si>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</si>
  <si>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</si>
  <si>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</si>
  <si>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</si>
  <si>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</si>
  <si>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</si>
  <si>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</si>
  <si>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</si>
  <si>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</si>
  <si>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</si>
  <si>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</si>
  <si>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</si>
  <si>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</si>
  <si>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</si>
  <si>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</si>
  <si>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</si>
  <si>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</si>
  <si>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</si>
  <si>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</si>
  <si>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</si>
  <si>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</si>
  <si>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</si>
  <si>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</si>
  <si>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</si>
  <si>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</si>
  <si>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</si>
  <si>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</si>
  <si>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</si>
  <si>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</si>
  <si>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</si>
  <si>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</si>
  <si>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</si>
  <si>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</si>
  <si>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</si>
  <si>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</si>
  <si>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</si>
  <si>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</si>
  <si>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</si>
  <si>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</si>
  <si>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</si>
  <si>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</si>
  <si>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</si>
  <si>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</si>
  <si>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</si>
  <si>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</si>
  <si>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</si>
  <si>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</si>
  <si>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</si>
  <si>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</si>
  <si>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</si>
  <si>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</si>
  <si>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</si>
  <si>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</si>
  <si>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</si>
  <si>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</si>
  <si>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</si>
  <si>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</si>
  <si>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</si>
  <si>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</si>
  <si>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</si>
  <si>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</si>
  <si>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</si>
  <si>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</si>
  <si>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</si>
  <si>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</si>
  <si>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</si>
  <si>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</si>
  <si>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</si>
  <si>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</si>
  <si>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</si>
  <si>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</si>
  <si>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</si>
  <si>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</si>
  <si>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</si>
  <si>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</si>
  <si>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</si>
  <si>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</si>
  <si>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</si>
  <si>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</si>
  <si>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</si>
  <si>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</si>
  <si>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</si>
  <si>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</si>
  <si>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</si>
  <si>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</si>
  <si>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</si>
  <si>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</si>
  <si>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</si>
  <si>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</si>
  <si>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</si>
  <si>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</si>
  <si>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</si>
  <si>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</si>
  <si>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</si>
  <si>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</si>
  <si>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</si>
  <si>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</si>
  <si>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</si>
  <si>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</si>
  <si>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</si>
  <si>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</si>
  <si>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</si>
  <si>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</si>
  <si>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</si>
  <si>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</si>
  <si>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</si>
  <si>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</si>
  <si>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</si>
  <si>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</si>
  <si>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</si>
  <si>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</si>
  <si>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</si>
  <si>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</si>
  <si>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</si>
  <si>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</si>
  <si>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</si>
  <si>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</si>
  <si>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</si>
  <si>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</si>
  <si>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</si>
  <si>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</si>
  <si>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</si>
  <si>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</si>
  <si>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</si>
  <si>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</si>
  <si>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</si>
  <si>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</si>
  <si>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</si>
  <si>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</si>
  <si>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</si>
  <si>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</si>
  <si>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</si>
  <si>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</si>
  <si>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</si>
  <si>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</si>
  <si>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</si>
  <si>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</si>
  <si>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</si>
  <si>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</si>
  <si>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</si>
  <si>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</si>
  <si>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</si>
  <si>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</si>
  <si>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</si>
  <si>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</si>
  <si>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</si>
  <si>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</si>
  <si>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</si>
  <si>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</si>
  <si>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</si>
  <si>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</si>
  <si>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</si>
  <si>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</si>
  <si>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</si>
  <si>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</si>
  <si>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</si>
  <si>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</si>
  <si>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</si>
  <si>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</si>
  <si>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</si>
  <si>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</si>
  <si>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</si>
  <si>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</si>
  <si>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</si>
  <si>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</si>
  <si>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</si>
  <si>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</si>
  <si>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</si>
  <si>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</si>
  <si>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</si>
  <si>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</si>
  <si>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</si>
  <si>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</si>
  <si>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</si>
  <si>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</si>
  <si>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</si>
  <si>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</si>
  <si>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</si>
  <si>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</si>
  <si>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</si>
  <si>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</si>
  <si>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</si>
  <si>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</si>
  <si>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</si>
  <si>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</si>
  <si>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</si>
  <si>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</si>
  <si>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</si>
  <si>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</si>
  <si>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</si>
  <si>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</si>
  <si>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</si>
  <si>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</si>
  <si>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</si>
  <si>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</si>
  <si>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</si>
  <si>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</si>
  <si>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</si>
  <si>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</si>
  <si>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</si>
  <si>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</si>
  <si>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</si>
  <si>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</si>
  <si>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</si>
  <si>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</si>
  <si>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</si>
  <si>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</si>
  <si>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</si>
  <si>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</si>
  <si>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</si>
  <si>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</si>
  <si>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</si>
  <si>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</si>
  <si>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</si>
  <si>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</si>
  <si>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</si>
  <si>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</si>
  <si>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</si>
  <si>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</si>
  <si>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</si>
  <si>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</si>
  <si>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</si>
  <si>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</si>
  <si>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</si>
  <si>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</si>
  <si>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</si>
  <si>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</si>
  <si>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</si>
  <si>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</si>
  <si>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</si>
  <si>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</si>
  <si>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</si>
  <si>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</si>
  <si>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</si>
  <si>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</si>
  <si>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</si>
  <si>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</si>
  <si>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Count of Category</t>
  </si>
  <si>
    <t>(All)</t>
  </si>
  <si>
    <t>Row Labels</t>
  </si>
  <si>
    <t>(blank)</t>
  </si>
  <si>
    <t>Grand Total</t>
  </si>
  <si>
    <t xml:space="preserve">film 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</si>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</sst>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74" fontId="0" fillId="0" borderId="0" xfId="0" applyNumberFormat="1"/>
    <xf numFmtId="17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7C-FA4D-982A-F6A841825D41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7C-FA4D-982A-F6A841825D41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7C-FA4D-982A-F6A841825D41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7C-FA4D-982A-F6A841825D41}"/>
            </c:ext>
          </c:extLst>
        </c:ser>
        <c:ser>
          <c:idx val="4"/>
          <c:order val="4"/>
          <c:tx>
            <c:strRef>
              <c:f>pivot!$F$3:$F$4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B7C-FA4D-982A-F6A841825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4111168"/>
        <c:axId val="1164112800"/>
      </c:barChart>
      <c:catAx>
        <c:axId val="116411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12800"/>
        <c:crosses val="autoZero"/>
        <c:auto val="1"/>
        <c:lblAlgn val="ctr"/>
        <c:lblOffset val="100"/>
        <c:noMultiLvlLbl val="0"/>
      </c:catAx>
      <c:valAx>
        <c:axId val="11641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1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Homework.xlsx]pivot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sub-category'!$B$6:$B$48</c:f>
              <c:numCache>
                <c:formatCode>General</c:formatCode>
                <c:ptCount val="42"/>
                <c:pt idx="3">
                  <c:v>39</c:v>
                </c:pt>
                <c:pt idx="4">
                  <c:v>1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7-134F-8BB6-BA49AC5B4CDB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sub-category'!$C$6:$C$48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2">
                  <c:v>79</c:v>
                </c:pt>
                <c:pt idx="3">
                  <c:v>1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7-134F-8BB6-BA49AC5B4CDB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sub-category'!$D$6:$D$48</c:f>
              <c:numCache>
                <c:formatCode>General</c:formatCode>
                <c:ptCount val="42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7-134F-8BB6-BA49AC5B4CDB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sub-category'!$E$6:$E$48</c:f>
              <c:numCache>
                <c:formatCode>General</c:formatCode>
                <c:ptCount val="42"/>
                <c:pt idx="1">
                  <c:v>179</c:v>
                </c:pt>
                <c:pt idx="2">
                  <c:v>1</c:v>
                </c:pt>
                <c:pt idx="4">
                  <c:v>59</c:v>
                </c:pt>
                <c:pt idx="5">
                  <c:v>61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7-134F-8BB6-BA49AC5B4CDB}"/>
            </c:ext>
          </c:extLst>
        </c:ser>
        <c:ser>
          <c:idx val="4"/>
          <c:order val="4"/>
          <c:tx>
            <c:strRef>
              <c:f>'pivot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C57-134F-8BB6-BA49AC5B4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3597200"/>
        <c:axId val="1135877456"/>
      </c:barChart>
      <c:catAx>
        <c:axId val="113359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77456"/>
        <c:crosses val="autoZero"/>
        <c:auto val="1"/>
        <c:lblAlgn val="ctr"/>
        <c:lblOffset val="100"/>
        <c:noMultiLvlLbl val="0"/>
      </c:catAx>
      <c:valAx>
        <c:axId val="113587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9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Homework.xlsx]pivot dates!PivotTable5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7-2B49-8B1F-080C104E2000}"/>
            </c:ext>
          </c:extLst>
        </c:ser>
        <c:ser>
          <c:idx val="1"/>
          <c:order val="1"/>
          <c:tx>
            <c:strRef>
              <c:f>'pivot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7-2B49-8B1F-080C104E2000}"/>
            </c:ext>
          </c:extLst>
        </c:ser>
        <c:ser>
          <c:idx val="2"/>
          <c:order val="2"/>
          <c:tx>
            <c:strRef>
              <c:f>'pivot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7-2B49-8B1F-080C104E2000}"/>
            </c:ext>
          </c:extLst>
        </c:ser>
        <c:ser>
          <c:idx val="3"/>
          <c:order val="3"/>
          <c:tx>
            <c:strRef>
              <c:f>'pivot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47-2B49-8B1F-080C104E2000}"/>
            </c:ext>
          </c:extLst>
        </c:ser>
        <c:ser>
          <c:idx val="4"/>
          <c:order val="4"/>
          <c:tx>
            <c:strRef>
              <c:f>'pivot dates'!$F$4:$F$5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7-2B49-8B1F-080C104E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245456"/>
        <c:axId val="771171856"/>
      </c:lineChart>
      <c:catAx>
        <c:axId val="77324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71856"/>
        <c:crosses val="autoZero"/>
        <c:auto val="1"/>
        <c:lblAlgn val="ctr"/>
        <c:lblOffset val="100"/>
        <c:noMultiLvlLbl val="0"/>
      </c:catAx>
      <c:valAx>
        <c:axId val="7711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4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1</xdr:row>
      <xdr:rowOff>25400</xdr:rowOff>
    </xdr:from>
    <xdr:to>
      <xdr:col>14</xdr:col>
      <xdr:colOff>685800</xdr:colOff>
      <xdr:row>22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7400A-BC64-6441-9D80-7EA91DBF5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0</xdr:row>
      <xdr:rowOff>152400</xdr:rowOff>
    </xdr:from>
    <xdr:to>
      <xdr:col>16</xdr:col>
      <xdr:colOff>685800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39CD5-0198-8347-8AD9-DA7BACED3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831850</xdr:colOff>
      <xdr:row>1</xdr:row>
      <xdr:rowOff>158750</xdr:rowOff>
    </xdr:from>
    <xdr:to>
      <xdr:col>12</xdr:col>
      <xdr:colOff>673100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E6449-5B32-9745-9B23-DAB564E20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wilson" refreshedDate="43664.046764004626" createdVersion="6" refreshedVersion="6" minRefreshableVersion="3" recordCount="4115" xr:uid="{BB884098-71D9-B348-BD68-8FC953CA03C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wilson" refreshedDate="43664.063660763888" createdVersion="6" refreshedVersion="6" minRefreshableVersion="3" recordCount="4115" xr:uid="{CE3EBFDB-84BC-1D4C-B1B7-C3444C46BB0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2378.165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5.5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8141.06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8.75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3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5907.5"/>
    <s v="film 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7366"/>
    <s v="film 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280"/>
    <s v="film 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5270"/>
    <s v="film 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27200.14"/>
    <s v="film 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2218.5"/>
    <s v="film 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4288.5"/>
    <s v="film 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4583.5"/>
    <s v="film 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1756.76"/>
    <s v="film 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24.995"/>
    <s v="film 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17"/>
    <s v="film 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3050"/>
    <s v="film 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25207.5"/>
    <s v="film 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2825"/>
    <s v="film 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3048.5"/>
    <s v="film 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1115"/>
    <s v="film 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6049.5"/>
    <s v="film 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773"/>
    <s v="film 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16119.165000000001"/>
    <s v="film 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628.5"/>
    <s v="film 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1014.5"/>
    <s v="film 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0145.5"/>
    <s v="film 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209"/>
    <s v="film 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196.5"/>
    <s v="film 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19328.345000000001"/>
    <s v="film 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407"/>
    <s v="film 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979.5"/>
    <s v="film 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1247.5"/>
    <s v="film 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6056.5"/>
    <s v="film 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1908.5"/>
    <s v="film 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2052.4949999999999"/>
    <s v="film 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7"/>
    <s v="film 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14304.5"/>
    <s v="film 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2712"/>
    <s v="film 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1730"/>
    <s v="film 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846.5"/>
    <s v="film 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4286.5"/>
    <s v="film 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20305"/>
    <s v="film 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1408.5"/>
    <s v="film 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6481"/>
    <s v="film 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021.5"/>
    <s v="film 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09.5"/>
    <s v="film 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0014.5"/>
    <s v="film 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5564.5"/>
    <s v="film 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007.5"/>
    <s v="film 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3030.5"/>
    <s v="film 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4397.5"/>
    <s v="film 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2725.2750000000001"/>
    <s v="film 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1098.5"/>
    <s v="film 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6043.5"/>
    <s v="film 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311"/>
    <s v="film 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7100.5"/>
    <s v="film 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5836.5"/>
    <s v="film 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1703"/>
    <s v="film 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5076"/>
    <s v="film 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5588"/>
    <s v="film 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377.5"/>
    <s v="film 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7677"/>
    <s v="film 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5183"/>
    <s v="film 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10029.07"/>
    <s v="film 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2378.165"/>
    <s v="film "/>
    <s v=" video/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719"/>
    <s v="film 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2345"/>
    <s v="film 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1167.1849999999999"/>
    <s v="film 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1052"/>
    <s v="film 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3792"/>
    <s v="film 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1199"/>
    <s v="film 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72.5"/>
    <s v="film 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399.5"/>
    <s v="film 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5636.1149999999998"/>
    <s v="film 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26.5"/>
    <s v="film 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1131.5"/>
    <s v="film 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1213"/>
    <s v="film 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459"/>
    <s v="film 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296.83"/>
    <s v="film 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2043.5"/>
    <s v="film 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237.5"/>
    <s v="film 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798"/>
    <s v="film 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693"/>
    <s v="film 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846"/>
    <s v="film 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6458.5"/>
    <s v="film 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756.5"/>
    <s v="film 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2050.25"/>
    <s v="film 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09"/>
    <s v="film 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253.5"/>
    <s v="film 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63.5"/>
    <s v="film 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202.5"/>
    <s v="film 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320"/>
    <s v="film 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1830"/>
    <s v="film 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3480"/>
    <s v="film 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259"/>
    <s v="film 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1823"/>
    <s v="film 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2651.5"/>
    <s v="film 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560.5"/>
    <s v="film 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136"/>
    <s v="film 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40.5"/>
    <s v="film 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877"/>
    <s v="film 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216.5"/>
    <s v="film 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1730"/>
    <s v="film 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814.64499999999998"/>
    <s v="film 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2513"/>
    <s v="film 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767.5"/>
    <s v="film 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3865"/>
    <s v="film 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708"/>
    <s v="film 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305"/>
    <s v="film 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1211.5"/>
    <s v="film 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2526"/>
    <s v="film 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3877"/>
    <s v="film 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1873.5"/>
    <s v="film 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1121"/>
    <s v="film 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863"/>
    <s v="film 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2731.5"/>
    <s v="film 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2640.5"/>
    <s v="film 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3564"/>
    <s v="film 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1567.5"/>
    <s v="film 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327"/>
    <s v="film 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2017.5"/>
    <s v="film 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2274.61"/>
    <s v="film 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2845.29"/>
    <s v="film 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1717.55"/>
    <s v="film 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5.5"/>
    <s v="film "/>
    <s v=" video/short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78.5"/>
    <s v="film 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38"/>
    <s v="film 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700"/>
    <s v="film 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97"/>
    <s v="film 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936.5"/>
    <s v="film 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3868"/>
    <s v="film 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204"/>
    <s v="film 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2385"/>
    <s v="film 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250.5"/>
    <s v="film 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660.5"/>
    <s v="film 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5.5"/>
    <s v="film 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1053.5"/>
    <s v="film 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173.5"/>
    <s v="film 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59"/>
    <s v="film 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1"/>
    <s v="film 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49"/>
    <s v="film 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15089.5"/>
    <s v="film 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72.5"/>
    <s v="film 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6"/>
    <s v="film 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184.5"/>
    <s v="film 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21.5"/>
    <s v="film 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42.5"/>
    <s v="film 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900"/>
    <s v="film 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5"/>
    <s v="film 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5.5"/>
    <s v="film 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"/>
    <s v=" video/science fiction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3"/>
    <s v="film 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222.5"/>
    <s v="film 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323.5"/>
    <s v="film 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1500.5"/>
    <s v="film 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6.5"/>
    <s v="film 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64"/>
    <s v="film 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285"/>
    <s v="film 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167.5"/>
    <s v="film 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661.5"/>
    <s v="film 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93.5"/>
    <s v="film 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1"/>
    <s v="film 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207"/>
    <s v="film 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363"/>
    <s v="film 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2247"/>
    <s v="film 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6.5"/>
    <s v="film 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1105"/>
    <s v="film 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402.5"/>
    <s v="film 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175"/>
    <s v="film 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25.5"/>
    <s v="film 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126.5"/>
    <s v="film 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10"/>
    <s v="film 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3"/>
    <s v="film 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42"/>
    <s v="film 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135"/>
    <s v="film 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142.5"/>
    <s v="film 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794.77499999999998"/>
    <s v="film 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193.5"/>
    <s v="film 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377"/>
    <s v="film 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76729"/>
    <s v="film 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658.5"/>
    <s v="film 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071.5"/>
    <s v="film 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1531.5"/>
    <s v="film 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121"/>
    <s v="film 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10.5"/>
    <s v="film 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5.5"/>
    <s v="film 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13966.61"/>
    <s v="film 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5990.5"/>
    <s v="film 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50.5"/>
    <s v="film 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4445.5"/>
    <s v="film 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81.5"/>
    <s v="film 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6"/>
    <s v="film 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6"/>
    <s v="film 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1"/>
    <s v="film 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58.5"/>
    <s v="film 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203"/>
    <s v="film 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25.5"/>
    <s v="film 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127.5"/>
    <s v="film 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8141.06"/>
    <s v="film "/>
    <s v=" video/drama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20688"/>
    <s v="film 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476"/>
    <s v="film 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12988"/>
    <s v="film 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2032.75"/>
    <s v="film 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2641"/>
    <s v="film 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7748"/>
    <s v="film 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3383.5"/>
    <s v="film 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43139.5"/>
    <s v="film 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5763.5"/>
    <s v="film 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16056"/>
    <s v="film 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2236"/>
    <s v="film 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4668"/>
    <s v="film 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759"/>
    <s v="film 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14190.67"/>
    <s v="film 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363.33"/>
    <s v="film 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9179"/>
    <s v="film 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18957.134999999998"/>
    <s v="film 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29015"/>
    <s v="film 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49947.71"/>
    <s v="film 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5364"/>
    <s v="film 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10850"/>
    <s v="film 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3072.5"/>
    <s v="film 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15241.635"/>
    <s v="film 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3000.5"/>
    <s v="film 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2806.5"/>
    <s v="film 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745.5"/>
    <s v="film 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6565.22"/>
    <s v="film 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2840.5"/>
    <s v="film 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74414.884999999995"/>
    <s v="film 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1785.5"/>
    <s v="film 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5845.5"/>
    <s v="film 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2694.0050000000001"/>
    <s v="film 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2753.395"/>
    <s v="film 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3176.5"/>
    <s v="film 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11005.5"/>
    <s v="film 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2983"/>
    <s v="film 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36349.5"/>
    <s v="film 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20504.5"/>
    <s v="film 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13524.555"/>
    <s v="film 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9623.5"/>
    <s v="film 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3355.66"/>
    <s v="film 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2857"/>
    <s v="film 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385.525"/>
    <s v="film 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21305.23"/>
    <s v="film 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16299.254999999999"/>
    <s v="film 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8254"/>
    <s v="film 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13367.5"/>
    <s v="film 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26026.154999999999"/>
    <s v="film 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7977.5"/>
    <s v="film 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484.4"/>
    <s v="film 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3064.5"/>
    <s v="film 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38311.599999999999"/>
    <s v="film 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13245.5"/>
    <s v="film 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2525"/>
    <s v="film 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33609.78"/>
    <s v="film 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14905.275"/>
    <s v="film 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0135"/>
    <s v="film 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69845.42"/>
    <s v="film 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9069.625"/>
    <s v="film 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12864.33"/>
    <s v="film 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7843.2749999999996"/>
    <s v="film 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5077"/>
    <s v="film 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2103"/>
    <s v="film 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3975"/>
    <s v="film 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4982"/>
    <s v="film 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1504.5"/>
    <s v="film 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12533"/>
    <s v="film 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435"/>
    <s v="film 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10824"/>
    <s v="film 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538.64499999999998"/>
    <s v="film 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0485.165000000001"/>
    <s v="film 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4548"/>
    <s v="film 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9013.5"/>
    <s v="film 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1985.75"/>
    <s v="film 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12719"/>
    <s v="film 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8612"/>
    <s v="film 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15278.5"/>
    <s v="film 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7225"/>
    <s v="film 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2842.5"/>
    <s v="film 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0737"/>
    <s v="film 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8134.5"/>
    <s v="film 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3582"/>
    <s v="film 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3352"/>
    <s v="film 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4359"/>
    <s v="film 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26467"/>
    <s v="film 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85272.8"/>
    <s v="film 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2745"/>
    <s v="film 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39104.400000000001"/>
    <s v="film 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5358.5"/>
    <s v="film 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7990"/>
    <s v="film 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21540"/>
    <s v="film 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56785"/>
    <s v="film 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25178.5"/>
    <s v="film 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5094"/>
    <s v="film 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4407.5"/>
    <s v="film 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14851.39"/>
    <s v="film 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1533.0250000000001"/>
    <s v="film 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8378.02"/>
    <s v="film 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3287"/>
    <s v="film 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22028.5"/>
    <s v="film 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1895"/>
    <s v="film 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27763.26"/>
    <s v="film 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15566.295"/>
    <s v="film 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7241.5"/>
    <s v="film 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027"/>
    <s v="film 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8608.44"/>
    <s v="film 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22507.599999999999"/>
    <s v="film 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5209.5"/>
    <s v="film 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6087.09"/>
    <s v="film 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4455.5"/>
    <s v="film 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22130"/>
    <s v="film 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5971"/>
    <s v="film 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32036.59"/>
    <s v="film 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833.5"/>
    <s v="film 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0427.5"/>
    <s v="film 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3899.4650000000001"/>
    <s v="film 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13201.5"/>
    <s v="film 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25905.5"/>
    <s v="film 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12838.5"/>
    <s v="film 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6126"/>
    <s v="film 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9615.474999999999"/>
    <s v="film 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6043"/>
    <s v="film 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4535"/>
    <s v="film 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3912.15"/>
    <s v="film 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7830.5"/>
    <s v="film 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19317"/>
    <s v="film 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5227.0050000000001"/>
    <s v="film 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6586.5"/>
    <s v="film 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3663.56"/>
    <s v="film 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15274"/>
    <s v="film 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86157.5"/>
    <s v="film 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192.5"/>
    <s v="film 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4044.5"/>
    <s v="film 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006.5"/>
    <s v="film 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307"/>
    <s v="film 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1322"/>
    <s v="film 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6930.5"/>
    <s v="film 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1718"/>
    <s v="film 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8780.5"/>
    <s v="film 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2854.5"/>
    <s v="film 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3216.75"/>
    <s v="film 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778.5"/>
    <s v="film 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1056.5"/>
    <s v="film 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11402"/>
    <s v="film 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3366.25"/>
    <s v="film 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307"/>
    <s v="film 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40939"/>
    <s v="film 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3189.5"/>
    <s v="film 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62477.06"/>
    <s v="film 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507"/>
    <s v="film 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157.5"/>
    <s v="film 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436.5"/>
    <s v="film 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27787"/>
    <s v="film 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2654.5"/>
    <s v="film 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494.2250000000004"/>
    <s v="film 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098"/>
    <s v="film 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6579.1750000000002"/>
    <s v="film 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4727"/>
    <s v="film 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10728"/>
    <s v="film 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5646.125"/>
    <s v="film 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25989.5"/>
    <s v="film 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1438"/>
    <s v="film 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2666.5"/>
    <s v="film 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8176.5"/>
    <s v="film 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1545.5"/>
    <s v="film 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1525.365"/>
    <s v="film 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1026.5"/>
    <s v="film 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3062.13"/>
    <s v="film 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349.5"/>
    <s v="film 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645"/>
    <s v="film 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5278"/>
    <s v="film 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1613"/>
    <s v="film 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6811"/>
    <s v="film 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618"/>
    <s v="film 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725.53"/>
    <s v="film 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613.58500000000004"/>
    <s v="film 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5289"/>
    <s v="film 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11323"/>
    <s v="film 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4054"/>
    <s v="film 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8.75"/>
    <s v="film "/>
    <s v=" video/documentary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153.5"/>
    <s v="film 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221"/>
    <s v="film 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83"/>
    <s v="film 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104.45"/>
    <s v="film 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4"/>
    <s v="film 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70.5"/>
    <s v="film 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344.5"/>
    <s v="film 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14.5"/>
    <s v="film 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211.5"/>
    <s v="film 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289"/>
    <s v="film 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3.5"/>
    <s v="film 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3"/>
    <s v="film 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943.5"/>
    <s v="film 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3"/>
    <s v="film 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354"/>
    <s v="film 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6"/>
    <s v="film 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25.5"/>
    <s v="film 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2"/>
    <s v="film 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391"/>
    <s v="film 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3"/>
    <s v="film 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43.005000000000003"/>
    <s v="film 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25"/>
    <s v="film 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201.5"/>
    <s v="film 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246"/>
    <s v="film 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4"/>
    <s v="film 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43.5"/>
    <s v="film 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3.5"/>
    <s v="film 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32"/>
    <s v="film 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435"/>
    <s v="film 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13"/>
    <s v="film 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3.5"/>
    <s v="film 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630.5"/>
    <s v="film 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73"/>
    <s v="film 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40.5"/>
    <s v="film 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2177"/>
    <s v="film 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6.5"/>
    <s v="film 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355.5"/>
    <s v="film 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73"/>
    <s v="film 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437.5"/>
    <s v="film 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2515.2950000000001"/>
    <s v="film 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2469.5"/>
    <s v="film 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3952"/>
    <s v="film 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925.5"/>
    <s v="film 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5.5"/>
    <s v="film 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3838.5"/>
    <s v="film 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80"/>
    <s v="film 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4220.0050000000001"/>
    <s v="film 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25.5"/>
    <s v="film 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109"/>
    <s v="film 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7"/>
    <s v="film 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6.5"/>
    <s v="film 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508"/>
    <s v="film 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968"/>
    <s v="film 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109.5"/>
    <s v="film 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117"/>
    <s v="film 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61.5"/>
    <s v="film 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170"/>
    <s v="film 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3"/>
    <s v="film 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125.5"/>
    <s v="film 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325"/>
    <s v="film 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201.5"/>
    <s v="film 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5.5"/>
    <s v="film 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77.5"/>
    <s v="film 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6.5"/>
    <s v="film 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3515"/>
    <s v="film 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26.5"/>
    <s v="film 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12342.5"/>
    <s v="film 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104"/>
    <s v="film 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1408"/>
    <s v="film 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2569.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2644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735.5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305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1966.7750000000001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6006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866.5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5121.5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680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791.5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849.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2015.5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6249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010.5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7874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1054.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970.7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1234.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7590.5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61.6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13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6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4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6863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5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38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19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904.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64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719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100.5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9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25.5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7.5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8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125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10.5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71.5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4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177.5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42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131.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5.5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10.5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90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6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30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1366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1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116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1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125.5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61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4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217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4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1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428.5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6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50.5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7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301.51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69.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5.5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733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3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6469.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31.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150.5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132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175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2192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45.5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76.5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5.5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349.5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635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1.5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2.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12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1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23990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47135.5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3302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38025.24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905.5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541.00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079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22207.5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1790.5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867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12618.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521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53595.7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1654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6012.5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5382.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947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5226.5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51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773.5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52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80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353.5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466.5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938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6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2519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354.5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21521.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13329.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5921.5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514.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104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8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458.5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747.5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6444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562.5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4460.5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9781.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28.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150.5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2041.5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281.5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177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7317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57816.7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1251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13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753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781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298.5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321.5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1216.5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7709.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54019.37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217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3069.5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2329.5050000000001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422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242.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491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27063.3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4603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1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17064.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54.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00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1138.5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700.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365.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154.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47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02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138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5066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16579.5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2784.5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3763.0050000000001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0105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1285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2796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4023.724999999999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2673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13351.5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3185.5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38.5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590.5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5363.5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7000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5726.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311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821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4819.5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20.5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6693.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786.5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414.5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2589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2025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1707.5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3529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1024.5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5333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2309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1808.5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2845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6413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1062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1307.845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42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06.5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284.5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2597.5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120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3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1282.5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90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854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5.5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25.5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7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180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87.5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1827.5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12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1.5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203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533.5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545.115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357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1128.5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517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466.07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3592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693.5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1034.525000000000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937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7296.73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3959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1285.5550000000001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1429.2149999999999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423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7917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5112.5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1648.5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205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2514.5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116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1140.7149999999999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3077.5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1436.5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2759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1602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4213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2131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2271.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2101.5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801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526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472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1247.9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650.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2161.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4131.7749999999996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1039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2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224.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1359.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8780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1822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734.5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1102.05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6326.5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2814.5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160.5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714.5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268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986.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60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7622.53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3070.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3640.5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1192.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2546.2600000000002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1553.5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1484.5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2963.415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115.83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2580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1323.5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4070.5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2991.5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098.00500000000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694.50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5.5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58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2455.5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3170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1339.5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1868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15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16682.150000000001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773.5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286.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612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902.0349999999999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2142.5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129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1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87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47.5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1389.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3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325.5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606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25.5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521.5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33.5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168.5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3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25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75.5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665.5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690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3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33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60.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15.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158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1012.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1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85.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106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3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1196.1600000000001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64.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134.5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231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102.5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3943.5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101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1636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6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144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1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46.5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82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77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1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264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64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6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100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19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15.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03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50.5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27.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2855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168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171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82.5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801.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175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69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705.5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1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775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6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1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13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1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77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596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342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150.5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3379.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250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145.5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244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140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713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9658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884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65.5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3292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8538.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439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120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449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9800.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2921.5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20094.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374.5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193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454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152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9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1821.5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5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7005.5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155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115.5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3485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209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141.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315.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453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460.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48698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14541.08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758.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7.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546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54.5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955.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286.5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3325.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854.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4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109.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235.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878.5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2340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367.5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35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36.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7682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5861.5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9915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2602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49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1613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10323.5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75131.5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121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6686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125.5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3333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112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38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538763.0250000000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436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538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123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1440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28776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3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10850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60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5516.0550000000003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11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243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11894.275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39010.410000000003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3561.29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3922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5991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5658.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3500.5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5419.5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2977.42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696.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333.0450000000001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2514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633.61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521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1120.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335.5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125.5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5.5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4414.5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4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137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108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8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25.5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97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4100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43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2599.5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70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24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35.5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6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27.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5.5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718.5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24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24024.5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3755.5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25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48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959.5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8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29.5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205.5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517.5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8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3264.67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611.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3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3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14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23.1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660.5050000000001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126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1090.5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2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912.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13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55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23.5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224.5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29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1504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25.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86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76.75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2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13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5792.46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3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6.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28.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94.26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45.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5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3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17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216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6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304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1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725.5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10.5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25.5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13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4957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64.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3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97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50.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271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38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8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129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46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25.5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64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98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7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9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58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8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1047.75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1439.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497.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511.5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10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1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13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15.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52.5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297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5.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1602.5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2980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3.5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23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51.5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11730.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6645.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4064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4590.5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164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4893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344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148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52.5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11052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20497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6835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19824.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9154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4644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1351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3066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3128.6350000000002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2504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8400.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6720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6587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533.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8768.5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7802.5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3203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2548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50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1654.5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3376.5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330.5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19926.50500000000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10310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3686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7797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3138.5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7852.5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1277.0050000000001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5676.5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194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3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67.5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988.5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744.5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13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20.5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61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108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90.5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124.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1285.5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3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86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1060.5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21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1185.5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2162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19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2651.5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30277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3091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2479.5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15547.1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673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3090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17875.064999999999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8193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13123.7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1351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1912.5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1038.5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4128.5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91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558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2118.085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4797.5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1277.5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091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103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5820.5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3833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2664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209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19605.419999999998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12355.05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1600.3150000000001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8165.824999999999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130.5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026.585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8383.39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3912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9408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1066.25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1025.5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1048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22.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315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2039.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964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1943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2206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961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7727.5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316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1306.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611.5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11071.5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1063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218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2037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104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1275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2333.565000000000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7977.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3939.5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36063.5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290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587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645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562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4008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14.5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6284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019.5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20326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574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3132.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442.5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25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3013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5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688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250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247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570.5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873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881.5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208.5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3961.5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725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7289.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2478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42585.5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2415.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50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1677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8818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50.5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25736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2902.5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191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3684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1293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3005.5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191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2640.25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0186.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6920.5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689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813.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1594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3151.28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1285.5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1699.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391.5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1339.5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3911.5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558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102.5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24987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3806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4816.8450000000003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2901.5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2811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17248.314999999999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87.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3782.5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18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5276.5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1454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3481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4755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770.5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2100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5655.5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55.5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2714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4248.5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2383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2203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4483.2449999999999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444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2771.5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3426.1849999999999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380.5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537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282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1472.5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5143.5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466.5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1999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3255.5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5771.5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2445.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5768.5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310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6326.5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1421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2084.5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123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1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9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8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39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166.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50.5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404.5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8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3.5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227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3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1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4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50.5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770.5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211.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24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20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2739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407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4100.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8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9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414.5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304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93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1011.5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39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2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8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791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74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7763.3450000000003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245.35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455.5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41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69763.17500000000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8754.1849999999995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23316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500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24149.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97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16786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7506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927.37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172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14370.725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20304.64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16881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305524.5549999999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1134.5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29577.599999999999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55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3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6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76.5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25.5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183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57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50.5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6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228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3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3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358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43688.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11323.5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2058.4650000000001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9167.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8459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857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1306.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1035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0916.61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8285.2999999999993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928.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9946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6108.25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3397.5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236061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929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12456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5520.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4723.875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9396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201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30451.05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11668.5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311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2332.074999999999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13977.5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1967.7750000000001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4303.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9635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24031.5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210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12247.5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33026.5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15849.5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2703.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15246.004999999999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10906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361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13740.61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8889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4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10.5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5.5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150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30.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88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5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065.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344.5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50.5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9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25.5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49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34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3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5.5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50.5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3217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181.5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716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1268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42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11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256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1163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330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8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104.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3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48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8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79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1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2092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107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143.5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39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18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1381.115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767.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1015.3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1744.5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3042.8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4086.165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358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619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889.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2774.5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514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280.5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520.5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260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463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5288.5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5184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801.5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1011.5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573.5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3048.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3542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38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602.5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58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4101.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1189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2062.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315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536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7862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2056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5029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102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1271.5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2373.5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267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538.5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09.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48.22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1280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61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3136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5539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2775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1143.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2641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1485.5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1951.665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143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17.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2300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4439.7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676.5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1095.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3786.56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3227.225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4020.5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304.5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519.5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4099.5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4136.5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556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1574.61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2137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2060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2197.5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4163.5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1423.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524.5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1045.235000000000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984.5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1374.5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509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704.08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175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33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912.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1778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600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33404.19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385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4415.5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187.5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9.5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1582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889.5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207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32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5040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202.5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144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3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714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274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110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2645.5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6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6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656.5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248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44.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17.5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6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25.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99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6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76.5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71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8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9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116.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326.5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19.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284.5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106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431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6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11.5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432.5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10.5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691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1104.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3046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3292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4035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11161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4802.5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2577.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6270.75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5103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5175.5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1606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8117.5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4742.5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17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2887.8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2907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587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2689.5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4187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79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455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6173.5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1097.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3768.24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1162.5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551.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6969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460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38.5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48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580.5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064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169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330.5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505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2012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6037.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720.5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274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4831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1010.5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2480.5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467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778.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40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22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825.5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5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771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1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07.5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5463.5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2138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3447.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1109.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37.914999999999999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4786.5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119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857.5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2732.5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2752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4156.5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299.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280.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5845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194.5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8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33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44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3021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257.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4759.5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14.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857.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1714.625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155.5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422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1521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1075.5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1029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4074.5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10040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1266.625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7728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522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60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537.5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5947.5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265.5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5036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935.5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514.74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1049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496.5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1037.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263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6267.3050000000003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70.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09.5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1044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1530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622.5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154.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465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663.5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8838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414.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7746.2749999999996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6835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1031.5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51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3095.275000000000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2005.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10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735.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6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141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3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3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5.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617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186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2380.5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12.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9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2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4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514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1761.845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1730.5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539.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688.5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2713.5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627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1671.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2120.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108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8798.0650000000005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5337.5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354.5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1322.5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82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4637.5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286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344.5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733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621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1394.055000000000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347.5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7.5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719.5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6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23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10739.5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44.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218.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2488.5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6885.5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5.5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1503.5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331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1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6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54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102547.5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134.5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122.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2204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1045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1187.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157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732.5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853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1518.845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315.5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1332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1642.5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648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1231.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2848.5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522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3129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1380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4442.0050000000001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576.23500000000001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87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5583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571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160089.44500000001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4200.71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86501.5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58505.60000000001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17434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5650.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414.03500000000003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402228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26972.15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49062.48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5352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35073.665000000001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17019.5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174944.5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83850.009999999995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88392.5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25455.705000000002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50923.0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8048.72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41282.5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56085.56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9799.2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2156.5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16412.06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6608.5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04128.04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37215.5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71496.5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58851.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28645.5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527986.9350000000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8550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55288.005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37750.6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6823.16999999999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7168.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100993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256905.28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115307.655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89678.50500000000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196.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717.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1589.5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27.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1182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13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25.5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257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71.5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2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40.5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329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121.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3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059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54886.05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788.5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58782.12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8647.514999999999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62111.5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5853.9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940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76488.5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48876.4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205376.5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5964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398212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1185295.835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4149.0050000000001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46316.61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15850.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33454.11499999999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97871.95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1503.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7075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62731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8090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11759.5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80824.5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16912.38499999999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60394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1932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456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37379.5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30341.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38289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2413.5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151113.79500000001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84736.57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20174.2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15238.32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922.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85325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3858.0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8698.5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6246.5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02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820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20201.505000000001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6163.5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50691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63727.724999999999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30418.674999999999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3748.5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5335.5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88532.5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2586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20189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5073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38640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15500.415000000001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2359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21706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25232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2715.5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7590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2985.5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253298.13500000001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40621.02500000000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2218.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319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13190.985000000001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32233.165000000001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199094.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821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39761.5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76537.149999999994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309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88010.3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490476.99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28971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13144.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1471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2564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2032.5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849.5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437.5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1648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3747.5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2031.5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789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1770.16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1536.0050000000001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4681.6149999999998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10965.1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3066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780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2145.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261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312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1519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3026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2017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423.5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1154.5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69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5739.5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536.5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2589.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1199.5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1106.3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680.5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2150.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1022.5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1084.5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155.5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3723.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269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1710.5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24263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90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681.55499999999995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1018.5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4069.715000000000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147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56.5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27.5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60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439.5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6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4156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13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24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44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14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1105.9949999999999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9.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53.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50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25.8449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7368.5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70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84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285.5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306.5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11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315.5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2327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1385.5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2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204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6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27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19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2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60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78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10600.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10040.555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4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0.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238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2555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1674.5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2864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1791.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1482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94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11112.34499999999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80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26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2145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506.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2710.5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2091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888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3186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1270.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17759.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817.5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2718.605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1557.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8040.5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454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4370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46735.75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11163.5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103245.25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11579.5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3063.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17806.5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461.5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66493.41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34376.5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27307.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282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8085.5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144819.66500000001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26904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6739.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555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224.49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14444.125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1120.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103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583.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582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1003.5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520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384.5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2264.5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250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3493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5.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889.505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446.5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165.5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217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1266.33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17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1804.5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4163.5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421.5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10365.5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12305.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99809.505000000005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9922.1550000000007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10380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5944.45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7121.665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5602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15708.1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1288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4346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596.5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003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7859.5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32255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2787.5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16216.334999999999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6815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113.5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69267.38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5668.7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9570.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930.5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1280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985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3816.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043.5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122174.5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5954.0950000000003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12377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4549.5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24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5797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559.5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8036.2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714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438.5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4128.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4002.5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634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436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5623.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0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99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38254.5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46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22971.5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90866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2897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7255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2828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1544.5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1364.7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2465.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6099.5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275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78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20015.25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28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701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1536.8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3216.13500000000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1860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757.5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2752.4949999999999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513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818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79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2181.5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1095.5050000000001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473.5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3708.02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768.5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5290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12.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590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532.25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408.5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445.61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2005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3578.304999999999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3077.51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919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1904.7750000000001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1085.1300000000001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25633.55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3253.7350000000001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40279.68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4737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1657.5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4474.51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966.8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1314.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903.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219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10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1654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2761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2097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44.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62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808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43.5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54.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93744.005000000005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12991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13302.5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18005.5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5914.05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13464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683.5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2072.5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2894.5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53155.75499999999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6729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7647.2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37328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21357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150.5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21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8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137.5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57.5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13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8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552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1.5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1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1328.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342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1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43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93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25.5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5.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165.16499999999999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29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789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8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219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8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397.5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514.5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235.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15.5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13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25.5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2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5.5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105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26.5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0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7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680.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2795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6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233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77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14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236.5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170.5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3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5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1268.5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4.5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159.5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1004.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1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2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2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4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614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3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25.5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6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4100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15299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20406.994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1659.5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4377.5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4255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5508.5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219.5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546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7666.015000000000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5865.5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408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2354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1771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281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1390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1827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2794.5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5478.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4317.5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3935.5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1718.12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1200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1132.5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654.5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1276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614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1101.1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705.5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533.82000000000005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28.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5143.0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1023.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2519.09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1349.5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1707.86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663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5139.5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08.16499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100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2305.7199999999998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513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35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2133.0549999999998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1053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413.5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769.3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1633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2376.75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11.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263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388.5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12999.5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777.0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977.524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300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2283.429999999999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3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137.5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354.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14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45.5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6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51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8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107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471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900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34.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6908.9949999999999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2513.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717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3831.5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405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2275.5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2078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2185.4949999999999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3166.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3274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2289.5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2552.5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4218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057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10416.5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16.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555.5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264.084999999999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504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130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1904.5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369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202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2549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1983.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1987.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3363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3074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825.5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3352.5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1915.7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606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1196.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1875.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1091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410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55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689.5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457.5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512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39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50.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1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25.5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3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30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127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144.5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6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270.5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5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25.5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3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611.5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120.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3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4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25.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22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4141.5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46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592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47.5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748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172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19810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91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10582.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54591.78500000000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6245.5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1650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9109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53503.1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16374.83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155316.5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8735.0650000000005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3802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5405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1734.5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4435.75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273.5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7942.5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968.5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47312.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11173.5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1020.88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1171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56910.824999999997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743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1425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507.5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73.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3243.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1619.5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11609.525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754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65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505.5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5792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961.5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428.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183.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270.5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1619.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8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168549.15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1052.5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1061.5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21310.7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9.5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56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63.5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181.5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2625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448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2973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2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1599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8653.5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2840.19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47.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671.5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12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2602.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10720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10487.625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9102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2178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8067.7550000000001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83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867.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506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1277.5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1460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1683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554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1082.5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963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533.5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721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1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67.5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140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8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5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9.5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402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5.5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44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435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8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13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21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3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1714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3056.5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4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37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808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733.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20772.5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576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873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9783.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14230.78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23846.035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25555.5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46714.105000000003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2005.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3684.5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77391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1469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16152.844999999999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092.505000000000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15175.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9396.5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3299.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485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5617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40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8491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4172.9400000000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289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53074.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25014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1533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928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23330.505000000001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15664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7168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2694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138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3837.505000000000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494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37137.12000000000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3706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08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63.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19.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374.5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428.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900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10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72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28.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6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28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194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37.5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540.5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6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120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3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20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13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46.5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24.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52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8.5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518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2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1057.625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291.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6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845.5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5.5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710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27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672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09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603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362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2688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1510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617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3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529.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1613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1039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1088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5564.875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39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72.5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4152.805000000000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2604.5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2980.87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680.5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339.5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1572.5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6468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86.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29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1719.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3196.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2290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90.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1381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5067.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287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1834.06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840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309.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20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406.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5352.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2672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4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517.5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3047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69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387.5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1575.5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087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21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4816.5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1369.5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1505.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168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1481.494999999999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1479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90.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981.995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248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35.5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1229.5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965.5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366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5.5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15.5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1202.5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36.5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3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16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50.5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15.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152.5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76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3757.5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18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137.5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41.5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29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10.5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21.5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3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257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3180.88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91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379.5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240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480.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137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328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33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15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1414.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128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956.5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94.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67.5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5.5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3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578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12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141.5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58.5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3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13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318.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276.5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164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170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4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13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21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39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19.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286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2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134.5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10.5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335.5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102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2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30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76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223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91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2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34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66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25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155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2973.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49.845000000001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1900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88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512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4098.7749999999996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5077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402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1648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1311.5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1368.5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1785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657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1027.5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2043.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4127.5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1357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526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50.5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2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542.5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16.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3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577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806.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304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363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71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141.5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2794.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1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5391.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615.8449999999998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837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5745.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2883.5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1878.5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821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3225.5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1624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062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4386.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2593.5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4061.5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6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718.5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493.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2558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649.5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262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258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85540.455000000002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2653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6138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1294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3932.6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514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17835.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5013.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4436.5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1599.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512.5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716.12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7996.5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3028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5244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25973.75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12.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254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1583.004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3849.7150000000001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526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22701.5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6445.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4358.5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50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530.5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15033.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192.5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9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2370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790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14416.5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1774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4379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1722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2135.5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9205.5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3535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2662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507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363.5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251.5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3850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657.5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26448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4250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16625.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9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764.5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648.5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2209.5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5689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13751.855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16006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549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516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10989.3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1633.5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4632.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978.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8314.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6638.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2686.1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7567.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82.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4183.5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2027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322.5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431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8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21.5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23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170.5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3375.5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305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4271.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6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0982.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100.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8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7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1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3645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2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32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12.5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5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778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3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3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5626.5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191.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105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29.5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23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309.5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26.5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3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64.5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2949.5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5720.5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402.5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602.09500000000003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463.5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25.5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404.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878.5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892.5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141.5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920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156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3174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6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595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1253.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22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396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4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3373.5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5.5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2702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265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2336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150.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220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6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3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6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5.5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9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42770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1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528.5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820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5.5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189.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328.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5.5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278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18.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84.5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330.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25.5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1353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50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133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24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3785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2631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859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1209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662.5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1819.5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774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119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5154.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4014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4863.6149999999998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2844.5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2040.5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2884.5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1027.1100000000001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2313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1088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2574.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7261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1370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620.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28504.91500000000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1770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158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4161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1158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3867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1164.5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5187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528.5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2769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1118.5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1493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1327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2428.41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741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280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3606.5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1396.5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2328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512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1670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8844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69.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399.5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77.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5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305.5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1054.5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903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574.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56.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1330.5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3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375.5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128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142.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129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2628.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780.85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1916.5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13931.5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25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3027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6185.5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17628.5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1018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2662.5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21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0070.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7592.5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212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1602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1734.5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541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1043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635.5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765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3600.5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887.5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1447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819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669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3000.5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2065.35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7831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0115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7772.3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1612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3156.49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1525.5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4984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456.71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4149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858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1108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657.5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1351.75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147.5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2929.5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2800.5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40.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1463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0240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6674.75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71.5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649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1083.4949999999999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3720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12257.8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2767.5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1682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6352.5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1436.08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1312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2245.5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020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7801.5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130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4095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930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1000.5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7794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158.5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7995.5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908.5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2679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276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1309.5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3345.5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1045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3063.5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6028.75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442.5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1531.5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2842.5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7693.5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126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5116.7449999999999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345.1050000000000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1248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292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52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3880.5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367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373.50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1104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2774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5122.5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1774.5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2086.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2037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4367.5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1060.5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7926.25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50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134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43.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2168.5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294.5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3268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1395.5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127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117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872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2244.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5936.09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566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1272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278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1281.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27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686.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654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767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232.5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4083.5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421.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1322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597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831.5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2645.5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3041.5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1885.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2706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2539.5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129.5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1394.5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7719.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4197.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2091.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689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3089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611.5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2302.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331.5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834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205.5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2797.5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774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1853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2554.5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2723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809.5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1556.5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112.5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774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1020.5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5230.5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2136.5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4598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2870.5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5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943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1625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1301.5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561.5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460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534.5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2624.5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896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143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531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1017.5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1891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508.5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010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4080.5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306.5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1055.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580.5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206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178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992.5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3032.33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007.5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1070.5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770.5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801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5756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779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566.5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256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815.5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405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479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796.5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5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225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645.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506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1510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8315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008.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306.5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49.25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5061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1104.5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36.5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319.5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1647.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7806.5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513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332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1574.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104.5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240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872.5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2045.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1488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500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5106.5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1659.5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180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3145.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15497.55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207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764.5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1053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03.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1121.4949999999999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1010.5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1117.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479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5361.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69.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2666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1533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309.5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17.07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2671.4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1304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129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950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43.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1015.5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553.5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546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1175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92.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399.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337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784.5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199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63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506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2877.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1429.5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621.5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333.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484.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353.5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6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5226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2604.59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1048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2255.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1538.5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6097.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161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192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551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1032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2466.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1029.5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178.5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159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1057.5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1157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98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076.5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5987.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211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2745.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1450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84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2356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1310.5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832.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2853.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65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400.5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2017.6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764.5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206.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2707.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190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867.5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86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1072.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552.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77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2123.5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1363.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504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1316.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537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5256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97.5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1611.5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460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68.5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08.5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1679.5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280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1563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1255.5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2006.5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841.8450000000000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1027.5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101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30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714.5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23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5115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268.5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1700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3550.5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853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39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386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65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584.5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319.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4007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1054.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23.5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623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132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365.5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188.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646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2854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799.5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26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129.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72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20189.625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076.5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531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1342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776.25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96.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2974.5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2862.0549999999998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207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1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50297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63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529.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1772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1307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250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76.22500000000002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11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593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1066.5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564.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64.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2532.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1156.5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928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254.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1581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3100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5117.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52.5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403.5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768.6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257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52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772.5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1459.5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639.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1788.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2036.5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4130.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330.5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06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2581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2538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21.5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1290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1681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1025.5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1571.5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600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1299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564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13.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8.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1070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2025.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1308.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1727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237.5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198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300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413.5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513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827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1725.5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3638.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3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1295.5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1371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1582.5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465.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1038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573.5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2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1681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510.995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1517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1593.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157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2060.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1014.5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2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4392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50.5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896.5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601.5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643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470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9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29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8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416.5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244.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6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2011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394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58.5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264.5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384.5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1021.5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1327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2946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2668.5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17.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6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1537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168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4077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121.5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4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364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619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1576.5550000000001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531.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699.5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126.5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178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1551.5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2329.5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2265.5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36.5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523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73.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1040.5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111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1708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568.5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2121.5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1973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53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2705.5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180.5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518.625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165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180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915.5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25729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638.5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22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1910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2019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1589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1095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283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1280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12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772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648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66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218.00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148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916.5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941.5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1069.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558.75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931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95.5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581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24.5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516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808.5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635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2021.5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621.5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212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1744.5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2542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851.5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2327.5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2249.2750000000001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198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1462.5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1024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946.5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183.5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50.5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316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67.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217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1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5.5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77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138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406.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18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52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5.5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101.5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13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261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266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3027.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668.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29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2598.5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513.5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370.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283.5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192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780.5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2248.8850000000002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2570.8850000000002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251.5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678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2538.5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763.5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4024.5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5180.5050000000001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1195.5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2182.0549999999998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557.5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1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749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2771.5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2733.5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262.5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009.5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4315.5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1461.5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1278.5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7856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515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2493.5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1031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785.5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58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522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3364.5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180.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250.5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6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8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210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25.5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6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2708.5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51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203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448.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217.5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1199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2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3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232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512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1031.5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9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2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101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1073.4949999999999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1068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10.005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912.78499999999997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82.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29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545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2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1852.5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2788.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1345.5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138.5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266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370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2322.5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2514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254.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114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269.55500000000001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632.5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1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1664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164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457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029.5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50462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1028.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34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45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56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42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2058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42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98.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853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108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1070.5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21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438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1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4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90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13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132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5.5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536.5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50.5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31.5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332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6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128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5.5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233.5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755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21.5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1052.5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627.5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5.5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498.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13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8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278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63.5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126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133.5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5429.5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265.5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25.5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87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225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41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3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7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13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748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2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9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5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78.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34.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69.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9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1514.5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503.5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468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3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5.5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61.5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46.5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69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33.5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700.5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116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9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8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3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329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233.5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557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281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669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1247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201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3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6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6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897.5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3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10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1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804.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13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13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216.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4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328.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15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24.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1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24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64.5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144.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3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21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269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108.5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6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71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109.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971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165.5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315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655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111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5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228.5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616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87.5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1961.5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52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250.5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8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1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36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50.5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275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2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3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37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57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363.5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585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5.5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233.5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13.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1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1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1.5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3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32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39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89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11.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4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38.5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3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67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16.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51.5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3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59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5.5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127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11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286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203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21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3117.9949999999999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1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855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42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1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152.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152.5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1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1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12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114.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2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57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1546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8.5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569.5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6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51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402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390.5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49.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128.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145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246.5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72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195.5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15.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13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531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17.975000000000001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221.5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85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3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9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78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294.5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670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3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181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2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382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5.5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5.5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26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109.5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124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7.5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10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10.5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32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369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400.5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202.5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25.5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71.5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53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327.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115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781.5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22.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3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46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5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3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BA3E2-266E-8E42-948F-C939B6928A95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B5B22-C490-A442-B0A2-971F0B234803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662FC-36F4-A244-A2DA-0A75E717CAEF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6BC3-EA38-2A4F-B171-49D5CD462D82}">
  <dimension ref="A1:G15"/>
  <sheetViews>
    <sheetView workbookViewId="0">
      <selection activeCell="E24" sqref="E2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7" x14ac:dyDescent="0.2">
      <c r="A1" s="9" t="s">
        <v>8223</v>
      </c>
      <c r="B1" t="s">
        <v>8312</v>
      </c>
    </row>
    <row r="3" spans="1:7" x14ac:dyDescent="0.2">
      <c r="A3" s="9" t="s">
        <v>8311</v>
      </c>
      <c r="B3" s="9" t="s">
        <v>8325</v>
      </c>
    </row>
    <row r="4" spans="1:7" x14ac:dyDescent="0.2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  <c r="G4" t="s">
        <v>8315</v>
      </c>
    </row>
    <row r="5" spans="1:7" x14ac:dyDescent="0.2">
      <c r="A5" s="10" t="s">
        <v>8316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10" t="s">
        <v>8317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10" t="s">
        <v>8323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10" t="s">
        <v>8318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8319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10" t="s">
        <v>8324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10" t="s">
        <v>8321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10" t="s">
        <v>8322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10" t="s">
        <v>8314</v>
      </c>
      <c r="B14" s="8"/>
      <c r="C14" s="8"/>
      <c r="D14" s="8"/>
      <c r="E14" s="8"/>
      <c r="F14" s="8"/>
      <c r="G14" s="8"/>
    </row>
    <row r="15" spans="1:7" x14ac:dyDescent="0.2">
      <c r="A15" s="10" t="s">
        <v>8315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31B99-73F9-FB43-938E-FD306C38D7D7}">
  <dimension ref="A1:G48"/>
  <sheetViews>
    <sheetView workbookViewId="0">
      <selection activeCell="L30" sqref="L30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8312</v>
      </c>
    </row>
    <row r="2" spans="1:7" x14ac:dyDescent="0.2">
      <c r="A2" s="9" t="s">
        <v>8264</v>
      </c>
      <c r="B2" t="s">
        <v>8312</v>
      </c>
    </row>
    <row r="4" spans="1:7" x14ac:dyDescent="0.2">
      <c r="A4" s="9" t="s">
        <v>8310</v>
      </c>
      <c r="B4" s="9" t="s">
        <v>8325</v>
      </c>
    </row>
    <row r="5" spans="1:7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  <c r="G5" t="s">
        <v>8315</v>
      </c>
    </row>
    <row r="6" spans="1:7" x14ac:dyDescent="0.2">
      <c r="A6" s="10" t="s">
        <v>8326</v>
      </c>
      <c r="B6" s="8"/>
      <c r="C6" s="8">
        <v>99</v>
      </c>
      <c r="D6" s="8"/>
      <c r="E6" s="8"/>
      <c r="F6" s="8"/>
      <c r="G6" s="8">
        <v>99</v>
      </c>
    </row>
    <row r="7" spans="1:7" x14ac:dyDescent="0.2">
      <c r="A7" s="10" t="s">
        <v>8327</v>
      </c>
      <c r="B7" s="8"/>
      <c r="C7" s="8">
        <v>1</v>
      </c>
      <c r="D7" s="8"/>
      <c r="E7" s="8">
        <v>179</v>
      </c>
      <c r="F7" s="8"/>
      <c r="G7" s="8">
        <v>180</v>
      </c>
    </row>
    <row r="8" spans="1:7" x14ac:dyDescent="0.2">
      <c r="A8" s="10" t="s">
        <v>8328</v>
      </c>
      <c r="B8" s="8"/>
      <c r="C8" s="8">
        <v>79</v>
      </c>
      <c r="D8" s="8"/>
      <c r="E8" s="8">
        <v>1</v>
      </c>
      <c r="F8" s="8"/>
      <c r="G8" s="8">
        <v>80</v>
      </c>
    </row>
    <row r="9" spans="1:7" x14ac:dyDescent="0.2">
      <c r="A9" s="10" t="s">
        <v>8329</v>
      </c>
      <c r="B9" s="8">
        <v>39</v>
      </c>
      <c r="C9" s="8">
        <v>1</v>
      </c>
      <c r="D9" s="8"/>
      <c r="E9" s="8"/>
      <c r="F9" s="8"/>
      <c r="G9" s="8">
        <v>40</v>
      </c>
    </row>
    <row r="10" spans="1:7" x14ac:dyDescent="0.2">
      <c r="A10" s="10" t="s">
        <v>8330</v>
      </c>
      <c r="B10" s="8">
        <v>1</v>
      </c>
      <c r="C10" s="8"/>
      <c r="D10" s="8"/>
      <c r="E10" s="8">
        <v>59</v>
      </c>
      <c r="F10" s="8"/>
      <c r="G10" s="8">
        <v>60</v>
      </c>
    </row>
    <row r="11" spans="1:7" x14ac:dyDescent="0.2">
      <c r="A11" s="10" t="s">
        <v>8331</v>
      </c>
      <c r="B11" s="8"/>
      <c r="C11" s="8"/>
      <c r="D11" s="8"/>
      <c r="E11" s="8">
        <v>61</v>
      </c>
      <c r="F11" s="8"/>
      <c r="G11" s="8">
        <v>61</v>
      </c>
    </row>
    <row r="12" spans="1:7" x14ac:dyDescent="0.2">
      <c r="A12" s="10" t="s">
        <v>8332</v>
      </c>
      <c r="B12" s="8">
        <v>20</v>
      </c>
      <c r="C12" s="8"/>
      <c r="D12" s="8"/>
      <c r="E12" s="8"/>
      <c r="F12" s="8"/>
      <c r="G12" s="8">
        <v>20</v>
      </c>
    </row>
    <row r="13" spans="1:7" x14ac:dyDescent="0.2">
      <c r="A13" s="10" t="s">
        <v>8333</v>
      </c>
      <c r="B13" s="8">
        <v>24</v>
      </c>
      <c r="C13" s="8"/>
      <c r="D13" s="8"/>
      <c r="E13" s="8"/>
      <c r="F13" s="8"/>
      <c r="G13" s="8">
        <v>24</v>
      </c>
    </row>
    <row r="14" spans="1:7" x14ac:dyDescent="0.2">
      <c r="A14" s="10" t="s">
        <v>8334</v>
      </c>
      <c r="B14" s="8"/>
      <c r="C14" s="8">
        <v>40</v>
      </c>
      <c r="D14" s="8"/>
      <c r="E14" s="8"/>
      <c r="F14" s="8"/>
      <c r="G14" s="8">
        <v>40</v>
      </c>
    </row>
    <row r="15" spans="1:7" x14ac:dyDescent="0.2">
      <c r="A15" s="10" t="s">
        <v>8335</v>
      </c>
      <c r="B15" s="8"/>
      <c r="C15" s="8"/>
      <c r="D15" s="8"/>
      <c r="E15" s="8">
        <v>40</v>
      </c>
      <c r="F15" s="8"/>
      <c r="G15" s="8">
        <v>40</v>
      </c>
    </row>
    <row r="16" spans="1:7" x14ac:dyDescent="0.2">
      <c r="A16" s="10" t="s">
        <v>8336</v>
      </c>
      <c r="B16" s="8"/>
      <c r="C16" s="8"/>
      <c r="D16" s="8"/>
      <c r="E16" s="8">
        <v>40</v>
      </c>
      <c r="F16" s="8"/>
      <c r="G16" s="8">
        <v>40</v>
      </c>
    </row>
    <row r="17" spans="1:7" x14ac:dyDescent="0.2">
      <c r="A17" s="10" t="s">
        <v>8337</v>
      </c>
      <c r="B17" s="8"/>
      <c r="C17" s="8">
        <v>40</v>
      </c>
      <c r="D17" s="8">
        <v>20</v>
      </c>
      <c r="E17" s="8"/>
      <c r="F17" s="8"/>
      <c r="G17" s="8">
        <v>60</v>
      </c>
    </row>
    <row r="18" spans="1:7" x14ac:dyDescent="0.2">
      <c r="A18" s="10" t="s">
        <v>8338</v>
      </c>
      <c r="B18" s="8"/>
      <c r="C18" s="8">
        <v>40</v>
      </c>
      <c r="D18" s="8"/>
      <c r="E18" s="8"/>
      <c r="F18" s="8"/>
      <c r="G18" s="8">
        <v>40</v>
      </c>
    </row>
    <row r="19" spans="1:7" x14ac:dyDescent="0.2">
      <c r="A19" s="10" t="s">
        <v>8339</v>
      </c>
      <c r="B19" s="8">
        <v>20</v>
      </c>
      <c r="C19" s="8">
        <v>120</v>
      </c>
      <c r="D19" s="8"/>
      <c r="E19" s="8"/>
      <c r="F19" s="8"/>
      <c r="G19" s="8">
        <v>140</v>
      </c>
    </row>
    <row r="20" spans="1:7" x14ac:dyDescent="0.2">
      <c r="A20" s="10" t="s">
        <v>8340</v>
      </c>
      <c r="B20" s="8"/>
      <c r="C20" s="8">
        <v>20</v>
      </c>
      <c r="D20" s="8"/>
      <c r="E20" s="8"/>
      <c r="F20" s="8"/>
      <c r="G20" s="8">
        <v>20</v>
      </c>
    </row>
    <row r="21" spans="1:7" x14ac:dyDescent="0.2">
      <c r="A21" s="10" t="s">
        <v>8341</v>
      </c>
      <c r="B21" s="8"/>
      <c r="C21" s="8"/>
      <c r="D21" s="8"/>
      <c r="E21" s="8">
        <v>140</v>
      </c>
      <c r="F21" s="8"/>
      <c r="G21" s="8">
        <v>140</v>
      </c>
    </row>
    <row r="22" spans="1:7" x14ac:dyDescent="0.2">
      <c r="A22" s="10" t="s">
        <v>8342</v>
      </c>
      <c r="B22" s="8"/>
      <c r="C22" s="8">
        <v>20</v>
      </c>
      <c r="D22" s="8"/>
      <c r="E22" s="8">
        <v>140</v>
      </c>
      <c r="F22" s="8"/>
      <c r="G22" s="8">
        <v>160</v>
      </c>
    </row>
    <row r="23" spans="1:7" x14ac:dyDescent="0.2">
      <c r="A23" s="10" t="s">
        <v>8343</v>
      </c>
      <c r="B23" s="8"/>
      <c r="C23" s="8">
        <v>60</v>
      </c>
      <c r="D23" s="8"/>
      <c r="E23" s="8"/>
      <c r="F23" s="8"/>
      <c r="G23" s="8">
        <v>60</v>
      </c>
    </row>
    <row r="24" spans="1:7" x14ac:dyDescent="0.2">
      <c r="A24" s="10" t="s">
        <v>8344</v>
      </c>
      <c r="B24" s="8"/>
      <c r="C24" s="8">
        <v>11</v>
      </c>
      <c r="D24" s="8"/>
      <c r="E24" s="8">
        <v>9</v>
      </c>
      <c r="F24" s="8"/>
      <c r="G24" s="8">
        <v>20</v>
      </c>
    </row>
    <row r="25" spans="1:7" x14ac:dyDescent="0.2">
      <c r="A25" s="10" t="s">
        <v>8345</v>
      </c>
      <c r="B25" s="8"/>
      <c r="C25" s="8"/>
      <c r="D25" s="8"/>
      <c r="E25" s="8">
        <v>20</v>
      </c>
      <c r="F25" s="8"/>
      <c r="G25" s="8">
        <v>20</v>
      </c>
    </row>
    <row r="26" spans="1:7" x14ac:dyDescent="0.2">
      <c r="A26" s="10" t="s">
        <v>8346</v>
      </c>
      <c r="B26" s="8"/>
      <c r="C26" s="8">
        <v>40</v>
      </c>
      <c r="D26" s="8"/>
      <c r="E26" s="8"/>
      <c r="F26" s="8"/>
      <c r="G26" s="8">
        <v>40</v>
      </c>
    </row>
    <row r="27" spans="1:7" x14ac:dyDescent="0.2">
      <c r="A27" s="10" t="s">
        <v>8347</v>
      </c>
      <c r="B27" s="8">
        <v>20</v>
      </c>
      <c r="C27" s="8">
        <v>60</v>
      </c>
      <c r="D27" s="8"/>
      <c r="E27" s="8">
        <v>60</v>
      </c>
      <c r="F27" s="8"/>
      <c r="G27" s="8">
        <v>140</v>
      </c>
    </row>
    <row r="28" spans="1:7" x14ac:dyDescent="0.2">
      <c r="A28" s="10" t="s">
        <v>8348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2">
      <c r="A29" s="10" t="s">
        <v>8349</v>
      </c>
      <c r="B29" s="8"/>
      <c r="C29" s="8"/>
      <c r="D29" s="8"/>
      <c r="E29" s="8">
        <v>60</v>
      </c>
      <c r="F29" s="8"/>
      <c r="G29" s="8">
        <v>60</v>
      </c>
    </row>
    <row r="30" spans="1:7" x14ac:dyDescent="0.2">
      <c r="A30" s="10" t="s">
        <v>8350</v>
      </c>
      <c r="B30" s="8"/>
      <c r="C30" s="8">
        <v>20</v>
      </c>
      <c r="D30" s="8"/>
      <c r="E30" s="8"/>
      <c r="F30" s="8"/>
      <c r="G30" s="8">
        <v>20</v>
      </c>
    </row>
    <row r="31" spans="1:7" x14ac:dyDescent="0.2">
      <c r="A31" s="10" t="s">
        <v>8351</v>
      </c>
      <c r="B31" s="8"/>
      <c r="C31" s="8">
        <v>57</v>
      </c>
      <c r="D31" s="8"/>
      <c r="E31" s="8">
        <v>103</v>
      </c>
      <c r="F31" s="8"/>
      <c r="G31" s="8">
        <v>160</v>
      </c>
    </row>
    <row r="32" spans="1:7" x14ac:dyDescent="0.2">
      <c r="A32" s="10" t="s">
        <v>8352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2">
      <c r="A33" s="10" t="s">
        <v>8353</v>
      </c>
      <c r="B33" s="8"/>
      <c r="C33" s="8">
        <v>353</v>
      </c>
      <c r="D33" s="8">
        <v>19</v>
      </c>
      <c r="E33" s="8">
        <v>694</v>
      </c>
      <c r="F33" s="8"/>
      <c r="G33" s="8">
        <v>1066</v>
      </c>
    </row>
    <row r="34" spans="1:7" x14ac:dyDescent="0.2">
      <c r="A34" s="10" t="s">
        <v>8354</v>
      </c>
      <c r="B34" s="8"/>
      <c r="C34" s="8"/>
      <c r="D34" s="8"/>
      <c r="E34" s="8">
        <v>40</v>
      </c>
      <c r="F34" s="8"/>
      <c r="G34" s="8">
        <v>40</v>
      </c>
    </row>
    <row r="35" spans="1:7" x14ac:dyDescent="0.2">
      <c r="A35" s="10" t="s">
        <v>8355</v>
      </c>
      <c r="B35" s="8"/>
      <c r="C35" s="8"/>
      <c r="D35" s="8"/>
      <c r="E35" s="8">
        <v>20</v>
      </c>
      <c r="F35" s="8"/>
      <c r="G35" s="8">
        <v>20</v>
      </c>
    </row>
    <row r="36" spans="1:7" x14ac:dyDescent="0.2">
      <c r="A36" s="10" t="s">
        <v>8356</v>
      </c>
      <c r="B36" s="8"/>
      <c r="C36" s="8">
        <v>20</v>
      </c>
      <c r="D36" s="8"/>
      <c r="E36" s="8"/>
      <c r="F36" s="8"/>
      <c r="G36" s="8">
        <v>20</v>
      </c>
    </row>
    <row r="37" spans="1:7" x14ac:dyDescent="0.2">
      <c r="A37" s="10" t="s">
        <v>8357</v>
      </c>
      <c r="B37" s="8"/>
      <c r="C37" s="8"/>
      <c r="D37" s="8"/>
      <c r="E37" s="8">
        <v>260</v>
      </c>
      <c r="F37" s="8"/>
      <c r="G37" s="8">
        <v>260</v>
      </c>
    </row>
    <row r="38" spans="1:7" x14ac:dyDescent="0.2">
      <c r="A38" s="10" t="s">
        <v>8358</v>
      </c>
      <c r="B38" s="8"/>
      <c r="C38" s="8"/>
      <c r="D38" s="8">
        <v>6</v>
      </c>
      <c r="E38" s="8">
        <v>34</v>
      </c>
      <c r="F38" s="8"/>
      <c r="G38" s="8">
        <v>40</v>
      </c>
    </row>
    <row r="39" spans="1:7" x14ac:dyDescent="0.2">
      <c r="A39" s="10" t="s">
        <v>8359</v>
      </c>
      <c r="B39" s="8">
        <v>18</v>
      </c>
      <c r="C39" s="8">
        <v>2</v>
      </c>
      <c r="D39" s="8"/>
      <c r="E39" s="8">
        <v>40</v>
      </c>
      <c r="F39" s="8"/>
      <c r="G39" s="8">
        <v>60</v>
      </c>
    </row>
    <row r="40" spans="1:7" x14ac:dyDescent="0.2">
      <c r="A40" s="10" t="s">
        <v>8360</v>
      </c>
      <c r="B40" s="8">
        <v>17</v>
      </c>
      <c r="C40" s="8">
        <v>80</v>
      </c>
      <c r="D40" s="8">
        <v>5</v>
      </c>
      <c r="E40" s="8">
        <v>85</v>
      </c>
      <c r="F40" s="8"/>
      <c r="G40" s="8">
        <v>187</v>
      </c>
    </row>
    <row r="41" spans="1:7" x14ac:dyDescent="0.2">
      <c r="A41" s="10" t="s">
        <v>8361</v>
      </c>
      <c r="B41" s="8"/>
      <c r="C41" s="8"/>
      <c r="D41" s="8"/>
      <c r="E41" s="8">
        <v>80</v>
      </c>
      <c r="F41" s="8"/>
      <c r="G41" s="8">
        <v>80</v>
      </c>
    </row>
    <row r="42" spans="1:7" x14ac:dyDescent="0.2">
      <c r="A42" s="10" t="s">
        <v>8362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10" t="s">
        <v>8363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10" t="s">
        <v>8364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10" t="s">
        <v>8365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10" t="s">
        <v>8366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10" t="s">
        <v>8314</v>
      </c>
      <c r="B47" s="8"/>
      <c r="C47" s="8"/>
      <c r="D47" s="8"/>
      <c r="E47" s="8"/>
      <c r="F47" s="8"/>
      <c r="G47" s="8"/>
    </row>
    <row r="48" spans="1:7" x14ac:dyDescent="0.2">
      <c r="A48" s="10" t="s">
        <v>8315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D6B5C-C1F5-514B-A45D-650E6FACCB28}">
  <dimension ref="A1:G19"/>
  <sheetViews>
    <sheetView tabSelected="1" workbookViewId="0">
      <selection activeCell="A4" sqref="A4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27.6640625" bestFit="1" customWidth="1"/>
    <col min="10" max="10" width="11.83203125" bestFit="1" customWidth="1"/>
    <col min="11" max="11" width="27.6640625" bestFit="1" customWidth="1"/>
    <col min="12" max="12" width="16" bestFit="1" customWidth="1"/>
    <col min="13" max="13" width="32" bestFit="1" customWidth="1"/>
  </cols>
  <sheetData>
    <row r="1" spans="1:7" x14ac:dyDescent="0.2">
      <c r="A1" s="9" t="s">
        <v>8264</v>
      </c>
      <c r="B1" t="s">
        <v>8312</v>
      </c>
    </row>
    <row r="2" spans="1:7" x14ac:dyDescent="0.2">
      <c r="A2" s="9" t="s">
        <v>8381</v>
      </c>
      <c r="B2" t="s">
        <v>8312</v>
      </c>
    </row>
    <row r="4" spans="1:7" x14ac:dyDescent="0.2">
      <c r="A4" s="9" t="s">
        <v>8310</v>
      </c>
      <c r="B4" s="9" t="s">
        <v>8325</v>
      </c>
    </row>
    <row r="5" spans="1:7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  <c r="G5" t="s">
        <v>8315</v>
      </c>
    </row>
    <row r="6" spans="1:7" x14ac:dyDescent="0.2">
      <c r="A6" s="10" t="s">
        <v>8314</v>
      </c>
      <c r="B6" s="8"/>
      <c r="C6" s="8"/>
      <c r="D6" s="8"/>
      <c r="E6" s="8"/>
      <c r="F6" s="8"/>
      <c r="G6" s="8"/>
    </row>
    <row r="7" spans="1:7" x14ac:dyDescent="0.2">
      <c r="A7" s="10" t="s">
        <v>8375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">
      <c r="A8" s="10" t="s">
        <v>8376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2">
      <c r="A9" s="10" t="s">
        <v>8377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2">
      <c r="A10" s="10" t="s">
        <v>8378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2">
      <c r="A11" s="10" t="s">
        <v>8369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2">
      <c r="A12" s="10" t="s">
        <v>8379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2">
      <c r="A13" s="10" t="s">
        <v>8370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2">
      <c r="A14" s="10" t="s">
        <v>8371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2">
      <c r="A15" s="10" t="s">
        <v>8372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2">
      <c r="A16" s="10" t="s">
        <v>8373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2">
      <c r="A17" s="10" t="s">
        <v>8374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2">
      <c r="A18" s="10" t="s">
        <v>8380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2">
      <c r="A19" s="10" t="s">
        <v>8315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P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6" customWidth="1"/>
    <col min="16" max="16" width="18.33203125" customWidth="1"/>
    <col min="18" max="18" width="17" customWidth="1"/>
    <col min="19" max="19" width="22.33203125" customWidth="1"/>
    <col min="20" max="20" width="22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3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AVERAGE(L2,E2)</f>
        <v>5907.5</v>
      </c>
      <c r="Q2" t="str">
        <f>LEFT(N2,FIND("&amp;",N2)-1)</f>
        <v xml:space="preserve">film </v>
      </c>
      <c r="R2" t="str">
        <f>RIGHT(N2,LEN(N2)-FIND("&amp;",N2))</f>
        <v xml:space="preserve"> video/television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 t="shared" ref="P3:P66" si="0">AVERAGE(L3,E3)</f>
        <v>7366</v>
      </c>
      <c r="Q3" t="str">
        <f t="shared" ref="Q3:Q66" si="1">LEFT(N3,FIND("&amp;",N3)-1)</f>
        <v xml:space="preserve">film </v>
      </c>
      <c r="R3" t="str">
        <f>RIGHT(N2,LEN(N2)-FIND("&amp;",N2))</f>
        <v xml:space="preserve"> video/television</v>
      </c>
      <c r="S3" s="11">
        <f>(((J3/60)/60)/24)+DATE(1970,1,1)</f>
        <v>42766.600497685184</v>
      </c>
      <c r="T3" s="12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 t="shared" si="0"/>
        <v>280</v>
      </c>
      <c r="Q4" t="str">
        <f t="shared" si="1"/>
        <v xml:space="preserve">film </v>
      </c>
      <c r="R4" t="str">
        <f>RIGHT(N3,LEN(N3)-FIND("&amp;",N3))</f>
        <v xml:space="preserve"> video/television</v>
      </c>
      <c r="S4" s="11">
        <f t="shared" ref="S4:S67" si="3">(((J4/60)/60)/24)+DATE(1970,1,1)</f>
        <v>42405.702349537038</v>
      </c>
      <c r="T4" s="12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 t="shared" si="0"/>
        <v>5270</v>
      </c>
      <c r="Q5" t="str">
        <f t="shared" si="1"/>
        <v xml:space="preserve">film </v>
      </c>
      <c r="R5" t="str">
        <f>RIGHT(N4,LEN(N4)-FIND("&amp;",N4))</f>
        <v xml:space="preserve"> video/television</v>
      </c>
      <c r="S5" s="11">
        <f t="shared" si="3"/>
        <v>41828.515127314815</v>
      </c>
      <c r="T5" s="12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 t="shared" si="0"/>
        <v>27200.14</v>
      </c>
      <c r="Q6" t="str">
        <f t="shared" si="1"/>
        <v xml:space="preserve">film </v>
      </c>
      <c r="R6" t="str">
        <f>RIGHT(N5,LEN(N5)-FIND("&amp;",N5))</f>
        <v xml:space="preserve"> video/television</v>
      </c>
      <c r="S6" s="11">
        <f t="shared" si="3"/>
        <v>42327.834247685183</v>
      </c>
      <c r="T6" s="12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 t="shared" si="0"/>
        <v>2218.5</v>
      </c>
      <c r="Q7" t="str">
        <f t="shared" si="1"/>
        <v xml:space="preserve">film </v>
      </c>
      <c r="R7" t="str">
        <f>RIGHT(N6,LEN(N6)-FIND("&amp;",N6))</f>
        <v xml:space="preserve"> video/television</v>
      </c>
      <c r="S7" s="11">
        <f t="shared" si="3"/>
        <v>42563.932951388888</v>
      </c>
      <c r="T7" s="12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 t="shared" si="0"/>
        <v>4288.5</v>
      </c>
      <c r="Q8" t="str">
        <f t="shared" si="1"/>
        <v xml:space="preserve">film </v>
      </c>
      <c r="R8" t="str">
        <f>RIGHT(N7,LEN(N7)-FIND("&amp;",N7))</f>
        <v xml:space="preserve"> video/television</v>
      </c>
      <c r="S8" s="11">
        <f t="shared" si="3"/>
        <v>41794.072337962964</v>
      </c>
      <c r="T8" s="12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 t="shared" si="0"/>
        <v>4583.5</v>
      </c>
      <c r="Q9" t="str">
        <f t="shared" si="1"/>
        <v xml:space="preserve">film </v>
      </c>
      <c r="R9" t="str">
        <f>RIGHT(N8,LEN(N8)-FIND("&amp;",N8))</f>
        <v xml:space="preserve"> video/television</v>
      </c>
      <c r="S9" s="11">
        <f t="shared" si="3"/>
        <v>42516.047071759262</v>
      </c>
      <c r="T9" s="12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 t="shared" si="0"/>
        <v>1756.76</v>
      </c>
      <c r="Q10" t="str">
        <f t="shared" si="1"/>
        <v xml:space="preserve">film </v>
      </c>
      <c r="R10" t="str">
        <f>RIGHT(N9,LEN(N9)-FIND("&amp;",N9))</f>
        <v xml:space="preserve"> video/television</v>
      </c>
      <c r="S10" s="11">
        <f t="shared" si="3"/>
        <v>42468.94458333333</v>
      </c>
      <c r="T10" s="12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 t="shared" si="0"/>
        <v>324.995</v>
      </c>
      <c r="Q11" t="str">
        <f t="shared" si="1"/>
        <v xml:space="preserve">film </v>
      </c>
      <c r="R11" t="str">
        <f>RIGHT(N10,LEN(N10)-FIND("&amp;",N10))</f>
        <v xml:space="preserve"> video/television</v>
      </c>
      <c r="S11" s="11">
        <f t="shared" si="3"/>
        <v>42447.103518518517</v>
      </c>
      <c r="T11" s="12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 t="shared" si="0"/>
        <v>1517</v>
      </c>
      <c r="Q12" t="str">
        <f t="shared" si="1"/>
        <v xml:space="preserve">film </v>
      </c>
      <c r="R12" t="str">
        <f>RIGHT(N11,LEN(N11)-FIND("&amp;",N11))</f>
        <v xml:space="preserve"> video/television</v>
      </c>
      <c r="S12" s="11">
        <f t="shared" si="3"/>
        <v>41780.068043981482</v>
      </c>
      <c r="T12" s="12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 t="shared" si="0"/>
        <v>3050</v>
      </c>
      <c r="Q13" t="str">
        <f t="shared" si="1"/>
        <v xml:space="preserve">film </v>
      </c>
      <c r="R13" t="str">
        <f>RIGHT(N12,LEN(N12)-FIND("&amp;",N12))</f>
        <v xml:space="preserve"> video/television</v>
      </c>
      <c r="S13" s="11">
        <f t="shared" si="3"/>
        <v>42572.778495370367</v>
      </c>
      <c r="T13" s="12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 t="shared" si="0"/>
        <v>25207.5</v>
      </c>
      <c r="Q14" t="str">
        <f t="shared" si="1"/>
        <v xml:space="preserve">film </v>
      </c>
      <c r="R14" t="str">
        <f>RIGHT(N13,LEN(N13)-FIND("&amp;",N13))</f>
        <v xml:space="preserve"> video/television</v>
      </c>
      <c r="S14" s="11">
        <f t="shared" si="3"/>
        <v>41791.713252314818</v>
      </c>
      <c r="T14" s="12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 t="shared" si="0"/>
        <v>2825</v>
      </c>
      <c r="Q15" t="str">
        <f t="shared" si="1"/>
        <v xml:space="preserve">film </v>
      </c>
      <c r="R15" t="str">
        <f>RIGHT(N14,LEN(N14)-FIND("&amp;",N14))</f>
        <v xml:space="preserve"> video/television</v>
      </c>
      <c r="S15" s="11">
        <f t="shared" si="3"/>
        <v>42508.677187499998</v>
      </c>
      <c r="T15" s="12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 t="shared" si="0"/>
        <v>3048.5</v>
      </c>
      <c r="Q16" t="str">
        <f t="shared" si="1"/>
        <v xml:space="preserve">film </v>
      </c>
      <c r="R16" t="str">
        <f>RIGHT(N15,LEN(N15)-FIND("&amp;",N15))</f>
        <v xml:space="preserve"> video/television</v>
      </c>
      <c r="S16" s="11">
        <f t="shared" si="3"/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 t="shared" si="0"/>
        <v>1115</v>
      </c>
      <c r="Q17" t="str">
        <f t="shared" si="1"/>
        <v xml:space="preserve">film </v>
      </c>
      <c r="R17" t="str">
        <f>RIGHT(N16,LEN(N16)-FIND("&amp;",N16))</f>
        <v xml:space="preserve"> video/television</v>
      </c>
      <c r="S17" s="11">
        <f t="shared" si="3"/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 t="shared" si="0"/>
        <v>6049.5</v>
      </c>
      <c r="Q18" t="str">
        <f t="shared" si="1"/>
        <v xml:space="preserve">film </v>
      </c>
      <c r="R18" t="str">
        <f>RIGHT(N17,LEN(N17)-FIND("&amp;",N17))</f>
        <v xml:space="preserve"> video/television</v>
      </c>
      <c r="S18" s="11">
        <f t="shared" si="3"/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 t="shared" si="0"/>
        <v>773</v>
      </c>
      <c r="Q19" t="str">
        <f t="shared" si="1"/>
        <v xml:space="preserve">film </v>
      </c>
      <c r="R19" t="str">
        <f>RIGHT(N18,LEN(N18)-FIND("&amp;",N18))</f>
        <v xml:space="preserve"> video/television</v>
      </c>
      <c r="S19" s="11">
        <f t="shared" si="3"/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 t="shared" si="0"/>
        <v>16119.165000000001</v>
      </c>
      <c r="Q20" t="str">
        <f t="shared" si="1"/>
        <v xml:space="preserve">film </v>
      </c>
      <c r="R20" t="str">
        <f>RIGHT(N19,LEN(N19)-FIND("&amp;",N19))</f>
        <v xml:space="preserve"> video/television</v>
      </c>
      <c r="S20" s="11">
        <f t="shared" si="3"/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 t="shared" si="0"/>
        <v>628.5</v>
      </c>
      <c r="Q21" t="str">
        <f t="shared" si="1"/>
        <v xml:space="preserve">film </v>
      </c>
      <c r="R21" t="str">
        <f>RIGHT(N20,LEN(N20)-FIND("&amp;",N20))</f>
        <v xml:space="preserve"> video/television</v>
      </c>
      <c r="S21" s="11">
        <f t="shared" si="3"/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 t="shared" si="0"/>
        <v>1014.5</v>
      </c>
      <c r="Q22" t="str">
        <f t="shared" si="1"/>
        <v xml:space="preserve">film </v>
      </c>
      <c r="R22" t="str">
        <f>RIGHT(N21,LEN(N21)-FIND("&amp;",N21))</f>
        <v xml:space="preserve"> video/television</v>
      </c>
      <c r="S22" s="11">
        <f t="shared" si="3"/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 t="shared" si="0"/>
        <v>10145.5</v>
      </c>
      <c r="Q23" t="str">
        <f t="shared" si="1"/>
        <v xml:space="preserve">film </v>
      </c>
      <c r="R23" t="str">
        <f>RIGHT(N22,LEN(N22)-FIND("&amp;",N22))</f>
        <v xml:space="preserve"> video/television</v>
      </c>
      <c r="S23" s="11">
        <f t="shared" si="3"/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 t="shared" si="0"/>
        <v>209</v>
      </c>
      <c r="Q24" t="str">
        <f t="shared" si="1"/>
        <v xml:space="preserve">film </v>
      </c>
      <c r="R24" t="str">
        <f>RIGHT(N23,LEN(N23)-FIND("&amp;",N23))</f>
        <v xml:space="preserve"> video/television</v>
      </c>
      <c r="S24" s="11">
        <f t="shared" si="3"/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 t="shared" si="0"/>
        <v>1196.5</v>
      </c>
      <c r="Q25" t="str">
        <f t="shared" si="1"/>
        <v xml:space="preserve">film </v>
      </c>
      <c r="R25" t="str">
        <f>RIGHT(N24,LEN(N24)-FIND("&amp;",N24))</f>
        <v xml:space="preserve"> video/television</v>
      </c>
      <c r="S25" s="11">
        <f t="shared" si="3"/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 t="shared" si="0"/>
        <v>19328.345000000001</v>
      </c>
      <c r="Q26" t="str">
        <f t="shared" si="1"/>
        <v xml:space="preserve">film </v>
      </c>
      <c r="R26" t="str">
        <f>RIGHT(N25,LEN(N25)-FIND("&amp;",N25))</f>
        <v xml:space="preserve"> video/television</v>
      </c>
      <c r="S26" s="11">
        <f t="shared" si="3"/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 t="shared" si="0"/>
        <v>407</v>
      </c>
      <c r="Q27" t="str">
        <f t="shared" si="1"/>
        <v xml:space="preserve">film </v>
      </c>
      <c r="R27" t="str">
        <f>RIGHT(N26,LEN(N26)-FIND("&amp;",N26))</f>
        <v xml:space="preserve"> video/television</v>
      </c>
      <c r="S27" s="11">
        <f t="shared" si="3"/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 t="shared" si="0"/>
        <v>979.5</v>
      </c>
      <c r="Q28" t="str">
        <f t="shared" si="1"/>
        <v xml:space="preserve">film </v>
      </c>
      <c r="R28" t="str">
        <f>RIGHT(N27,LEN(N27)-FIND("&amp;",N27))</f>
        <v xml:space="preserve"> video/television</v>
      </c>
      <c r="S28" s="11">
        <f t="shared" si="3"/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 t="shared" si="0"/>
        <v>11247.5</v>
      </c>
      <c r="Q29" t="str">
        <f t="shared" si="1"/>
        <v xml:space="preserve">film </v>
      </c>
      <c r="R29" t="str">
        <f>RIGHT(N28,LEN(N28)-FIND("&amp;",N28))</f>
        <v xml:space="preserve"> video/television</v>
      </c>
      <c r="S29" s="11">
        <f t="shared" si="3"/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 t="shared" si="0"/>
        <v>6056.5</v>
      </c>
      <c r="Q30" t="str">
        <f t="shared" si="1"/>
        <v xml:space="preserve">film </v>
      </c>
      <c r="R30" t="str">
        <f>RIGHT(N29,LEN(N29)-FIND("&amp;",N29))</f>
        <v xml:space="preserve"> video/television</v>
      </c>
      <c r="S30" s="11">
        <f t="shared" si="3"/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 t="shared" si="0"/>
        <v>1908.5</v>
      </c>
      <c r="Q31" t="str">
        <f t="shared" si="1"/>
        <v xml:space="preserve">film </v>
      </c>
      <c r="R31" t="str">
        <f>RIGHT(N30,LEN(N30)-FIND("&amp;",N30))</f>
        <v xml:space="preserve"> video/television</v>
      </c>
      <c r="S31" s="11">
        <f t="shared" si="3"/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 t="shared" si="0"/>
        <v>2052.4949999999999</v>
      </c>
      <c r="Q32" t="str">
        <f t="shared" si="1"/>
        <v xml:space="preserve">film </v>
      </c>
      <c r="R32" t="str">
        <f>RIGHT(N31,LEN(N31)-FIND("&amp;",N31))</f>
        <v xml:space="preserve"> video/television</v>
      </c>
      <c r="S32" s="11">
        <f t="shared" si="3"/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 t="shared" si="0"/>
        <v>7</v>
      </c>
      <c r="Q33" t="str">
        <f t="shared" si="1"/>
        <v xml:space="preserve">film </v>
      </c>
      <c r="R33" t="str">
        <f>RIGHT(N32,LEN(N32)-FIND("&amp;",N32))</f>
        <v xml:space="preserve"> video/television</v>
      </c>
      <c r="S33" s="11">
        <f t="shared" si="3"/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 t="shared" si="0"/>
        <v>14304.5</v>
      </c>
      <c r="Q34" t="str">
        <f t="shared" si="1"/>
        <v xml:space="preserve">film </v>
      </c>
      <c r="R34" t="str">
        <f>RIGHT(N33,LEN(N33)-FIND("&amp;",N33))</f>
        <v xml:space="preserve"> video/television</v>
      </c>
      <c r="S34" s="11">
        <f t="shared" si="3"/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 t="shared" si="0"/>
        <v>2712</v>
      </c>
      <c r="Q35" t="str">
        <f t="shared" si="1"/>
        <v xml:space="preserve">film </v>
      </c>
      <c r="R35" t="str">
        <f>RIGHT(N34,LEN(N34)-FIND("&amp;",N34))</f>
        <v xml:space="preserve"> video/television</v>
      </c>
      <c r="S35" s="11">
        <f t="shared" si="3"/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 t="shared" si="0"/>
        <v>1730</v>
      </c>
      <c r="Q36" t="str">
        <f t="shared" si="1"/>
        <v xml:space="preserve">film </v>
      </c>
      <c r="R36" t="str">
        <f>RIGHT(N35,LEN(N35)-FIND("&amp;",N35))</f>
        <v xml:space="preserve"> video/television</v>
      </c>
      <c r="S36" s="11">
        <f t="shared" si="3"/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 t="shared" si="0"/>
        <v>846.5</v>
      </c>
      <c r="Q37" t="str">
        <f t="shared" si="1"/>
        <v xml:space="preserve">film </v>
      </c>
      <c r="R37" t="str">
        <f>RIGHT(N36,LEN(N36)-FIND("&amp;",N36))</f>
        <v xml:space="preserve"> video/television</v>
      </c>
      <c r="S37" s="11">
        <f t="shared" si="3"/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 t="shared" si="0"/>
        <v>4286.5</v>
      </c>
      <c r="Q38" t="str">
        <f t="shared" si="1"/>
        <v xml:space="preserve">film </v>
      </c>
      <c r="R38" t="str">
        <f>RIGHT(N37,LEN(N37)-FIND("&amp;",N37))</f>
        <v xml:space="preserve"> video/television</v>
      </c>
      <c r="S38" s="11">
        <f t="shared" si="3"/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 t="shared" si="0"/>
        <v>20305</v>
      </c>
      <c r="Q39" t="str">
        <f t="shared" si="1"/>
        <v xml:space="preserve">film </v>
      </c>
      <c r="R39" t="str">
        <f>RIGHT(N38,LEN(N38)-FIND("&amp;",N38))</f>
        <v xml:space="preserve"> video/television</v>
      </c>
      <c r="S39" s="11">
        <f t="shared" si="3"/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 t="shared" si="0"/>
        <v>1408.5</v>
      </c>
      <c r="Q40" t="str">
        <f t="shared" si="1"/>
        <v xml:space="preserve">film </v>
      </c>
      <c r="R40" t="str">
        <f>RIGHT(N39,LEN(N39)-FIND("&amp;",N39))</f>
        <v xml:space="preserve"> video/television</v>
      </c>
      <c r="S40" s="11">
        <f t="shared" si="3"/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 t="shared" si="0"/>
        <v>16481</v>
      </c>
      <c r="Q41" t="str">
        <f t="shared" si="1"/>
        <v xml:space="preserve">film </v>
      </c>
      <c r="R41" t="str">
        <f>RIGHT(N40,LEN(N40)-FIND("&amp;",N40))</f>
        <v xml:space="preserve"> video/television</v>
      </c>
      <c r="S41" s="11">
        <f t="shared" si="3"/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 t="shared" si="0"/>
        <v>1021.5</v>
      </c>
      <c r="Q42" t="str">
        <f t="shared" si="1"/>
        <v xml:space="preserve">film </v>
      </c>
      <c r="R42" t="str">
        <f>RIGHT(N41,LEN(N41)-FIND("&amp;",N41))</f>
        <v xml:space="preserve"> video/television</v>
      </c>
      <c r="S42" s="11">
        <f t="shared" si="3"/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 t="shared" si="0"/>
        <v>1009.5</v>
      </c>
      <c r="Q43" t="str">
        <f t="shared" si="1"/>
        <v xml:space="preserve">film </v>
      </c>
      <c r="R43" t="str">
        <f>RIGHT(N42,LEN(N42)-FIND("&amp;",N42))</f>
        <v xml:space="preserve"> video/television</v>
      </c>
      <c r="S43" s="11">
        <f t="shared" si="3"/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 t="shared" si="0"/>
        <v>10014.5</v>
      </c>
      <c r="Q44" t="str">
        <f t="shared" si="1"/>
        <v xml:space="preserve">film </v>
      </c>
      <c r="R44" t="str">
        <f>RIGHT(N43,LEN(N43)-FIND("&amp;",N43))</f>
        <v xml:space="preserve"> video/television</v>
      </c>
      <c r="S44" s="11">
        <f t="shared" si="3"/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 t="shared" si="0"/>
        <v>15564.5</v>
      </c>
      <c r="Q45" t="str">
        <f t="shared" si="1"/>
        <v xml:space="preserve">film </v>
      </c>
      <c r="R45" t="str">
        <f>RIGHT(N44,LEN(N44)-FIND("&amp;",N44))</f>
        <v xml:space="preserve"> video/television</v>
      </c>
      <c r="S45" s="11">
        <f t="shared" si="3"/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 t="shared" si="0"/>
        <v>1007.5</v>
      </c>
      <c r="Q46" t="str">
        <f t="shared" si="1"/>
        <v xml:space="preserve">film </v>
      </c>
      <c r="R46" t="str">
        <f>RIGHT(N45,LEN(N45)-FIND("&amp;",N45))</f>
        <v xml:space="preserve"> video/television</v>
      </c>
      <c r="S46" s="11">
        <f t="shared" si="3"/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 t="shared" si="0"/>
        <v>3030.5</v>
      </c>
      <c r="Q47" t="str">
        <f t="shared" si="1"/>
        <v xml:space="preserve">film </v>
      </c>
      <c r="R47" t="str">
        <f>RIGHT(N46,LEN(N46)-FIND("&amp;",N46))</f>
        <v xml:space="preserve"> video/television</v>
      </c>
      <c r="S47" s="11">
        <f t="shared" si="3"/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 t="shared" si="0"/>
        <v>4397.5</v>
      </c>
      <c r="Q48" t="str">
        <f t="shared" si="1"/>
        <v xml:space="preserve">film </v>
      </c>
      <c r="R48" t="str">
        <f>RIGHT(N47,LEN(N47)-FIND("&amp;",N47))</f>
        <v xml:space="preserve"> video/television</v>
      </c>
      <c r="S48" s="11">
        <f t="shared" si="3"/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 t="shared" si="0"/>
        <v>2725.2750000000001</v>
      </c>
      <c r="Q49" t="str">
        <f t="shared" si="1"/>
        <v xml:space="preserve">film </v>
      </c>
      <c r="R49" t="str">
        <f>RIGHT(N48,LEN(N48)-FIND("&amp;",N48))</f>
        <v xml:space="preserve"> video/television</v>
      </c>
      <c r="S49" s="11">
        <f t="shared" si="3"/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 t="shared" si="0"/>
        <v>1098.5</v>
      </c>
      <c r="Q50" t="str">
        <f t="shared" si="1"/>
        <v xml:space="preserve">film </v>
      </c>
      <c r="R50" t="str">
        <f>RIGHT(N49,LEN(N49)-FIND("&amp;",N49))</f>
        <v xml:space="preserve"> video/television</v>
      </c>
      <c r="S50" s="11">
        <f t="shared" si="3"/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 t="shared" si="0"/>
        <v>6043.5</v>
      </c>
      <c r="Q51" t="str">
        <f t="shared" si="1"/>
        <v xml:space="preserve">film </v>
      </c>
      <c r="R51" t="str">
        <f>RIGHT(N50,LEN(N50)-FIND("&amp;",N50))</f>
        <v xml:space="preserve"> video/television</v>
      </c>
      <c r="S51" s="11">
        <f t="shared" si="3"/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 t="shared" si="0"/>
        <v>311</v>
      </c>
      <c r="Q52" t="str">
        <f t="shared" si="1"/>
        <v xml:space="preserve">film </v>
      </c>
      <c r="R52" t="str">
        <f>RIGHT(N51,LEN(N51)-FIND("&amp;",N51))</f>
        <v xml:space="preserve"> video/television</v>
      </c>
      <c r="S52" s="11">
        <f t="shared" si="3"/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 t="shared" si="0"/>
        <v>7100.5</v>
      </c>
      <c r="Q53" t="str">
        <f t="shared" si="1"/>
        <v xml:space="preserve">film </v>
      </c>
      <c r="R53" t="str">
        <f>RIGHT(N52,LEN(N52)-FIND("&amp;",N52))</f>
        <v xml:space="preserve"> video/television</v>
      </c>
      <c r="S53" s="11">
        <f t="shared" si="3"/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 t="shared" si="0"/>
        <v>5836.5</v>
      </c>
      <c r="Q54" t="str">
        <f t="shared" si="1"/>
        <v xml:space="preserve">film </v>
      </c>
      <c r="R54" t="str">
        <f>RIGHT(N53,LEN(N53)-FIND("&amp;",N53))</f>
        <v xml:space="preserve"> video/television</v>
      </c>
      <c r="S54" s="11">
        <f t="shared" si="3"/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 t="shared" si="0"/>
        <v>1703</v>
      </c>
      <c r="Q55" t="str">
        <f t="shared" si="1"/>
        <v xml:space="preserve">film </v>
      </c>
      <c r="R55" t="str">
        <f>RIGHT(N54,LEN(N54)-FIND("&amp;",N54))</f>
        <v xml:space="preserve"> video/television</v>
      </c>
      <c r="S55" s="11">
        <f t="shared" si="3"/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 t="shared" si="0"/>
        <v>5076</v>
      </c>
      <c r="Q56" t="str">
        <f t="shared" si="1"/>
        <v xml:space="preserve">film </v>
      </c>
      <c r="R56" t="str">
        <f>RIGHT(N55,LEN(N55)-FIND("&amp;",N55))</f>
        <v xml:space="preserve"> video/television</v>
      </c>
      <c r="S56" s="11">
        <f t="shared" si="3"/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 t="shared" si="0"/>
        <v>5588</v>
      </c>
      <c r="Q57" t="str">
        <f t="shared" si="1"/>
        <v xml:space="preserve">film </v>
      </c>
      <c r="R57" t="str">
        <f>RIGHT(N56,LEN(N56)-FIND("&amp;",N56))</f>
        <v xml:space="preserve"> video/television</v>
      </c>
      <c r="S57" s="11">
        <f t="shared" si="3"/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 t="shared" si="0"/>
        <v>4377.5</v>
      </c>
      <c r="Q58" t="str">
        <f t="shared" si="1"/>
        <v xml:space="preserve">film </v>
      </c>
      <c r="R58" t="str">
        <f>RIGHT(N57,LEN(N57)-FIND("&amp;",N57))</f>
        <v xml:space="preserve"> video/television</v>
      </c>
      <c r="S58" s="11">
        <f t="shared" si="3"/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 t="shared" si="0"/>
        <v>7677</v>
      </c>
      <c r="Q59" t="str">
        <f t="shared" si="1"/>
        <v xml:space="preserve">film </v>
      </c>
      <c r="R59" t="str">
        <f>RIGHT(N58,LEN(N58)-FIND("&amp;",N58))</f>
        <v xml:space="preserve"> video/television</v>
      </c>
      <c r="S59" s="11">
        <f t="shared" si="3"/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 t="shared" si="0"/>
        <v>5183</v>
      </c>
      <c r="Q60" t="str">
        <f t="shared" si="1"/>
        <v xml:space="preserve">film </v>
      </c>
      <c r="R60" t="str">
        <f>RIGHT(N59,LEN(N59)-FIND("&amp;",N59))</f>
        <v xml:space="preserve"> video/television</v>
      </c>
      <c r="S60" s="11">
        <f t="shared" si="3"/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 t="shared" si="0"/>
        <v>10029.07</v>
      </c>
      <c r="Q61" t="str">
        <f t="shared" si="1"/>
        <v xml:space="preserve">film </v>
      </c>
      <c r="R61" t="str">
        <f>RIGHT(N60,LEN(N60)-FIND("&amp;",N60))</f>
        <v xml:space="preserve"> video/television</v>
      </c>
      <c r="S61" s="11">
        <f t="shared" si="3"/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 t="shared" si="0"/>
        <v>2378.165</v>
      </c>
      <c r="Q62" t="str">
        <f t="shared" si="1"/>
        <v xml:space="preserve">film </v>
      </c>
      <c r="R62" t="str">
        <f>RIGHT(N61,LEN(N61)-FIND("&amp;",N61))</f>
        <v xml:space="preserve"> video/television</v>
      </c>
      <c r="S62" s="11">
        <f t="shared" si="3"/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 t="shared" si="0"/>
        <v>3719</v>
      </c>
      <c r="Q63" t="str">
        <f t="shared" si="1"/>
        <v xml:space="preserve">film </v>
      </c>
      <c r="R63" t="str">
        <f>RIGHT(N62,LEN(N62)-FIND("&amp;",N62))</f>
        <v xml:space="preserve"> video/shorts</v>
      </c>
      <c r="S63" s="11">
        <f t="shared" si="3"/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 t="shared" si="0"/>
        <v>2345</v>
      </c>
      <c r="Q64" t="str">
        <f t="shared" si="1"/>
        <v xml:space="preserve">film </v>
      </c>
      <c r="R64" t="str">
        <f>RIGHT(N63,LEN(N63)-FIND("&amp;",N63))</f>
        <v xml:space="preserve"> video/shorts</v>
      </c>
      <c r="S64" s="11">
        <f t="shared" si="3"/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 t="shared" si="0"/>
        <v>1167.1849999999999</v>
      </c>
      <c r="Q65" t="str">
        <f t="shared" si="1"/>
        <v xml:space="preserve">film </v>
      </c>
      <c r="R65" t="str">
        <f>RIGHT(N64,LEN(N64)-FIND("&amp;",N64))</f>
        <v xml:space="preserve"> video/shorts</v>
      </c>
      <c r="S65" s="11">
        <f t="shared" si="3"/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 t="shared" si="0"/>
        <v>1052</v>
      </c>
      <c r="Q66" t="str">
        <f t="shared" si="1"/>
        <v xml:space="preserve">film </v>
      </c>
      <c r="R66" t="str">
        <f>RIGHT(N65,LEN(N65)-FIND("&amp;",N65))</f>
        <v xml:space="preserve"> video/shorts</v>
      </c>
      <c r="S66" s="11">
        <f t="shared" si="3"/>
        <v>41433.01829861111</v>
      </c>
      <c r="T66" s="12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 t="shared" ref="P67:P130" si="4">AVERAGE(L67,E67)</f>
        <v>3792</v>
      </c>
      <c r="Q67" t="str">
        <f t="shared" ref="Q67:Q130" si="5">LEFT(N67,FIND("&amp;",N67)-1)</f>
        <v xml:space="preserve">film </v>
      </c>
      <c r="R67" t="str">
        <f>RIGHT(N66,LEN(N66)-FIND("&amp;",N66))</f>
        <v xml:space="preserve"> video/shorts</v>
      </c>
      <c r="S67" s="11">
        <f t="shared" si="3"/>
        <v>41835.821226851855</v>
      </c>
      <c r="T67" s="12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 t="shared" si="4"/>
        <v>1199</v>
      </c>
      <c r="Q68" t="str">
        <f t="shared" si="5"/>
        <v xml:space="preserve">film </v>
      </c>
      <c r="R68" t="str">
        <f>RIGHT(N67,LEN(N67)-FIND("&amp;",N67))</f>
        <v xml:space="preserve"> video/shorts</v>
      </c>
      <c r="S68" s="11">
        <f t="shared" ref="S68:S131" si="7">(((J68/60)/60)/24)+DATE(1970,1,1)</f>
        <v>42539.849768518514</v>
      </c>
      <c r="T68" s="12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 t="shared" si="4"/>
        <v>1172.5</v>
      </c>
      <c r="Q69" t="str">
        <f t="shared" si="5"/>
        <v xml:space="preserve">film </v>
      </c>
      <c r="R69" t="str">
        <f>RIGHT(N68,LEN(N68)-FIND("&amp;",N68))</f>
        <v xml:space="preserve"> video/shorts</v>
      </c>
      <c r="S69" s="11">
        <f t="shared" si="7"/>
        <v>41075.583379629628</v>
      </c>
      <c r="T69" s="12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 t="shared" si="4"/>
        <v>399.5</v>
      </c>
      <c r="Q70" t="str">
        <f t="shared" si="5"/>
        <v xml:space="preserve">film </v>
      </c>
      <c r="R70" t="str">
        <f>RIGHT(N69,LEN(N69)-FIND("&amp;",N69))</f>
        <v xml:space="preserve"> video/shorts</v>
      </c>
      <c r="S70" s="11">
        <f t="shared" si="7"/>
        <v>41663.569340277776</v>
      </c>
      <c r="T70" s="12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 t="shared" si="4"/>
        <v>5636.1149999999998</v>
      </c>
      <c r="Q71" t="str">
        <f t="shared" si="5"/>
        <v xml:space="preserve">film </v>
      </c>
      <c r="R71" t="str">
        <f>RIGHT(N70,LEN(N70)-FIND("&amp;",N70))</f>
        <v xml:space="preserve"> video/shorts</v>
      </c>
      <c r="S71" s="11">
        <f t="shared" si="7"/>
        <v>40786.187789351854</v>
      </c>
      <c r="T71" s="12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 t="shared" si="4"/>
        <v>326.5</v>
      </c>
      <c r="Q72" t="str">
        <f t="shared" si="5"/>
        <v xml:space="preserve">film </v>
      </c>
      <c r="R72" t="str">
        <f>RIGHT(N71,LEN(N71)-FIND("&amp;",N71))</f>
        <v xml:space="preserve"> video/shorts</v>
      </c>
      <c r="S72" s="11">
        <f t="shared" si="7"/>
        <v>40730.896354166667</v>
      </c>
      <c r="T72" s="12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 t="shared" si="4"/>
        <v>1131.5</v>
      </c>
      <c r="Q73" t="str">
        <f t="shared" si="5"/>
        <v xml:space="preserve">film </v>
      </c>
      <c r="R73" t="str">
        <f>RIGHT(N72,LEN(N72)-FIND("&amp;",N72))</f>
        <v xml:space="preserve"> video/shorts</v>
      </c>
      <c r="S73" s="11">
        <f t="shared" si="7"/>
        <v>40997.271493055552</v>
      </c>
      <c r="T73" s="12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 t="shared" si="4"/>
        <v>1213</v>
      </c>
      <c r="Q74" t="str">
        <f t="shared" si="5"/>
        <v xml:space="preserve">film </v>
      </c>
      <c r="R74" t="str">
        <f>RIGHT(N73,LEN(N73)-FIND("&amp;",N73))</f>
        <v xml:space="preserve"> video/shorts</v>
      </c>
      <c r="S74" s="11">
        <f t="shared" si="7"/>
        <v>41208.010196759256</v>
      </c>
      <c r="T74" s="12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 t="shared" si="4"/>
        <v>459</v>
      </c>
      <c r="Q75" t="str">
        <f t="shared" si="5"/>
        <v xml:space="preserve">film </v>
      </c>
      <c r="R75" t="str">
        <f>RIGHT(N74,LEN(N74)-FIND("&amp;",N74))</f>
        <v xml:space="preserve"> video/shorts</v>
      </c>
      <c r="S75" s="11">
        <f t="shared" si="7"/>
        <v>40587.75675925926</v>
      </c>
      <c r="T75" s="12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 t="shared" si="4"/>
        <v>296.83</v>
      </c>
      <c r="Q76" t="str">
        <f t="shared" si="5"/>
        <v xml:space="preserve">film </v>
      </c>
      <c r="R76" t="str">
        <f>RIGHT(N75,LEN(N75)-FIND("&amp;",N75))</f>
        <v xml:space="preserve"> video/shorts</v>
      </c>
      <c r="S76" s="11">
        <f t="shared" si="7"/>
        <v>42360.487210648149</v>
      </c>
      <c r="T76" s="12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 t="shared" si="4"/>
        <v>2043.5</v>
      </c>
      <c r="Q77" t="str">
        <f t="shared" si="5"/>
        <v xml:space="preserve">film </v>
      </c>
      <c r="R77" t="str">
        <f>RIGHT(N76,LEN(N76)-FIND("&amp;",N76))</f>
        <v xml:space="preserve"> video/shorts</v>
      </c>
      <c r="S77" s="11">
        <f t="shared" si="7"/>
        <v>41357.209166666667</v>
      </c>
      <c r="T77" s="12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 t="shared" si="4"/>
        <v>237.5</v>
      </c>
      <c r="Q78" t="str">
        <f t="shared" si="5"/>
        <v xml:space="preserve">film </v>
      </c>
      <c r="R78" t="str">
        <f>RIGHT(N77,LEN(N77)-FIND("&amp;",N77))</f>
        <v xml:space="preserve"> video/shorts</v>
      </c>
      <c r="S78" s="11">
        <f t="shared" si="7"/>
        <v>40844.691643518519</v>
      </c>
      <c r="T78" s="12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 t="shared" si="4"/>
        <v>798</v>
      </c>
      <c r="Q79" t="str">
        <f t="shared" si="5"/>
        <v xml:space="preserve">film </v>
      </c>
      <c r="R79" t="str">
        <f>RIGHT(N78,LEN(N78)-FIND("&amp;",N78))</f>
        <v xml:space="preserve"> video/shorts</v>
      </c>
      <c r="S79" s="11">
        <f t="shared" si="7"/>
        <v>40997.144872685189</v>
      </c>
      <c r="T79" s="12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 t="shared" si="4"/>
        <v>693</v>
      </c>
      <c r="Q80" t="str">
        <f t="shared" si="5"/>
        <v xml:space="preserve">film </v>
      </c>
      <c r="R80" t="str">
        <f>RIGHT(N79,LEN(N79)-FIND("&amp;",N79))</f>
        <v xml:space="preserve"> video/shorts</v>
      </c>
      <c r="S80" s="11">
        <f t="shared" si="7"/>
        <v>42604.730567129634</v>
      </c>
      <c r="T80" s="12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 t="shared" si="4"/>
        <v>846</v>
      </c>
      <c r="Q81" t="str">
        <f t="shared" si="5"/>
        <v xml:space="preserve">film </v>
      </c>
      <c r="R81" t="str">
        <f>RIGHT(N80,LEN(N80)-FIND("&amp;",N80))</f>
        <v xml:space="preserve"> video/shorts</v>
      </c>
      <c r="S81" s="11">
        <f t="shared" si="7"/>
        <v>41724.776539351849</v>
      </c>
      <c r="T81" s="12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 t="shared" si="4"/>
        <v>6458.5</v>
      </c>
      <c r="Q82" t="str">
        <f t="shared" si="5"/>
        <v xml:space="preserve">film </v>
      </c>
      <c r="R82" t="str">
        <f>RIGHT(N81,LEN(N81)-FIND("&amp;",N81))</f>
        <v xml:space="preserve"> video/shorts</v>
      </c>
      <c r="S82" s="11">
        <f t="shared" si="7"/>
        <v>41583.083981481483</v>
      </c>
      <c r="T82" s="12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 t="shared" si="4"/>
        <v>756.5</v>
      </c>
      <c r="Q83" t="str">
        <f t="shared" si="5"/>
        <v xml:space="preserve">film </v>
      </c>
      <c r="R83" t="str">
        <f>RIGHT(N82,LEN(N82)-FIND("&amp;",N82))</f>
        <v xml:space="preserve"> video/shorts</v>
      </c>
      <c r="S83" s="11">
        <f t="shared" si="7"/>
        <v>41100.158877314818</v>
      </c>
      <c r="T83" s="12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 t="shared" si="4"/>
        <v>2050.25</v>
      </c>
      <c r="Q84" t="str">
        <f t="shared" si="5"/>
        <v xml:space="preserve">film </v>
      </c>
      <c r="R84" t="str">
        <f>RIGHT(N83,LEN(N83)-FIND("&amp;",N83))</f>
        <v xml:space="preserve"> video/shorts</v>
      </c>
      <c r="S84" s="11">
        <f t="shared" si="7"/>
        <v>40795.820150462961</v>
      </c>
      <c r="T84" s="12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 t="shared" si="4"/>
        <v>109</v>
      </c>
      <c r="Q85" t="str">
        <f t="shared" si="5"/>
        <v xml:space="preserve">film </v>
      </c>
      <c r="R85" t="str">
        <f>RIGHT(N84,LEN(N84)-FIND("&amp;",N84))</f>
        <v xml:space="preserve"> video/shorts</v>
      </c>
      <c r="S85" s="11">
        <f t="shared" si="7"/>
        <v>42042.615613425922</v>
      </c>
      <c r="T85" s="12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 t="shared" si="4"/>
        <v>253.5</v>
      </c>
      <c r="Q86" t="str">
        <f t="shared" si="5"/>
        <v xml:space="preserve">film </v>
      </c>
      <c r="R86" t="str">
        <f>RIGHT(N85,LEN(N85)-FIND("&amp;",N85))</f>
        <v xml:space="preserve"> video/shorts</v>
      </c>
      <c r="S86" s="11">
        <f t="shared" si="7"/>
        <v>40648.757939814815</v>
      </c>
      <c r="T86" s="12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 t="shared" si="4"/>
        <v>763.5</v>
      </c>
      <c r="Q87" t="str">
        <f t="shared" si="5"/>
        <v xml:space="preserve">film </v>
      </c>
      <c r="R87" t="str">
        <f>RIGHT(N86,LEN(N86)-FIND("&amp;",N86))</f>
        <v xml:space="preserve"> video/shorts</v>
      </c>
      <c r="S87" s="11">
        <f t="shared" si="7"/>
        <v>40779.125428240739</v>
      </c>
      <c r="T87" s="12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 t="shared" si="4"/>
        <v>3202.5</v>
      </c>
      <c r="Q88" t="str">
        <f t="shared" si="5"/>
        <v xml:space="preserve">film </v>
      </c>
      <c r="R88" t="str">
        <f>RIGHT(N87,LEN(N87)-FIND("&amp;",N87))</f>
        <v xml:space="preserve"> video/shorts</v>
      </c>
      <c r="S88" s="11">
        <f t="shared" si="7"/>
        <v>42291.556076388893</v>
      </c>
      <c r="T88" s="12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 t="shared" si="4"/>
        <v>1320</v>
      </c>
      <c r="Q89" t="str">
        <f t="shared" si="5"/>
        <v xml:space="preserve">film </v>
      </c>
      <c r="R89" t="str">
        <f>RIGHT(N88,LEN(N88)-FIND("&amp;",N88))</f>
        <v xml:space="preserve"> video/shorts</v>
      </c>
      <c r="S89" s="11">
        <f t="shared" si="7"/>
        <v>40322.53938657407</v>
      </c>
      <c r="T89" s="12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 t="shared" si="4"/>
        <v>1830</v>
      </c>
      <c r="Q90" t="str">
        <f t="shared" si="5"/>
        <v xml:space="preserve">film </v>
      </c>
      <c r="R90" t="str">
        <f>RIGHT(N89,LEN(N89)-FIND("&amp;",N89))</f>
        <v xml:space="preserve"> video/shorts</v>
      </c>
      <c r="S90" s="11">
        <f t="shared" si="7"/>
        <v>41786.65892361111</v>
      </c>
      <c r="T90" s="12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 t="shared" si="4"/>
        <v>3480</v>
      </c>
      <c r="Q91" t="str">
        <f t="shared" si="5"/>
        <v xml:space="preserve">film </v>
      </c>
      <c r="R91" t="str">
        <f>RIGHT(N90,LEN(N90)-FIND("&amp;",N90))</f>
        <v xml:space="preserve"> video/shorts</v>
      </c>
      <c r="S91" s="11">
        <f t="shared" si="7"/>
        <v>41402.752222222225</v>
      </c>
      <c r="T91" s="12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 t="shared" si="4"/>
        <v>259</v>
      </c>
      <c r="Q92" t="str">
        <f t="shared" si="5"/>
        <v xml:space="preserve">film </v>
      </c>
      <c r="R92" t="str">
        <f>RIGHT(N91,LEN(N91)-FIND("&amp;",N91))</f>
        <v xml:space="preserve"> video/shorts</v>
      </c>
      <c r="S92" s="11">
        <f t="shared" si="7"/>
        <v>40706.297442129631</v>
      </c>
      <c r="T92" s="12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 t="shared" si="4"/>
        <v>1823</v>
      </c>
      <c r="Q93" t="str">
        <f t="shared" si="5"/>
        <v xml:space="preserve">film </v>
      </c>
      <c r="R93" t="str">
        <f>RIGHT(N92,LEN(N92)-FIND("&amp;",N92))</f>
        <v xml:space="preserve"> video/shorts</v>
      </c>
      <c r="S93" s="11">
        <f t="shared" si="7"/>
        <v>40619.402361111112</v>
      </c>
      <c r="T93" s="12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 t="shared" si="4"/>
        <v>2651.5</v>
      </c>
      <c r="Q94" t="str">
        <f t="shared" si="5"/>
        <v xml:space="preserve">film </v>
      </c>
      <c r="R94" t="str">
        <f>RIGHT(N93,LEN(N93)-FIND("&amp;",N93))</f>
        <v xml:space="preserve"> video/shorts</v>
      </c>
      <c r="S94" s="11">
        <f t="shared" si="7"/>
        <v>42721.198877314819</v>
      </c>
      <c r="T94" s="12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 t="shared" si="4"/>
        <v>560.5</v>
      </c>
      <c r="Q95" t="str">
        <f t="shared" si="5"/>
        <v xml:space="preserve">film </v>
      </c>
      <c r="R95" t="str">
        <f>RIGHT(N94,LEN(N94)-FIND("&amp;",N94))</f>
        <v xml:space="preserve"> video/shorts</v>
      </c>
      <c r="S95" s="11">
        <f t="shared" si="7"/>
        <v>41065.858067129629</v>
      </c>
      <c r="T95" s="12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 t="shared" si="4"/>
        <v>136</v>
      </c>
      <c r="Q96" t="str">
        <f t="shared" si="5"/>
        <v xml:space="preserve">film </v>
      </c>
      <c r="R96" t="str">
        <f>RIGHT(N95,LEN(N95)-FIND("&amp;",N95))</f>
        <v xml:space="preserve"> video/shorts</v>
      </c>
      <c r="S96" s="11">
        <f t="shared" si="7"/>
        <v>41716.717847222222</v>
      </c>
      <c r="T96" s="12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 t="shared" si="4"/>
        <v>240.5</v>
      </c>
      <c r="Q97" t="str">
        <f t="shared" si="5"/>
        <v xml:space="preserve">film </v>
      </c>
      <c r="R97" t="str">
        <f>RIGHT(N96,LEN(N96)-FIND("&amp;",N96))</f>
        <v xml:space="preserve"> video/shorts</v>
      </c>
      <c r="S97" s="11">
        <f t="shared" si="7"/>
        <v>40935.005104166667</v>
      </c>
      <c r="T97" s="12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 t="shared" si="4"/>
        <v>877</v>
      </c>
      <c r="Q98" t="str">
        <f t="shared" si="5"/>
        <v xml:space="preserve">film </v>
      </c>
      <c r="R98" t="str">
        <f>RIGHT(N97,LEN(N97)-FIND("&amp;",N97))</f>
        <v xml:space="preserve"> video/shorts</v>
      </c>
      <c r="S98" s="11">
        <f t="shared" si="7"/>
        <v>40324.662511574075</v>
      </c>
      <c r="T98" s="12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 t="shared" si="4"/>
        <v>216.5</v>
      </c>
      <c r="Q99" t="str">
        <f t="shared" si="5"/>
        <v xml:space="preserve">film </v>
      </c>
      <c r="R99" t="str">
        <f>RIGHT(N98,LEN(N98)-FIND("&amp;",N98))</f>
        <v xml:space="preserve"> video/shorts</v>
      </c>
      <c r="S99" s="11">
        <f t="shared" si="7"/>
        <v>40706.135208333333</v>
      </c>
      <c r="T99" s="12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 t="shared" si="4"/>
        <v>1730</v>
      </c>
      <c r="Q100" t="str">
        <f t="shared" si="5"/>
        <v xml:space="preserve">film </v>
      </c>
      <c r="R100" t="str">
        <f>RIGHT(N99,LEN(N99)-FIND("&amp;",N99))</f>
        <v xml:space="preserve"> video/shorts</v>
      </c>
      <c r="S100" s="11">
        <f t="shared" si="7"/>
        <v>41214.79483796296</v>
      </c>
      <c r="T100" s="12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 t="shared" si="4"/>
        <v>814.64499999999998</v>
      </c>
      <c r="Q101" t="str">
        <f t="shared" si="5"/>
        <v xml:space="preserve">film </v>
      </c>
      <c r="R101" t="str">
        <f>RIGHT(N100,LEN(N100)-FIND("&amp;",N100))</f>
        <v xml:space="preserve"> video/shorts</v>
      </c>
      <c r="S101" s="11">
        <f t="shared" si="7"/>
        <v>41631.902766203704</v>
      </c>
      <c r="T101" s="12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 t="shared" si="4"/>
        <v>2513</v>
      </c>
      <c r="Q102" t="str">
        <f t="shared" si="5"/>
        <v xml:space="preserve">film </v>
      </c>
      <c r="R102" t="str">
        <f>RIGHT(N101,LEN(N101)-FIND("&amp;",N101))</f>
        <v xml:space="preserve"> video/shorts</v>
      </c>
      <c r="S102" s="11">
        <f t="shared" si="7"/>
        <v>41197.753310185188</v>
      </c>
      <c r="T102" s="12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 t="shared" si="4"/>
        <v>1767.5</v>
      </c>
      <c r="Q103" t="str">
        <f t="shared" si="5"/>
        <v xml:space="preserve">film </v>
      </c>
      <c r="R103" t="str">
        <f>RIGHT(N102,LEN(N102)-FIND("&amp;",N102))</f>
        <v xml:space="preserve"> video/shorts</v>
      </c>
      <c r="S103" s="11">
        <f t="shared" si="7"/>
        <v>41274.776736111111</v>
      </c>
      <c r="T103" s="12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 t="shared" si="4"/>
        <v>3865</v>
      </c>
      <c r="Q104" t="str">
        <f t="shared" si="5"/>
        <v xml:space="preserve">film </v>
      </c>
      <c r="R104" t="str">
        <f>RIGHT(N103,LEN(N103)-FIND("&amp;",N103))</f>
        <v xml:space="preserve"> video/shorts</v>
      </c>
      <c r="S104" s="11">
        <f t="shared" si="7"/>
        <v>40505.131168981483</v>
      </c>
      <c r="T104" s="12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 t="shared" si="4"/>
        <v>708</v>
      </c>
      <c r="Q105" t="str">
        <f t="shared" si="5"/>
        <v xml:space="preserve">film </v>
      </c>
      <c r="R105" t="str">
        <f>RIGHT(N104,LEN(N104)-FIND("&amp;",N104))</f>
        <v xml:space="preserve"> video/shorts</v>
      </c>
      <c r="S105" s="11">
        <f t="shared" si="7"/>
        <v>41682.805902777778</v>
      </c>
      <c r="T105" s="12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 t="shared" si="4"/>
        <v>305</v>
      </c>
      <c r="Q106" t="str">
        <f t="shared" si="5"/>
        <v xml:space="preserve">film </v>
      </c>
      <c r="R106" t="str">
        <f>RIGHT(N105,LEN(N105)-FIND("&amp;",N105))</f>
        <v xml:space="preserve"> video/shorts</v>
      </c>
      <c r="S106" s="11">
        <f t="shared" si="7"/>
        <v>40612.695208333331</v>
      </c>
      <c r="T106" s="12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 t="shared" si="4"/>
        <v>1211.5</v>
      </c>
      <c r="Q107" t="str">
        <f t="shared" si="5"/>
        <v xml:space="preserve">film </v>
      </c>
      <c r="R107" t="str">
        <f>RIGHT(N106,LEN(N106)-FIND("&amp;",N106))</f>
        <v xml:space="preserve"> video/shorts</v>
      </c>
      <c r="S107" s="11">
        <f t="shared" si="7"/>
        <v>42485.724768518514</v>
      </c>
      <c r="T107" s="12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 t="shared" si="4"/>
        <v>2526</v>
      </c>
      <c r="Q108" t="str">
        <f t="shared" si="5"/>
        <v xml:space="preserve">film </v>
      </c>
      <c r="R108" t="str">
        <f>RIGHT(N107,LEN(N107)-FIND("&amp;",N107))</f>
        <v xml:space="preserve"> video/shorts</v>
      </c>
      <c r="S108" s="11">
        <f t="shared" si="7"/>
        <v>40987.776631944449</v>
      </c>
      <c r="T108" s="12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 t="shared" si="4"/>
        <v>3877</v>
      </c>
      <c r="Q109" t="str">
        <f t="shared" si="5"/>
        <v xml:space="preserve">film </v>
      </c>
      <c r="R109" t="str">
        <f>RIGHT(N108,LEN(N108)-FIND("&amp;",N108))</f>
        <v xml:space="preserve"> video/shorts</v>
      </c>
      <c r="S109" s="11">
        <f t="shared" si="7"/>
        <v>40635.982488425929</v>
      </c>
      <c r="T109" s="12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 t="shared" si="4"/>
        <v>1873.5</v>
      </c>
      <c r="Q110" t="str">
        <f t="shared" si="5"/>
        <v xml:space="preserve">film </v>
      </c>
      <c r="R110" t="str">
        <f>RIGHT(N109,LEN(N109)-FIND("&amp;",N109))</f>
        <v xml:space="preserve"> video/shorts</v>
      </c>
      <c r="S110" s="11">
        <f t="shared" si="7"/>
        <v>41365.613078703704</v>
      </c>
      <c r="T110" s="12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 t="shared" si="4"/>
        <v>1121</v>
      </c>
      <c r="Q111" t="str">
        <f t="shared" si="5"/>
        <v xml:space="preserve">film </v>
      </c>
      <c r="R111" t="str">
        <f>RIGHT(N110,LEN(N110)-FIND("&amp;",N110))</f>
        <v xml:space="preserve"> video/shorts</v>
      </c>
      <c r="S111" s="11">
        <f t="shared" si="7"/>
        <v>40570.025810185187</v>
      </c>
      <c r="T111" s="12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 t="shared" si="4"/>
        <v>863</v>
      </c>
      <c r="Q112" t="str">
        <f t="shared" si="5"/>
        <v xml:space="preserve">film </v>
      </c>
      <c r="R112" t="str">
        <f>RIGHT(N111,LEN(N111)-FIND("&amp;",N111))</f>
        <v xml:space="preserve"> video/shorts</v>
      </c>
      <c r="S112" s="11">
        <f t="shared" si="7"/>
        <v>41557.949687500004</v>
      </c>
      <c r="T112" s="12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 t="shared" si="4"/>
        <v>2731.5</v>
      </c>
      <c r="Q113" t="str">
        <f t="shared" si="5"/>
        <v xml:space="preserve">film </v>
      </c>
      <c r="R113" t="str">
        <f>RIGHT(N112,LEN(N112)-FIND("&amp;",N112))</f>
        <v xml:space="preserve"> video/shorts</v>
      </c>
      <c r="S113" s="11">
        <f t="shared" si="7"/>
        <v>42125.333182870367</v>
      </c>
      <c r="T113" s="12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 t="shared" si="4"/>
        <v>2640.5</v>
      </c>
      <c r="Q114" t="str">
        <f t="shared" si="5"/>
        <v xml:space="preserve">film </v>
      </c>
      <c r="R114" t="str">
        <f>RIGHT(N113,LEN(N113)-FIND("&amp;",N113))</f>
        <v xml:space="preserve"> video/shorts</v>
      </c>
      <c r="S114" s="11">
        <f t="shared" si="7"/>
        <v>41718.043032407404</v>
      </c>
      <c r="T114" s="12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 t="shared" si="4"/>
        <v>3564</v>
      </c>
      <c r="Q115" t="str">
        <f t="shared" si="5"/>
        <v xml:space="preserve">film </v>
      </c>
      <c r="R115" t="str">
        <f>RIGHT(N114,LEN(N114)-FIND("&amp;",N114))</f>
        <v xml:space="preserve"> video/shorts</v>
      </c>
      <c r="S115" s="11">
        <f t="shared" si="7"/>
        <v>40753.758425925924</v>
      </c>
      <c r="T115" s="12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 t="shared" si="4"/>
        <v>1567.5</v>
      </c>
      <c r="Q116" t="str">
        <f t="shared" si="5"/>
        <v xml:space="preserve">film </v>
      </c>
      <c r="R116" t="str">
        <f>RIGHT(N115,LEN(N115)-FIND("&amp;",N115))</f>
        <v xml:space="preserve"> video/shorts</v>
      </c>
      <c r="S116" s="11">
        <f t="shared" si="7"/>
        <v>40861.27416666667</v>
      </c>
      <c r="T116" s="12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 t="shared" si="4"/>
        <v>327</v>
      </c>
      <c r="Q117" t="str">
        <f t="shared" si="5"/>
        <v xml:space="preserve">film </v>
      </c>
      <c r="R117" t="str">
        <f>RIGHT(N116,LEN(N116)-FIND("&amp;",N116))</f>
        <v xml:space="preserve"> video/shorts</v>
      </c>
      <c r="S117" s="11">
        <f t="shared" si="7"/>
        <v>40918.738935185182</v>
      </c>
      <c r="T117" s="12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 t="shared" si="4"/>
        <v>2017.5</v>
      </c>
      <c r="Q118" t="str">
        <f t="shared" si="5"/>
        <v xml:space="preserve">film </v>
      </c>
      <c r="R118" t="str">
        <f>RIGHT(N117,LEN(N117)-FIND("&amp;",N117))</f>
        <v xml:space="preserve"> video/shorts</v>
      </c>
      <c r="S118" s="11">
        <f t="shared" si="7"/>
        <v>40595.497164351851</v>
      </c>
      <c r="T118" s="12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 t="shared" si="4"/>
        <v>2274.61</v>
      </c>
      <c r="Q119" t="str">
        <f t="shared" si="5"/>
        <v xml:space="preserve">film </v>
      </c>
      <c r="R119" t="str">
        <f>RIGHT(N118,LEN(N118)-FIND("&amp;",N118))</f>
        <v xml:space="preserve"> video/shorts</v>
      </c>
      <c r="S119" s="11">
        <f t="shared" si="7"/>
        <v>40248.834999999999</v>
      </c>
      <c r="T119" s="12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 t="shared" si="4"/>
        <v>2845.29</v>
      </c>
      <c r="Q120" t="str">
        <f t="shared" si="5"/>
        <v xml:space="preserve">film </v>
      </c>
      <c r="R120" t="str">
        <f>RIGHT(N119,LEN(N119)-FIND("&amp;",N119))</f>
        <v xml:space="preserve"> video/shorts</v>
      </c>
      <c r="S120" s="11">
        <f t="shared" si="7"/>
        <v>40723.053657407407</v>
      </c>
      <c r="T120" s="12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 t="shared" si="4"/>
        <v>1717.55</v>
      </c>
      <c r="Q121" t="str">
        <f t="shared" si="5"/>
        <v xml:space="preserve">film </v>
      </c>
      <c r="R121" t="str">
        <f>RIGHT(N120,LEN(N120)-FIND("&amp;",N120))</f>
        <v xml:space="preserve"> video/shorts</v>
      </c>
      <c r="S121" s="11">
        <f t="shared" si="7"/>
        <v>40739.069282407407</v>
      </c>
      <c r="T121" s="12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 t="shared" si="4"/>
        <v>5.5</v>
      </c>
      <c r="Q122" t="str">
        <f t="shared" si="5"/>
        <v xml:space="preserve">film </v>
      </c>
      <c r="R122" t="str">
        <f>RIGHT(N121,LEN(N121)-FIND("&amp;",N121))</f>
        <v xml:space="preserve"> video/shorts</v>
      </c>
      <c r="S122" s="11">
        <f t="shared" si="7"/>
        <v>42616.049849537041</v>
      </c>
      <c r="T122" s="12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 t="shared" si="4"/>
        <v>1</v>
      </c>
      <c r="Q123" t="str">
        <f t="shared" si="5"/>
        <v xml:space="preserve">film </v>
      </c>
      <c r="R123" t="str">
        <f>RIGHT(N122,LEN(N122)-FIND("&amp;",N122))</f>
        <v xml:space="preserve"> video/science fiction</v>
      </c>
      <c r="S123" s="11">
        <f t="shared" si="7"/>
        <v>42096.704976851848</v>
      </c>
      <c r="T123" s="12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>
        <f t="shared" si="4"/>
        <v>0</v>
      </c>
      <c r="Q124" t="str">
        <f t="shared" si="5"/>
        <v xml:space="preserve">film </v>
      </c>
      <c r="R124" t="str">
        <f>RIGHT(N123,LEN(N123)-FIND("&amp;",N123))</f>
        <v xml:space="preserve"> video/science fiction</v>
      </c>
      <c r="S124" s="11">
        <f t="shared" si="7"/>
        <v>42593.431793981479</v>
      </c>
      <c r="T124" s="12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 t="shared" si="4"/>
        <v>78.5</v>
      </c>
      <c r="Q125" t="str">
        <f t="shared" si="5"/>
        <v xml:space="preserve">film </v>
      </c>
      <c r="R125" t="str">
        <f>RIGHT(N124,LEN(N124)-FIND("&amp;",N124))</f>
        <v xml:space="preserve"> video/science fiction</v>
      </c>
      <c r="S125" s="11">
        <f t="shared" si="7"/>
        <v>41904.781990740739</v>
      </c>
      <c r="T125" s="12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>
        <f t="shared" si="4"/>
        <v>0</v>
      </c>
      <c r="Q126" t="str">
        <f t="shared" si="5"/>
        <v xml:space="preserve">film </v>
      </c>
      <c r="R126" t="str">
        <f>RIGHT(N125,LEN(N125)-FIND("&amp;",N125))</f>
        <v xml:space="preserve"> video/science fiction</v>
      </c>
      <c r="S126" s="11">
        <f t="shared" si="7"/>
        <v>42114.928726851853</v>
      </c>
      <c r="T126" s="12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 t="shared" si="4"/>
        <v>38</v>
      </c>
      <c r="Q127" t="str">
        <f t="shared" si="5"/>
        <v xml:space="preserve">film </v>
      </c>
      <c r="R127" t="str">
        <f>RIGHT(N126,LEN(N126)-FIND("&amp;",N126))</f>
        <v xml:space="preserve"> video/science fiction</v>
      </c>
      <c r="S127" s="11">
        <f t="shared" si="7"/>
        <v>42709.993981481486</v>
      </c>
      <c r="T127" s="12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 t="shared" si="4"/>
        <v>700</v>
      </c>
      <c r="Q128" t="str">
        <f t="shared" si="5"/>
        <v xml:space="preserve">film </v>
      </c>
      <c r="R128" t="str">
        <f>RIGHT(N127,LEN(N127)-FIND("&amp;",N127))</f>
        <v xml:space="preserve"> video/science fiction</v>
      </c>
      <c r="S128" s="11">
        <f t="shared" si="7"/>
        <v>42135.589548611111</v>
      </c>
      <c r="T128" s="12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 t="shared" si="4"/>
        <v>97</v>
      </c>
      <c r="Q129" t="str">
        <f t="shared" si="5"/>
        <v xml:space="preserve">film </v>
      </c>
      <c r="R129" t="str">
        <f>RIGHT(N128,LEN(N128)-FIND("&amp;",N128))</f>
        <v xml:space="preserve"> video/science fiction</v>
      </c>
      <c r="S129" s="11">
        <f t="shared" si="7"/>
        <v>42067.62431712963</v>
      </c>
      <c r="T129" s="12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 t="shared" si="4"/>
        <v>936.5</v>
      </c>
      <c r="Q130" t="str">
        <f t="shared" si="5"/>
        <v xml:space="preserve">film </v>
      </c>
      <c r="R130" t="str">
        <f>RIGHT(N129,LEN(N129)-FIND("&amp;",N129))</f>
        <v xml:space="preserve"> video/science fiction</v>
      </c>
      <c r="S130" s="11">
        <f t="shared" si="7"/>
        <v>42628.22792824074</v>
      </c>
      <c r="T130" s="12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>
        <f t="shared" ref="P131:P194" si="8">AVERAGE(L131,E131)</f>
        <v>0</v>
      </c>
      <c r="Q131" t="str">
        <f t="shared" ref="Q131:Q194" si="9">LEFT(N131,FIND("&amp;",N131)-1)</f>
        <v xml:space="preserve">film </v>
      </c>
      <c r="R131" t="str">
        <f>RIGHT(N130,LEN(N130)-FIND("&amp;",N130))</f>
        <v xml:space="preserve"> video/science fiction</v>
      </c>
      <c r="S131" s="11">
        <f t="shared" si="7"/>
        <v>41882.937303240738</v>
      </c>
      <c r="T131" s="12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>
        <f t="shared" si="8"/>
        <v>0</v>
      </c>
      <c r="Q132" t="str">
        <f t="shared" si="9"/>
        <v xml:space="preserve">film </v>
      </c>
      <c r="R132" t="str">
        <f>RIGHT(N131,LEN(N131)-FIND("&amp;",N131))</f>
        <v xml:space="preserve"> video/science fiction</v>
      </c>
      <c r="S132" s="11">
        <f t="shared" ref="S132:S195" si="11">(((J132/60)/60)/24)+DATE(1970,1,1)</f>
        <v>41778.915416666663</v>
      </c>
      <c r="T132" s="12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>
        <f t="shared" si="8"/>
        <v>0</v>
      </c>
      <c r="Q133" t="str">
        <f t="shared" si="9"/>
        <v xml:space="preserve">film </v>
      </c>
      <c r="R133" t="str">
        <f>RIGHT(N132,LEN(N132)-FIND("&amp;",N132))</f>
        <v xml:space="preserve"> video/science fiction</v>
      </c>
      <c r="S133" s="11">
        <f t="shared" si="11"/>
        <v>42541.837511574078</v>
      </c>
      <c r="T133" s="12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 t="shared" si="8"/>
        <v>3868</v>
      </c>
      <c r="Q134" t="str">
        <f t="shared" si="9"/>
        <v xml:space="preserve">film </v>
      </c>
      <c r="R134" t="str">
        <f>RIGHT(N133,LEN(N133)-FIND("&amp;",N133))</f>
        <v xml:space="preserve"> video/science fiction</v>
      </c>
      <c r="S134" s="11">
        <f t="shared" si="11"/>
        <v>41905.812581018516</v>
      </c>
      <c r="T134" s="12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>
        <f t="shared" si="8"/>
        <v>0</v>
      </c>
      <c r="Q135" t="str">
        <f t="shared" si="9"/>
        <v xml:space="preserve">film </v>
      </c>
      <c r="R135" t="str">
        <f>RIGHT(N134,LEN(N134)-FIND("&amp;",N134))</f>
        <v xml:space="preserve"> video/science fiction</v>
      </c>
      <c r="S135" s="11">
        <f t="shared" si="11"/>
        <v>42491.80768518518</v>
      </c>
      <c r="T135" s="12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>
        <f t="shared" si="8"/>
        <v>0</v>
      </c>
      <c r="Q136" t="str">
        <f t="shared" si="9"/>
        <v xml:space="preserve">film </v>
      </c>
      <c r="R136" t="str">
        <f>RIGHT(N135,LEN(N135)-FIND("&amp;",N135))</f>
        <v xml:space="preserve"> video/science fiction</v>
      </c>
      <c r="S136" s="11">
        <f t="shared" si="11"/>
        <v>42221.909930555557</v>
      </c>
      <c r="T136" s="12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 t="shared" si="8"/>
        <v>204</v>
      </c>
      <c r="Q137" t="str">
        <f t="shared" si="9"/>
        <v xml:space="preserve">film </v>
      </c>
      <c r="R137" t="str">
        <f>RIGHT(N136,LEN(N136)-FIND("&amp;",N136))</f>
        <v xml:space="preserve"> video/science fiction</v>
      </c>
      <c r="S137" s="11">
        <f t="shared" si="11"/>
        <v>41788.381909722222</v>
      </c>
      <c r="T137" s="12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>
        <f t="shared" si="8"/>
        <v>0</v>
      </c>
      <c r="Q138" t="str">
        <f t="shared" si="9"/>
        <v xml:space="preserve">film </v>
      </c>
      <c r="R138" t="str">
        <f>RIGHT(N137,LEN(N137)-FIND("&amp;",N137))</f>
        <v xml:space="preserve"> video/science fiction</v>
      </c>
      <c r="S138" s="11">
        <f t="shared" si="11"/>
        <v>42096.410115740742</v>
      </c>
      <c r="T138" s="12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>
        <f t="shared" si="8"/>
        <v>0</v>
      </c>
      <c r="Q139" t="str">
        <f t="shared" si="9"/>
        <v xml:space="preserve">film </v>
      </c>
      <c r="R139" t="str">
        <f>RIGHT(N138,LEN(N138)-FIND("&amp;",N138))</f>
        <v xml:space="preserve"> video/science fiction</v>
      </c>
      <c r="S139" s="11">
        <f t="shared" si="11"/>
        <v>42239.573993055557</v>
      </c>
      <c r="T139" s="12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 t="shared" si="8"/>
        <v>2385</v>
      </c>
      <c r="Q140" t="str">
        <f t="shared" si="9"/>
        <v xml:space="preserve">film </v>
      </c>
      <c r="R140" t="str">
        <f>RIGHT(N139,LEN(N139)-FIND("&amp;",N139))</f>
        <v xml:space="preserve"> video/science fiction</v>
      </c>
      <c r="S140" s="11">
        <f t="shared" si="11"/>
        <v>42186.257418981477</v>
      </c>
      <c r="T140" s="12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 t="shared" si="8"/>
        <v>250.5</v>
      </c>
      <c r="Q141" t="str">
        <f t="shared" si="9"/>
        <v xml:space="preserve">film </v>
      </c>
      <c r="R141" t="str">
        <f>RIGHT(N140,LEN(N140)-FIND("&amp;",N140))</f>
        <v xml:space="preserve"> video/science fiction</v>
      </c>
      <c r="S141" s="11">
        <f t="shared" si="11"/>
        <v>42187.920972222222</v>
      </c>
      <c r="T141" s="12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>
        <f t="shared" si="8"/>
        <v>0</v>
      </c>
      <c r="Q142" t="str">
        <f t="shared" si="9"/>
        <v xml:space="preserve">film </v>
      </c>
      <c r="R142" t="str">
        <f>RIGHT(N141,LEN(N141)-FIND("&amp;",N141))</f>
        <v xml:space="preserve"> video/science fiction</v>
      </c>
      <c r="S142" s="11">
        <f t="shared" si="11"/>
        <v>42053.198287037041</v>
      </c>
      <c r="T142" s="12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 t="shared" si="8"/>
        <v>660.5</v>
      </c>
      <c r="Q143" t="str">
        <f t="shared" si="9"/>
        <v xml:space="preserve">film </v>
      </c>
      <c r="R143" t="str">
        <f>RIGHT(N142,LEN(N142)-FIND("&amp;",N142))</f>
        <v xml:space="preserve"> video/science fiction</v>
      </c>
      <c r="S143" s="11">
        <f t="shared" si="11"/>
        <v>42110.153043981481</v>
      </c>
      <c r="T143" s="12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 t="shared" si="8"/>
        <v>5.5</v>
      </c>
      <c r="Q144" t="str">
        <f t="shared" si="9"/>
        <v xml:space="preserve">film </v>
      </c>
      <c r="R144" t="str">
        <f>RIGHT(N143,LEN(N143)-FIND("&amp;",N143))</f>
        <v xml:space="preserve"> video/science fiction</v>
      </c>
      <c r="S144" s="11">
        <f t="shared" si="11"/>
        <v>41938.893263888887</v>
      </c>
      <c r="T144" s="12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>
        <f t="shared" si="8"/>
        <v>0</v>
      </c>
      <c r="Q145" t="str">
        <f t="shared" si="9"/>
        <v xml:space="preserve">film </v>
      </c>
      <c r="R145" t="str">
        <f>RIGHT(N144,LEN(N144)-FIND("&amp;",N144))</f>
        <v xml:space="preserve"> video/science fiction</v>
      </c>
      <c r="S145" s="11">
        <f t="shared" si="11"/>
        <v>42559.064143518524</v>
      </c>
      <c r="T145" s="12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 t="shared" si="8"/>
        <v>1053.5</v>
      </c>
      <c r="Q146" t="str">
        <f t="shared" si="9"/>
        <v xml:space="preserve">film </v>
      </c>
      <c r="R146" t="str">
        <f>RIGHT(N145,LEN(N145)-FIND("&amp;",N145))</f>
        <v xml:space="preserve"> video/science fiction</v>
      </c>
      <c r="S146" s="11">
        <f t="shared" si="11"/>
        <v>42047.762407407412</v>
      </c>
      <c r="T146" s="12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 t="shared" si="8"/>
        <v>173.5</v>
      </c>
      <c r="Q147" t="str">
        <f t="shared" si="9"/>
        <v xml:space="preserve">film </v>
      </c>
      <c r="R147" t="str">
        <f>RIGHT(N146,LEN(N146)-FIND("&amp;",N146))</f>
        <v xml:space="preserve"> video/science fiction</v>
      </c>
      <c r="S147" s="11">
        <f t="shared" si="11"/>
        <v>42200.542268518519</v>
      </c>
      <c r="T147" s="12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 t="shared" si="8"/>
        <v>59</v>
      </c>
      <c r="Q148" t="str">
        <f t="shared" si="9"/>
        <v xml:space="preserve">film </v>
      </c>
      <c r="R148" t="str">
        <f>RIGHT(N147,LEN(N147)-FIND("&amp;",N147))</f>
        <v xml:space="preserve"> video/science fiction</v>
      </c>
      <c r="S148" s="11">
        <f t="shared" si="11"/>
        <v>42693.016180555554</v>
      </c>
      <c r="T148" s="12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>
        <f t="shared" si="8"/>
        <v>0</v>
      </c>
      <c r="Q149" t="str">
        <f t="shared" si="9"/>
        <v xml:space="preserve">film </v>
      </c>
      <c r="R149" t="str">
        <f>RIGHT(N148,LEN(N148)-FIND("&amp;",N148))</f>
        <v xml:space="preserve"> video/science fiction</v>
      </c>
      <c r="S149" s="11">
        <f t="shared" si="11"/>
        <v>41969.767824074079</v>
      </c>
      <c r="T149" s="12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 t="shared" si="8"/>
        <v>21</v>
      </c>
      <c r="Q150" t="str">
        <f t="shared" si="9"/>
        <v xml:space="preserve">film </v>
      </c>
      <c r="R150" t="str">
        <f>RIGHT(N149,LEN(N149)-FIND("&amp;",N149))</f>
        <v xml:space="preserve"> video/science fiction</v>
      </c>
      <c r="S150" s="11">
        <f t="shared" si="11"/>
        <v>42397.281666666662</v>
      </c>
      <c r="T150" s="12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 t="shared" si="8"/>
        <v>49</v>
      </c>
      <c r="Q151" t="str">
        <f t="shared" si="9"/>
        <v xml:space="preserve">film </v>
      </c>
      <c r="R151" t="str">
        <f>RIGHT(N150,LEN(N150)-FIND("&amp;",N150))</f>
        <v xml:space="preserve"> video/science fiction</v>
      </c>
      <c r="S151" s="11">
        <f t="shared" si="11"/>
        <v>41968.172106481477</v>
      </c>
      <c r="T151" s="12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 t="shared" si="8"/>
        <v>15089.5</v>
      </c>
      <c r="Q152" t="str">
        <f t="shared" si="9"/>
        <v xml:space="preserve">film </v>
      </c>
      <c r="R152" t="str">
        <f>RIGHT(N151,LEN(N151)-FIND("&amp;",N151))</f>
        <v xml:space="preserve"> video/science fiction</v>
      </c>
      <c r="S152" s="11">
        <f t="shared" si="11"/>
        <v>42090.161828703705</v>
      </c>
      <c r="T152" s="12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 t="shared" si="8"/>
        <v>72.5</v>
      </c>
      <c r="Q153" t="str">
        <f t="shared" si="9"/>
        <v xml:space="preserve">film </v>
      </c>
      <c r="R153" t="str">
        <f>RIGHT(N152,LEN(N152)-FIND("&amp;",N152))</f>
        <v xml:space="preserve"> video/science fiction</v>
      </c>
      <c r="S153" s="11">
        <f t="shared" si="11"/>
        <v>42113.550821759258</v>
      </c>
      <c r="T153" s="12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 t="shared" si="8"/>
        <v>16</v>
      </c>
      <c r="Q154" t="str">
        <f t="shared" si="9"/>
        <v xml:space="preserve">film </v>
      </c>
      <c r="R154" t="str">
        <f>RIGHT(N153,LEN(N153)-FIND("&amp;",N153))</f>
        <v xml:space="preserve"> video/science fiction</v>
      </c>
      <c r="S154" s="11">
        <f t="shared" si="11"/>
        <v>41875.077546296299</v>
      </c>
      <c r="T154" s="12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 t="shared" si="8"/>
        <v>184.5</v>
      </c>
      <c r="Q155" t="str">
        <f t="shared" si="9"/>
        <v xml:space="preserve">film </v>
      </c>
      <c r="R155" t="str">
        <f>RIGHT(N154,LEN(N154)-FIND("&amp;",N154))</f>
        <v xml:space="preserve"> video/science fiction</v>
      </c>
      <c r="S155" s="11">
        <f t="shared" si="11"/>
        <v>41933.586157407408</v>
      </c>
      <c r="T155" s="12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 t="shared" si="8"/>
        <v>21.5</v>
      </c>
      <c r="Q156" t="str">
        <f t="shared" si="9"/>
        <v xml:space="preserve">film </v>
      </c>
      <c r="R156" t="str">
        <f>RIGHT(N155,LEN(N155)-FIND("&amp;",N155))</f>
        <v xml:space="preserve"> video/science fiction</v>
      </c>
      <c r="S156" s="11">
        <f t="shared" si="11"/>
        <v>42115.547395833331</v>
      </c>
      <c r="T156" s="12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 t="shared" si="8"/>
        <v>42.5</v>
      </c>
      <c r="Q157" t="str">
        <f t="shared" si="9"/>
        <v xml:space="preserve">film </v>
      </c>
      <c r="R157" t="str">
        <f>RIGHT(N156,LEN(N156)-FIND("&amp;",N156))</f>
        <v xml:space="preserve"> video/science fiction</v>
      </c>
      <c r="S157" s="11">
        <f t="shared" si="11"/>
        <v>42168.559432870374</v>
      </c>
      <c r="T157" s="12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 t="shared" si="8"/>
        <v>900</v>
      </c>
      <c r="Q158" t="str">
        <f t="shared" si="9"/>
        <v xml:space="preserve">film </v>
      </c>
      <c r="R158" t="str">
        <f>RIGHT(N157,LEN(N157)-FIND("&amp;",N157))</f>
        <v xml:space="preserve"> video/science fiction</v>
      </c>
      <c r="S158" s="11">
        <f t="shared" si="11"/>
        <v>41794.124953703707</v>
      </c>
      <c r="T158" s="12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 t="shared" si="8"/>
        <v>5</v>
      </c>
      <c r="Q159" t="str">
        <f t="shared" si="9"/>
        <v xml:space="preserve">film </v>
      </c>
      <c r="R159" t="str">
        <f>RIGHT(N158,LEN(N158)-FIND("&amp;",N158))</f>
        <v xml:space="preserve"> video/science fiction</v>
      </c>
      <c r="S159" s="11">
        <f t="shared" si="11"/>
        <v>42396.911712962959</v>
      </c>
      <c r="T159" s="12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>
        <f t="shared" si="8"/>
        <v>0</v>
      </c>
      <c r="Q160" t="str">
        <f t="shared" si="9"/>
        <v xml:space="preserve">film </v>
      </c>
      <c r="R160" t="str">
        <f>RIGHT(N159,LEN(N159)-FIND("&amp;",N159))</f>
        <v xml:space="preserve"> video/science fiction</v>
      </c>
      <c r="S160" s="11">
        <f t="shared" si="11"/>
        <v>41904.07671296296</v>
      </c>
      <c r="T160" s="12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 t="shared" si="8"/>
        <v>5.5</v>
      </c>
      <c r="Q161" t="str">
        <f t="shared" si="9"/>
        <v xml:space="preserve">film </v>
      </c>
      <c r="R161" t="str">
        <f>RIGHT(N160,LEN(N160)-FIND("&amp;",N160))</f>
        <v xml:space="preserve"> video/science fiction</v>
      </c>
      <c r="S161" s="11">
        <f t="shared" si="11"/>
        <v>42514.434548611112</v>
      </c>
      <c r="T161" s="12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>
        <f t="shared" si="8"/>
        <v>0</v>
      </c>
      <c r="Q162" t="str">
        <f t="shared" si="9"/>
        <v xml:space="preserve">film </v>
      </c>
      <c r="R162" t="str">
        <f>RIGHT(N161,LEN(N161)-FIND("&amp;",N161))</f>
        <v xml:space="preserve"> video/science fiction</v>
      </c>
      <c r="S162" s="11">
        <f t="shared" si="11"/>
        <v>42171.913090277783</v>
      </c>
      <c r="T162" s="12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 t="shared" si="8"/>
        <v>3</v>
      </c>
      <c r="Q163" t="str">
        <f t="shared" si="9"/>
        <v xml:space="preserve">film </v>
      </c>
      <c r="R163" t="str">
        <f>RIGHT(N162,LEN(N162)-FIND("&amp;",N162))</f>
        <v xml:space="preserve"> video/drama</v>
      </c>
      <c r="S163" s="11">
        <f t="shared" si="11"/>
        <v>41792.687442129631</v>
      </c>
      <c r="T163" s="12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 t="shared" si="8"/>
        <v>222.5</v>
      </c>
      <c r="Q164" t="str">
        <f t="shared" si="9"/>
        <v xml:space="preserve">film </v>
      </c>
      <c r="R164" t="str">
        <f>RIGHT(N163,LEN(N163)-FIND("&amp;",N163))</f>
        <v xml:space="preserve"> video/drama</v>
      </c>
      <c r="S164" s="11">
        <f t="shared" si="11"/>
        <v>41835.126805555556</v>
      </c>
      <c r="T164" s="12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>
        <f t="shared" si="8"/>
        <v>0</v>
      </c>
      <c r="Q165" t="str">
        <f t="shared" si="9"/>
        <v xml:space="preserve">film </v>
      </c>
      <c r="R165" t="str">
        <f>RIGHT(N164,LEN(N164)-FIND("&amp;",N164))</f>
        <v xml:space="preserve"> video/drama</v>
      </c>
      <c r="S165" s="11">
        <f t="shared" si="11"/>
        <v>42243.961273148147</v>
      </c>
      <c r="T165" s="12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 t="shared" si="8"/>
        <v>323.5</v>
      </c>
      <c r="Q166" t="str">
        <f t="shared" si="9"/>
        <v xml:space="preserve">film </v>
      </c>
      <c r="R166" t="str">
        <f>RIGHT(N165,LEN(N165)-FIND("&amp;",N165))</f>
        <v xml:space="preserve"> video/drama</v>
      </c>
      <c r="S166" s="11">
        <f t="shared" si="11"/>
        <v>41841.762743055559</v>
      </c>
      <c r="T166" s="12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>
        <f t="shared" si="8"/>
        <v>0</v>
      </c>
      <c r="Q167" t="str">
        <f t="shared" si="9"/>
        <v xml:space="preserve">film </v>
      </c>
      <c r="R167" t="str">
        <f>RIGHT(N166,LEN(N166)-FIND("&amp;",N166))</f>
        <v xml:space="preserve"> video/drama</v>
      </c>
      <c r="S167" s="11">
        <f t="shared" si="11"/>
        <v>42351.658842592587</v>
      </c>
      <c r="T167" s="12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 t="shared" si="8"/>
        <v>1500.5</v>
      </c>
      <c r="Q168" t="str">
        <f t="shared" si="9"/>
        <v xml:space="preserve">film </v>
      </c>
      <c r="R168" t="str">
        <f>RIGHT(N167,LEN(N167)-FIND("&amp;",N167))</f>
        <v xml:space="preserve"> video/drama</v>
      </c>
      <c r="S168" s="11">
        <f t="shared" si="11"/>
        <v>42721.075949074075</v>
      </c>
      <c r="T168" s="12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 t="shared" si="8"/>
        <v>6.5</v>
      </c>
      <c r="Q169" t="str">
        <f t="shared" si="9"/>
        <v xml:space="preserve">film </v>
      </c>
      <c r="R169" t="str">
        <f>RIGHT(N168,LEN(N168)-FIND("&amp;",N168))</f>
        <v xml:space="preserve"> video/drama</v>
      </c>
      <c r="S169" s="11">
        <f t="shared" si="11"/>
        <v>42160.927488425921</v>
      </c>
      <c r="T169" s="12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 t="shared" si="8"/>
        <v>164</v>
      </c>
      <c r="Q170" t="str">
        <f t="shared" si="9"/>
        <v xml:space="preserve">film </v>
      </c>
      <c r="R170" t="str">
        <f>RIGHT(N169,LEN(N169)-FIND("&amp;",N169))</f>
        <v xml:space="preserve"> video/drama</v>
      </c>
      <c r="S170" s="11">
        <f t="shared" si="11"/>
        <v>42052.83530092593</v>
      </c>
      <c r="T170" s="12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 t="shared" si="8"/>
        <v>285</v>
      </c>
      <c r="Q171" t="str">
        <f t="shared" si="9"/>
        <v xml:space="preserve">film </v>
      </c>
      <c r="R171" t="str">
        <f>RIGHT(N170,LEN(N170)-FIND("&amp;",N170))</f>
        <v xml:space="preserve"> video/drama</v>
      </c>
      <c r="S171" s="11">
        <f t="shared" si="11"/>
        <v>41900.505312499998</v>
      </c>
      <c r="T171" s="12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 t="shared" si="8"/>
        <v>167.5</v>
      </c>
      <c r="Q172" t="str">
        <f t="shared" si="9"/>
        <v xml:space="preserve">film </v>
      </c>
      <c r="R172" t="str">
        <f>RIGHT(N171,LEN(N171)-FIND("&amp;",N171))</f>
        <v xml:space="preserve"> video/drama</v>
      </c>
      <c r="S172" s="11">
        <f t="shared" si="11"/>
        <v>42216.977812500001</v>
      </c>
      <c r="T172" s="12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 t="shared" si="8"/>
        <v>1</v>
      </c>
      <c r="Q173" t="str">
        <f t="shared" si="9"/>
        <v xml:space="preserve">film </v>
      </c>
      <c r="R173" t="str">
        <f>RIGHT(N172,LEN(N172)-FIND("&amp;",N172))</f>
        <v xml:space="preserve"> video/drama</v>
      </c>
      <c r="S173" s="11">
        <f t="shared" si="11"/>
        <v>42534.180717592593</v>
      </c>
      <c r="T173" s="12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>
        <f t="shared" si="8"/>
        <v>0</v>
      </c>
      <c r="Q174" t="str">
        <f t="shared" si="9"/>
        <v xml:space="preserve">film </v>
      </c>
      <c r="R174" t="str">
        <f>RIGHT(N173,LEN(N173)-FIND("&amp;",N173))</f>
        <v xml:space="preserve"> video/drama</v>
      </c>
      <c r="S174" s="11">
        <f t="shared" si="11"/>
        <v>42047.394942129627</v>
      </c>
      <c r="T174" s="12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>
        <f t="shared" si="8"/>
        <v>0</v>
      </c>
      <c r="Q175" t="str">
        <f t="shared" si="9"/>
        <v xml:space="preserve">film </v>
      </c>
      <c r="R175" t="str">
        <f>RIGHT(N174,LEN(N174)-FIND("&amp;",N174))</f>
        <v xml:space="preserve"> video/drama</v>
      </c>
      <c r="S175" s="11">
        <f t="shared" si="11"/>
        <v>42033.573009259257</v>
      </c>
      <c r="T175" s="12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>
        <f t="shared" si="8"/>
        <v>0</v>
      </c>
      <c r="Q176" t="str">
        <f t="shared" si="9"/>
        <v xml:space="preserve">film </v>
      </c>
      <c r="R176" t="str">
        <f>RIGHT(N175,LEN(N175)-FIND("&amp;",N175))</f>
        <v xml:space="preserve"> video/drama</v>
      </c>
      <c r="S176" s="11">
        <f t="shared" si="11"/>
        <v>42072.758981481486</v>
      </c>
      <c r="T176" s="12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 t="shared" si="8"/>
        <v>661.5</v>
      </c>
      <c r="Q177" t="str">
        <f t="shared" si="9"/>
        <v xml:space="preserve">film </v>
      </c>
      <c r="R177" t="str">
        <f>RIGHT(N176,LEN(N176)-FIND("&amp;",N176))</f>
        <v xml:space="preserve"> video/drama</v>
      </c>
      <c r="S177" s="11">
        <f t="shared" si="11"/>
        <v>41855.777905092589</v>
      </c>
      <c r="T177" s="12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>
        <f t="shared" si="8"/>
        <v>0</v>
      </c>
      <c r="Q178" t="str">
        <f t="shared" si="9"/>
        <v xml:space="preserve">film </v>
      </c>
      <c r="R178" t="str">
        <f>RIGHT(N177,LEN(N177)-FIND("&amp;",N177))</f>
        <v xml:space="preserve"> video/drama</v>
      </c>
      <c r="S178" s="11">
        <f t="shared" si="11"/>
        <v>42191.824062500003</v>
      </c>
      <c r="T178" s="12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 t="shared" si="8"/>
        <v>93.5</v>
      </c>
      <c r="Q179" t="str">
        <f t="shared" si="9"/>
        <v xml:space="preserve">film </v>
      </c>
      <c r="R179" t="str">
        <f>RIGHT(N178,LEN(N178)-FIND("&amp;",N178))</f>
        <v xml:space="preserve"> video/drama</v>
      </c>
      <c r="S179" s="11">
        <f t="shared" si="11"/>
        <v>42070.047754629632</v>
      </c>
      <c r="T179" s="12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>
        <f t="shared" si="8"/>
        <v>0</v>
      </c>
      <c r="Q180" t="str">
        <f t="shared" si="9"/>
        <v xml:space="preserve">film </v>
      </c>
      <c r="R180" t="str">
        <f>RIGHT(N179,LEN(N179)-FIND("&amp;",N179))</f>
        <v xml:space="preserve"> video/drama</v>
      </c>
      <c r="S180" s="11">
        <f t="shared" si="11"/>
        <v>42304.955381944441</v>
      </c>
      <c r="T180" s="12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 t="shared" si="8"/>
        <v>101</v>
      </c>
      <c r="Q181" t="str">
        <f t="shared" si="9"/>
        <v xml:space="preserve">film </v>
      </c>
      <c r="R181" t="str">
        <f>RIGHT(N180,LEN(N180)-FIND("&amp;",N180))</f>
        <v xml:space="preserve"> video/drama</v>
      </c>
      <c r="S181" s="11">
        <f t="shared" si="11"/>
        <v>42403.080497685187</v>
      </c>
      <c r="T181" s="12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 t="shared" si="8"/>
        <v>207</v>
      </c>
      <c r="Q182" t="str">
        <f t="shared" si="9"/>
        <v xml:space="preserve">film </v>
      </c>
      <c r="R182" t="str">
        <f>RIGHT(N181,LEN(N181)-FIND("&amp;",N181))</f>
        <v xml:space="preserve"> video/drama</v>
      </c>
      <c r="S182" s="11">
        <f t="shared" si="11"/>
        <v>42067.991238425922</v>
      </c>
      <c r="T182" s="12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 t="shared" si="8"/>
        <v>363</v>
      </c>
      <c r="Q183" t="str">
        <f t="shared" si="9"/>
        <v xml:space="preserve">film </v>
      </c>
      <c r="R183" t="str">
        <f>RIGHT(N182,LEN(N182)-FIND("&amp;",N182))</f>
        <v xml:space="preserve"> video/drama</v>
      </c>
      <c r="S183" s="11">
        <f t="shared" si="11"/>
        <v>42147.741840277777</v>
      </c>
      <c r="T183" s="12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>
        <f t="shared" si="8"/>
        <v>0</v>
      </c>
      <c r="Q184" t="str">
        <f t="shared" si="9"/>
        <v xml:space="preserve">film </v>
      </c>
      <c r="R184" t="str">
        <f>RIGHT(N183,LEN(N183)-FIND("&amp;",N183))</f>
        <v xml:space="preserve"> video/drama</v>
      </c>
      <c r="S184" s="11">
        <f t="shared" si="11"/>
        <v>42712.011944444443</v>
      </c>
      <c r="T184" s="12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 t="shared" si="8"/>
        <v>2247</v>
      </c>
      <c r="Q185" t="str">
        <f t="shared" si="9"/>
        <v xml:space="preserve">film </v>
      </c>
      <c r="R185" t="str">
        <f>RIGHT(N184,LEN(N184)-FIND("&amp;",N184))</f>
        <v xml:space="preserve"> video/drama</v>
      </c>
      <c r="S185" s="11">
        <f t="shared" si="11"/>
        <v>41939.810300925928</v>
      </c>
      <c r="T185" s="12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 t="shared" si="8"/>
        <v>26.5</v>
      </c>
      <c r="Q186" t="str">
        <f t="shared" si="9"/>
        <v xml:space="preserve">film </v>
      </c>
      <c r="R186" t="str">
        <f>RIGHT(N185,LEN(N185)-FIND("&amp;",N185))</f>
        <v xml:space="preserve"> video/drama</v>
      </c>
      <c r="S186" s="11">
        <f t="shared" si="11"/>
        <v>41825.791226851856</v>
      </c>
      <c r="T186" s="12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 t="shared" si="8"/>
        <v>1105</v>
      </c>
      <c r="Q187" t="str">
        <f t="shared" si="9"/>
        <v xml:space="preserve">film </v>
      </c>
      <c r="R187" t="str">
        <f>RIGHT(N186,LEN(N186)-FIND("&amp;",N186))</f>
        <v xml:space="preserve"> video/drama</v>
      </c>
      <c r="S187" s="11">
        <f t="shared" si="11"/>
        <v>42570.91133101852</v>
      </c>
      <c r="T187" s="12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>
        <f t="shared" si="8"/>
        <v>0</v>
      </c>
      <c r="Q188" t="str">
        <f t="shared" si="9"/>
        <v xml:space="preserve">film </v>
      </c>
      <c r="R188" t="str">
        <f>RIGHT(N187,LEN(N187)-FIND("&amp;",N187))</f>
        <v xml:space="preserve"> video/drama</v>
      </c>
      <c r="S188" s="11">
        <f t="shared" si="11"/>
        <v>42767.812893518523</v>
      </c>
      <c r="T188" s="12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 t="shared" si="8"/>
        <v>402.5</v>
      </c>
      <c r="Q189" t="str">
        <f t="shared" si="9"/>
        <v xml:space="preserve">film </v>
      </c>
      <c r="R189" t="str">
        <f>RIGHT(N188,LEN(N188)-FIND("&amp;",N188))</f>
        <v xml:space="preserve"> video/drama</v>
      </c>
      <c r="S189" s="11">
        <f t="shared" si="11"/>
        <v>42182.234456018516</v>
      </c>
      <c r="T189" s="12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>
        <f t="shared" si="8"/>
        <v>0</v>
      </c>
      <c r="Q190" t="str">
        <f t="shared" si="9"/>
        <v xml:space="preserve">film </v>
      </c>
      <c r="R190" t="str">
        <f>RIGHT(N189,LEN(N189)-FIND("&amp;",N189))</f>
        <v xml:space="preserve"> video/drama</v>
      </c>
      <c r="S190" s="11">
        <f t="shared" si="11"/>
        <v>41857.18304398148</v>
      </c>
      <c r="T190" s="12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 t="shared" si="8"/>
        <v>175</v>
      </c>
      <c r="Q191" t="str">
        <f t="shared" si="9"/>
        <v xml:space="preserve">film </v>
      </c>
      <c r="R191" t="str">
        <f>RIGHT(N190,LEN(N190)-FIND("&amp;",N190))</f>
        <v xml:space="preserve"> video/drama</v>
      </c>
      <c r="S191" s="11">
        <f t="shared" si="11"/>
        <v>42556.690706018519</v>
      </c>
      <c r="T191" s="12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 t="shared" si="8"/>
        <v>25.5</v>
      </c>
      <c r="Q192" t="str">
        <f t="shared" si="9"/>
        <v xml:space="preserve">film </v>
      </c>
      <c r="R192" t="str">
        <f>RIGHT(N191,LEN(N191)-FIND("&amp;",N191))</f>
        <v xml:space="preserve"> video/drama</v>
      </c>
      <c r="S192" s="11">
        <f t="shared" si="11"/>
        <v>42527.650995370372</v>
      </c>
      <c r="T192" s="12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 t="shared" si="8"/>
        <v>126.5</v>
      </c>
      <c r="Q193" t="str">
        <f t="shared" si="9"/>
        <v xml:space="preserve">film </v>
      </c>
      <c r="R193" t="str">
        <f>RIGHT(N192,LEN(N192)-FIND("&amp;",N192))</f>
        <v xml:space="preserve"> video/drama</v>
      </c>
      <c r="S193" s="11">
        <f t="shared" si="11"/>
        <v>42239.441412037035</v>
      </c>
      <c r="T193" s="12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 t="shared" si="8"/>
        <v>10</v>
      </c>
      <c r="Q194" t="str">
        <f t="shared" si="9"/>
        <v xml:space="preserve">film </v>
      </c>
      <c r="R194" t="str">
        <f>RIGHT(N193,LEN(N193)-FIND("&amp;",N193))</f>
        <v xml:space="preserve"> video/drama</v>
      </c>
      <c r="S194" s="11">
        <f t="shared" si="11"/>
        <v>41899.792037037041</v>
      </c>
      <c r="T194" s="12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>
        <f t="shared" ref="P195:P258" si="12">AVERAGE(L195,E195)</f>
        <v>0</v>
      </c>
      <c r="Q195" t="str">
        <f t="shared" ref="Q195:Q258" si="13">LEFT(N195,FIND("&amp;",N195)-1)</f>
        <v xml:space="preserve">film </v>
      </c>
      <c r="R195" t="str">
        <f>RIGHT(N194,LEN(N194)-FIND("&amp;",N194))</f>
        <v xml:space="preserve"> video/drama</v>
      </c>
      <c r="S195" s="11">
        <f t="shared" si="11"/>
        <v>41911.934791666667</v>
      </c>
      <c r="T195" s="12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 t="shared" si="12"/>
        <v>3</v>
      </c>
      <c r="Q196" t="str">
        <f t="shared" si="13"/>
        <v xml:space="preserve">film </v>
      </c>
      <c r="R196" t="str">
        <f>RIGHT(N195,LEN(N195)-FIND("&amp;",N195))</f>
        <v xml:space="preserve"> video/drama</v>
      </c>
      <c r="S196" s="11">
        <f t="shared" ref="S196:S259" si="15">(((J196/60)/60)/24)+DATE(1970,1,1)</f>
        <v>42375.996886574074</v>
      </c>
      <c r="T196" s="12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>
        <f t="shared" si="12"/>
        <v>0</v>
      </c>
      <c r="Q197" t="str">
        <f t="shared" si="13"/>
        <v xml:space="preserve">film </v>
      </c>
      <c r="R197" t="str">
        <f>RIGHT(N196,LEN(N196)-FIND("&amp;",N196))</f>
        <v xml:space="preserve"> video/drama</v>
      </c>
      <c r="S197" s="11">
        <f t="shared" si="15"/>
        <v>42135.67050925926</v>
      </c>
      <c r="T197" s="12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 t="shared" si="12"/>
        <v>742</v>
      </c>
      <c r="Q198" t="str">
        <f t="shared" si="13"/>
        <v xml:space="preserve">film </v>
      </c>
      <c r="R198" t="str">
        <f>RIGHT(N197,LEN(N197)-FIND("&amp;",N197))</f>
        <v xml:space="preserve"> video/drama</v>
      </c>
      <c r="S198" s="11">
        <f t="shared" si="15"/>
        <v>42259.542800925927</v>
      </c>
      <c r="T198" s="12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 t="shared" si="12"/>
        <v>135</v>
      </c>
      <c r="Q199" t="str">
        <f t="shared" si="13"/>
        <v xml:space="preserve">film </v>
      </c>
      <c r="R199" t="str">
        <f>RIGHT(N198,LEN(N198)-FIND("&amp;",N198))</f>
        <v xml:space="preserve"> video/drama</v>
      </c>
      <c r="S199" s="11">
        <f t="shared" si="15"/>
        <v>42741.848379629635</v>
      </c>
      <c r="T199" s="12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 t="shared" si="12"/>
        <v>142.5</v>
      </c>
      <c r="Q200" t="str">
        <f t="shared" si="13"/>
        <v xml:space="preserve">film </v>
      </c>
      <c r="R200" t="str">
        <f>RIGHT(N199,LEN(N199)-FIND("&amp;",N199))</f>
        <v xml:space="preserve"> video/drama</v>
      </c>
      <c r="S200" s="11">
        <f t="shared" si="15"/>
        <v>41887.383356481485</v>
      </c>
      <c r="T200" s="12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>
        <f t="shared" si="12"/>
        <v>0</v>
      </c>
      <c r="Q201" t="str">
        <f t="shared" si="13"/>
        <v xml:space="preserve">film </v>
      </c>
      <c r="R201" t="str">
        <f>RIGHT(N200,LEN(N200)-FIND("&amp;",N200))</f>
        <v xml:space="preserve"> video/drama</v>
      </c>
      <c r="S201" s="11">
        <f t="shared" si="15"/>
        <v>42584.123865740738</v>
      </c>
      <c r="T201" s="12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 t="shared" si="12"/>
        <v>794.77499999999998</v>
      </c>
      <c r="Q202" t="str">
        <f t="shared" si="13"/>
        <v xml:space="preserve">film </v>
      </c>
      <c r="R202" t="str">
        <f>RIGHT(N201,LEN(N201)-FIND("&amp;",N201))</f>
        <v xml:space="preserve"> video/drama</v>
      </c>
      <c r="S202" s="11">
        <f t="shared" si="15"/>
        <v>41867.083368055559</v>
      </c>
      <c r="T202" s="12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 t="shared" si="12"/>
        <v>193.5</v>
      </c>
      <c r="Q203" t="str">
        <f t="shared" si="13"/>
        <v xml:space="preserve">film </v>
      </c>
      <c r="R203" t="str">
        <f>RIGHT(N202,LEN(N202)-FIND("&amp;",N202))</f>
        <v xml:space="preserve"> video/drama</v>
      </c>
      <c r="S203" s="11">
        <f t="shared" si="15"/>
        <v>42023.818622685183</v>
      </c>
      <c r="T203" s="12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>
        <f t="shared" si="12"/>
        <v>0</v>
      </c>
      <c r="Q204" t="str">
        <f t="shared" si="13"/>
        <v xml:space="preserve">film </v>
      </c>
      <c r="R204" t="str">
        <f>RIGHT(N203,LEN(N203)-FIND("&amp;",N203))</f>
        <v xml:space="preserve"> video/drama</v>
      </c>
      <c r="S204" s="11">
        <f t="shared" si="15"/>
        <v>42255.927824074075</v>
      </c>
      <c r="T204" s="12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 t="shared" si="12"/>
        <v>377</v>
      </c>
      <c r="Q205" t="str">
        <f t="shared" si="13"/>
        <v xml:space="preserve">film </v>
      </c>
      <c r="R205" t="str">
        <f>RIGHT(N204,LEN(N204)-FIND("&amp;",N204))</f>
        <v xml:space="preserve"> video/drama</v>
      </c>
      <c r="S205" s="11">
        <f t="shared" si="15"/>
        <v>41973.847962962958</v>
      </c>
      <c r="T205" s="12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 t="shared" si="12"/>
        <v>76729</v>
      </c>
      <c r="Q206" t="str">
        <f t="shared" si="13"/>
        <v xml:space="preserve">film </v>
      </c>
      <c r="R206" t="str">
        <f>RIGHT(N205,LEN(N205)-FIND("&amp;",N205))</f>
        <v xml:space="preserve"> video/drama</v>
      </c>
      <c r="S206" s="11">
        <f t="shared" si="15"/>
        <v>42556.583368055552</v>
      </c>
      <c r="T206" s="12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 t="shared" si="12"/>
        <v>658.5</v>
      </c>
      <c r="Q207" t="str">
        <f t="shared" si="13"/>
        <v xml:space="preserve">film </v>
      </c>
      <c r="R207" t="str">
        <f>RIGHT(N206,LEN(N206)-FIND("&amp;",N206))</f>
        <v xml:space="preserve"> video/drama</v>
      </c>
      <c r="S207" s="11">
        <f t="shared" si="15"/>
        <v>42248.632199074069</v>
      </c>
      <c r="T207" s="12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>
        <f t="shared" si="12"/>
        <v>0</v>
      </c>
      <c r="Q208" t="str">
        <f t="shared" si="13"/>
        <v xml:space="preserve">film </v>
      </c>
      <c r="R208" t="str">
        <f>RIGHT(N207,LEN(N207)-FIND("&amp;",N207))</f>
        <v xml:space="preserve"> video/drama</v>
      </c>
      <c r="S208" s="11">
        <f t="shared" si="15"/>
        <v>42567.004432870366</v>
      </c>
      <c r="T208" s="12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 t="shared" si="12"/>
        <v>1071.5</v>
      </c>
      <c r="Q209" t="str">
        <f t="shared" si="13"/>
        <v xml:space="preserve">film </v>
      </c>
      <c r="R209" t="str">
        <f>RIGHT(N208,LEN(N208)-FIND("&amp;",N208))</f>
        <v xml:space="preserve"> video/drama</v>
      </c>
      <c r="S209" s="11">
        <f t="shared" si="15"/>
        <v>41978.197199074071</v>
      </c>
      <c r="T209" s="12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>
        <f t="shared" si="12"/>
        <v>0</v>
      </c>
      <c r="Q210" t="str">
        <f t="shared" si="13"/>
        <v xml:space="preserve">film </v>
      </c>
      <c r="R210" t="str">
        <f>RIGHT(N209,LEN(N209)-FIND("&amp;",N209))</f>
        <v xml:space="preserve"> video/drama</v>
      </c>
      <c r="S210" s="11">
        <f t="shared" si="15"/>
        <v>41959.369988425926</v>
      </c>
      <c r="T210" s="12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>
        <f t="shared" si="12"/>
        <v>0</v>
      </c>
      <c r="Q211" t="str">
        <f t="shared" si="13"/>
        <v xml:space="preserve">film </v>
      </c>
      <c r="R211" t="str">
        <f>RIGHT(N210,LEN(N210)-FIND("&amp;",N210))</f>
        <v xml:space="preserve"> video/drama</v>
      </c>
      <c r="S211" s="11">
        <f t="shared" si="15"/>
        <v>42165.922858796301</v>
      </c>
      <c r="T211" s="12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 t="shared" si="12"/>
        <v>1531.5</v>
      </c>
      <c r="Q212" t="str">
        <f t="shared" si="13"/>
        <v xml:space="preserve">film </v>
      </c>
      <c r="R212" t="str">
        <f>RIGHT(N211,LEN(N211)-FIND("&amp;",N211))</f>
        <v xml:space="preserve"> video/drama</v>
      </c>
      <c r="S212" s="11">
        <f t="shared" si="15"/>
        <v>42249.064722222218</v>
      </c>
      <c r="T212" s="12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 t="shared" si="12"/>
        <v>1121</v>
      </c>
      <c r="Q213" t="str">
        <f t="shared" si="13"/>
        <v xml:space="preserve">film </v>
      </c>
      <c r="R213" t="str">
        <f>RIGHT(N212,LEN(N212)-FIND("&amp;",N212))</f>
        <v xml:space="preserve"> video/drama</v>
      </c>
      <c r="S213" s="11">
        <f t="shared" si="15"/>
        <v>42236.159918981488</v>
      </c>
      <c r="T213" s="12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 t="shared" si="12"/>
        <v>1</v>
      </c>
      <c r="Q214" t="str">
        <f t="shared" si="13"/>
        <v xml:space="preserve">film </v>
      </c>
      <c r="R214" t="str">
        <f>RIGHT(N213,LEN(N213)-FIND("&amp;",N213))</f>
        <v xml:space="preserve"> video/drama</v>
      </c>
      <c r="S214" s="11">
        <f t="shared" si="15"/>
        <v>42416.881018518514</v>
      </c>
      <c r="T214" s="12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 t="shared" si="12"/>
        <v>10.5</v>
      </c>
      <c r="Q215" t="str">
        <f t="shared" si="13"/>
        <v xml:space="preserve">film </v>
      </c>
      <c r="R215" t="str">
        <f>RIGHT(N214,LEN(N214)-FIND("&amp;",N214))</f>
        <v xml:space="preserve"> video/drama</v>
      </c>
      <c r="S215" s="11">
        <f t="shared" si="15"/>
        <v>42202.594293981485</v>
      </c>
      <c r="T215" s="12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 t="shared" si="12"/>
        <v>1</v>
      </c>
      <c r="Q216" t="str">
        <f t="shared" si="13"/>
        <v xml:space="preserve">film </v>
      </c>
      <c r="R216" t="str">
        <f>RIGHT(N215,LEN(N215)-FIND("&amp;",N215))</f>
        <v xml:space="preserve"> video/drama</v>
      </c>
      <c r="S216" s="11">
        <f t="shared" si="15"/>
        <v>42009.64061342593</v>
      </c>
      <c r="T216" s="12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 t="shared" si="12"/>
        <v>5.5</v>
      </c>
      <c r="Q217" t="str">
        <f t="shared" si="13"/>
        <v xml:space="preserve">film </v>
      </c>
      <c r="R217" t="str">
        <f>RIGHT(N216,LEN(N216)-FIND("&amp;",N216))</f>
        <v xml:space="preserve"> video/drama</v>
      </c>
      <c r="S217" s="11">
        <f t="shared" si="15"/>
        <v>42375.230115740742</v>
      </c>
      <c r="T217" s="12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 t="shared" si="12"/>
        <v>13966.61</v>
      </c>
      <c r="Q218" t="str">
        <f t="shared" si="13"/>
        <v xml:space="preserve">film </v>
      </c>
      <c r="R218" t="str">
        <f>RIGHT(N217,LEN(N217)-FIND("&amp;",N217))</f>
        <v xml:space="preserve"> video/drama</v>
      </c>
      <c r="S218" s="11">
        <f t="shared" si="15"/>
        <v>42066.958761574075</v>
      </c>
      <c r="T218" s="12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 t="shared" si="12"/>
        <v>5990.5</v>
      </c>
      <c r="Q219" t="str">
        <f t="shared" si="13"/>
        <v xml:space="preserve">film </v>
      </c>
      <c r="R219" t="str">
        <f>RIGHT(N218,LEN(N218)-FIND("&amp;",N218))</f>
        <v xml:space="preserve"> video/drama</v>
      </c>
      <c r="S219" s="11">
        <f t="shared" si="15"/>
        <v>41970.64061342593</v>
      </c>
      <c r="T219" s="12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 t="shared" si="12"/>
        <v>50.5</v>
      </c>
      <c r="Q220" t="str">
        <f t="shared" si="13"/>
        <v xml:space="preserve">film </v>
      </c>
      <c r="R220" t="str">
        <f>RIGHT(N219,LEN(N219)-FIND("&amp;",N219))</f>
        <v xml:space="preserve"> video/drama</v>
      </c>
      <c r="S220" s="11">
        <f t="shared" si="15"/>
        <v>42079.628344907411</v>
      </c>
      <c r="T220" s="12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 t="shared" si="12"/>
        <v>4445.5</v>
      </c>
      <c r="Q221" t="str">
        <f t="shared" si="13"/>
        <v xml:space="preserve">film </v>
      </c>
      <c r="R221" t="str">
        <f>RIGHT(N220,LEN(N220)-FIND("&amp;",N220))</f>
        <v xml:space="preserve"> video/drama</v>
      </c>
      <c r="S221" s="11">
        <f t="shared" si="15"/>
        <v>42429.326678240745</v>
      </c>
      <c r="T221" s="12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 t="shared" si="12"/>
        <v>181.5</v>
      </c>
      <c r="Q222" t="str">
        <f t="shared" si="13"/>
        <v xml:space="preserve">film </v>
      </c>
      <c r="R222" t="str">
        <f>RIGHT(N221,LEN(N221)-FIND("&amp;",N221))</f>
        <v xml:space="preserve"> video/drama</v>
      </c>
      <c r="S222" s="11">
        <f t="shared" si="15"/>
        <v>42195.643865740742</v>
      </c>
      <c r="T222" s="12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>
        <f t="shared" si="12"/>
        <v>0</v>
      </c>
      <c r="Q223" t="str">
        <f t="shared" si="13"/>
        <v xml:space="preserve">film </v>
      </c>
      <c r="R223" t="str">
        <f>RIGHT(N222,LEN(N222)-FIND("&amp;",N222))</f>
        <v xml:space="preserve"> video/drama</v>
      </c>
      <c r="S223" s="11">
        <f t="shared" si="15"/>
        <v>42031.837546296301</v>
      </c>
      <c r="T223" s="12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 t="shared" si="12"/>
        <v>66</v>
      </c>
      <c r="Q224" t="str">
        <f t="shared" si="13"/>
        <v xml:space="preserve">film </v>
      </c>
      <c r="R224" t="str">
        <f>RIGHT(N223,LEN(N223)-FIND("&amp;",N223))</f>
        <v xml:space="preserve"> video/drama</v>
      </c>
      <c r="S224" s="11">
        <f t="shared" si="15"/>
        <v>42031.769884259258</v>
      </c>
      <c r="T224" s="12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>
        <f t="shared" si="12"/>
        <v>0</v>
      </c>
      <c r="Q225" t="str">
        <f t="shared" si="13"/>
        <v xml:space="preserve">film </v>
      </c>
      <c r="R225" t="str">
        <f>RIGHT(N224,LEN(N224)-FIND("&amp;",N224))</f>
        <v xml:space="preserve"> video/drama</v>
      </c>
      <c r="S225" s="11">
        <f t="shared" si="15"/>
        <v>42482.048032407409</v>
      </c>
      <c r="T225" s="12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>
        <f t="shared" si="12"/>
        <v>0</v>
      </c>
      <c r="Q226" t="str">
        <f t="shared" si="13"/>
        <v xml:space="preserve">film </v>
      </c>
      <c r="R226" t="str">
        <f>RIGHT(N225,LEN(N225)-FIND("&amp;",N225))</f>
        <v xml:space="preserve"> video/drama</v>
      </c>
      <c r="S226" s="11">
        <f t="shared" si="15"/>
        <v>42135.235254629632</v>
      </c>
      <c r="T226" s="12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>
        <f t="shared" si="12"/>
        <v>0</v>
      </c>
      <c r="Q227" t="str">
        <f t="shared" si="13"/>
        <v xml:space="preserve">film </v>
      </c>
      <c r="R227" t="str">
        <f>RIGHT(N226,LEN(N226)-FIND("&amp;",N226))</f>
        <v xml:space="preserve"> video/drama</v>
      </c>
      <c r="S227" s="11">
        <f t="shared" si="15"/>
        <v>42438.961273148147</v>
      </c>
      <c r="T227" s="12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 t="shared" si="12"/>
        <v>126</v>
      </c>
      <c r="Q228" t="str">
        <f t="shared" si="13"/>
        <v xml:space="preserve">film </v>
      </c>
      <c r="R228" t="str">
        <f>RIGHT(N227,LEN(N227)-FIND("&amp;",N227))</f>
        <v xml:space="preserve"> video/drama</v>
      </c>
      <c r="S228" s="11">
        <f t="shared" si="15"/>
        <v>42106.666018518517</v>
      </c>
      <c r="T228" s="12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>
        <f t="shared" si="12"/>
        <v>0</v>
      </c>
      <c r="Q229" t="str">
        <f t="shared" si="13"/>
        <v xml:space="preserve">film </v>
      </c>
      <c r="R229" t="str">
        <f>RIGHT(N228,LEN(N228)-FIND("&amp;",N228))</f>
        <v xml:space="preserve"> video/drama</v>
      </c>
      <c r="S229" s="11">
        <f t="shared" si="15"/>
        <v>42164.893993055557</v>
      </c>
      <c r="T229" s="12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>
        <f t="shared" si="12"/>
        <v>0</v>
      </c>
      <c r="Q230" t="str">
        <f t="shared" si="13"/>
        <v xml:space="preserve">film </v>
      </c>
      <c r="R230" t="str">
        <f>RIGHT(N229,LEN(N229)-FIND("&amp;",N229))</f>
        <v xml:space="preserve"> video/drama</v>
      </c>
      <c r="S230" s="11">
        <f t="shared" si="15"/>
        <v>42096.686400462961</v>
      </c>
      <c r="T230" s="12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>
        <f t="shared" si="12"/>
        <v>0</v>
      </c>
      <c r="Q231" t="str">
        <f t="shared" si="13"/>
        <v xml:space="preserve">film </v>
      </c>
      <c r="R231" t="str">
        <f>RIGHT(N230,LEN(N230)-FIND("&amp;",N230))</f>
        <v xml:space="preserve"> video/drama</v>
      </c>
      <c r="S231" s="11">
        <f t="shared" si="15"/>
        <v>42383.933993055558</v>
      </c>
      <c r="T231" s="12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 t="shared" si="12"/>
        <v>31</v>
      </c>
      <c r="Q232" t="str">
        <f t="shared" si="13"/>
        <v xml:space="preserve">film </v>
      </c>
      <c r="R232" t="str">
        <f>RIGHT(N231,LEN(N231)-FIND("&amp;",N231))</f>
        <v xml:space="preserve"> video/drama</v>
      </c>
      <c r="S232" s="11">
        <f t="shared" si="15"/>
        <v>42129.777210648142</v>
      </c>
      <c r="T232" s="12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>
        <f t="shared" si="12"/>
        <v>0</v>
      </c>
      <c r="Q233" t="str">
        <f t="shared" si="13"/>
        <v xml:space="preserve">film </v>
      </c>
      <c r="R233" t="str">
        <f>RIGHT(N232,LEN(N232)-FIND("&amp;",N232))</f>
        <v xml:space="preserve"> video/drama</v>
      </c>
      <c r="S233" s="11">
        <f t="shared" si="15"/>
        <v>42341.958923611113</v>
      </c>
      <c r="T233" s="12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 t="shared" si="12"/>
        <v>58.5</v>
      </c>
      <c r="Q234" t="str">
        <f t="shared" si="13"/>
        <v xml:space="preserve">film </v>
      </c>
      <c r="R234" t="str">
        <f>RIGHT(N233,LEN(N233)-FIND("&amp;",N233))</f>
        <v xml:space="preserve"> video/drama</v>
      </c>
      <c r="S234" s="11">
        <f t="shared" si="15"/>
        <v>42032.82576388889</v>
      </c>
      <c r="T234" s="12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>
        <f t="shared" si="12"/>
        <v>0</v>
      </c>
      <c r="Q235" t="str">
        <f t="shared" si="13"/>
        <v xml:space="preserve">film </v>
      </c>
      <c r="R235" t="str">
        <f>RIGHT(N234,LEN(N234)-FIND("&amp;",N234))</f>
        <v xml:space="preserve"> video/drama</v>
      </c>
      <c r="S235" s="11">
        <f t="shared" si="15"/>
        <v>42612.911712962959</v>
      </c>
      <c r="T235" s="12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 t="shared" si="12"/>
        <v>203</v>
      </c>
      <c r="Q236" t="str">
        <f t="shared" si="13"/>
        <v xml:space="preserve">film </v>
      </c>
      <c r="R236" t="str">
        <f>RIGHT(N235,LEN(N235)-FIND("&amp;",N235))</f>
        <v xml:space="preserve"> video/drama</v>
      </c>
      <c r="S236" s="11">
        <f t="shared" si="15"/>
        <v>42136.035405092596</v>
      </c>
      <c r="T236" s="12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>
        <f t="shared" si="12"/>
        <v>0</v>
      </c>
      <c r="Q237" t="str">
        <f t="shared" si="13"/>
        <v xml:space="preserve">film </v>
      </c>
      <c r="R237" t="str">
        <f>RIGHT(N236,LEN(N236)-FIND("&amp;",N236))</f>
        <v xml:space="preserve"> video/drama</v>
      </c>
      <c r="S237" s="11">
        <f t="shared" si="15"/>
        <v>42164.908530092594</v>
      </c>
      <c r="T237" s="12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>
        <f t="shared" si="12"/>
        <v>0</v>
      </c>
      <c r="Q238" t="str">
        <f t="shared" si="13"/>
        <v xml:space="preserve">film </v>
      </c>
      <c r="R238" t="str">
        <f>RIGHT(N237,LEN(N237)-FIND("&amp;",N237))</f>
        <v xml:space="preserve"> video/drama</v>
      </c>
      <c r="S238" s="11">
        <f t="shared" si="15"/>
        <v>42321.08447916666</v>
      </c>
      <c r="T238" s="12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 t="shared" si="12"/>
        <v>25.5</v>
      </c>
      <c r="Q239" t="str">
        <f t="shared" si="13"/>
        <v xml:space="preserve">film </v>
      </c>
      <c r="R239" t="str">
        <f>RIGHT(N238,LEN(N238)-FIND("&amp;",N238))</f>
        <v xml:space="preserve"> video/drama</v>
      </c>
      <c r="S239" s="11">
        <f t="shared" si="15"/>
        <v>42377.577187499999</v>
      </c>
      <c r="T239" s="12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>
        <f t="shared" si="12"/>
        <v>0</v>
      </c>
      <c r="Q240" t="str">
        <f t="shared" si="13"/>
        <v xml:space="preserve">film </v>
      </c>
      <c r="R240" t="str">
        <f>RIGHT(N239,LEN(N239)-FIND("&amp;",N239))</f>
        <v xml:space="preserve"> video/drama</v>
      </c>
      <c r="S240" s="11">
        <f t="shared" si="15"/>
        <v>42713.962499999994</v>
      </c>
      <c r="T240" s="12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 t="shared" si="12"/>
        <v>127.5</v>
      </c>
      <c r="Q241" t="str">
        <f t="shared" si="13"/>
        <v xml:space="preserve">film </v>
      </c>
      <c r="R241" t="str">
        <f>RIGHT(N240,LEN(N240)-FIND("&amp;",N240))</f>
        <v xml:space="preserve"> video/drama</v>
      </c>
      <c r="S241" s="11">
        <f t="shared" si="15"/>
        <v>42297.110300925924</v>
      </c>
      <c r="T241" s="12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 t="shared" si="12"/>
        <v>8141.06</v>
      </c>
      <c r="Q242" t="str">
        <f t="shared" si="13"/>
        <v xml:space="preserve">film </v>
      </c>
      <c r="R242" t="str">
        <f>RIGHT(N241,LEN(N241)-FIND("&amp;",N241))</f>
        <v xml:space="preserve"> video/drama</v>
      </c>
      <c r="S242" s="11">
        <f t="shared" si="15"/>
        <v>41354.708460648151</v>
      </c>
      <c r="T242" s="12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 t="shared" si="12"/>
        <v>20688</v>
      </c>
      <c r="Q243" t="str">
        <f t="shared" si="13"/>
        <v xml:space="preserve">film </v>
      </c>
      <c r="R243" t="str">
        <f>RIGHT(N242,LEN(N242)-FIND("&amp;",N242))</f>
        <v xml:space="preserve"> video/documentary</v>
      </c>
      <c r="S243" s="11">
        <f t="shared" si="15"/>
        <v>41949.697962962964</v>
      </c>
      <c r="T243" s="12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 t="shared" si="12"/>
        <v>7476</v>
      </c>
      <c r="Q244" t="str">
        <f t="shared" si="13"/>
        <v xml:space="preserve">film </v>
      </c>
      <c r="R244" t="str">
        <f>RIGHT(N243,LEN(N243)-FIND("&amp;",N243))</f>
        <v xml:space="preserve"> video/documentary</v>
      </c>
      <c r="S244" s="11">
        <f t="shared" si="15"/>
        <v>40862.492939814816</v>
      </c>
      <c r="T244" s="12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 t="shared" si="12"/>
        <v>12988</v>
      </c>
      <c r="Q245" t="str">
        <f t="shared" si="13"/>
        <v xml:space="preserve">film </v>
      </c>
      <c r="R245" t="str">
        <f>RIGHT(N244,LEN(N244)-FIND("&amp;",N244))</f>
        <v xml:space="preserve"> video/documentary</v>
      </c>
      <c r="S245" s="11">
        <f t="shared" si="15"/>
        <v>41662.047500000001</v>
      </c>
      <c r="T245" s="12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 t="shared" si="12"/>
        <v>2032.75</v>
      </c>
      <c r="Q246" t="str">
        <f t="shared" si="13"/>
        <v xml:space="preserve">film </v>
      </c>
      <c r="R246" t="str">
        <f>RIGHT(N245,LEN(N245)-FIND("&amp;",N245))</f>
        <v xml:space="preserve"> video/documentary</v>
      </c>
      <c r="S246" s="11">
        <f t="shared" si="15"/>
        <v>40213.323599537034</v>
      </c>
      <c r="T246" s="12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 t="shared" si="12"/>
        <v>2641</v>
      </c>
      <c r="Q247" t="str">
        <f t="shared" si="13"/>
        <v xml:space="preserve">film </v>
      </c>
      <c r="R247" t="str">
        <f>RIGHT(N246,LEN(N246)-FIND("&amp;",N246))</f>
        <v xml:space="preserve"> video/documentary</v>
      </c>
      <c r="S247" s="11">
        <f t="shared" si="15"/>
        <v>41107.053067129629</v>
      </c>
      <c r="T247" s="12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 t="shared" si="12"/>
        <v>7748</v>
      </c>
      <c r="Q248" t="str">
        <f t="shared" si="13"/>
        <v xml:space="preserve">film </v>
      </c>
      <c r="R248" t="str">
        <f>RIGHT(N247,LEN(N247)-FIND("&amp;",N247))</f>
        <v xml:space="preserve"> video/documentary</v>
      </c>
      <c r="S248" s="11">
        <f t="shared" si="15"/>
        <v>40480.363483796296</v>
      </c>
      <c r="T248" s="12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 t="shared" si="12"/>
        <v>3383.5</v>
      </c>
      <c r="Q249" t="str">
        <f t="shared" si="13"/>
        <v xml:space="preserve">film </v>
      </c>
      <c r="R249" t="str">
        <f>RIGHT(N248,LEN(N248)-FIND("&amp;",N248))</f>
        <v xml:space="preserve"> video/documentary</v>
      </c>
      <c r="S249" s="11">
        <f t="shared" si="15"/>
        <v>40430.604328703703</v>
      </c>
      <c r="T249" s="12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 t="shared" si="12"/>
        <v>43139.5</v>
      </c>
      <c r="Q250" t="str">
        <f t="shared" si="13"/>
        <v xml:space="preserve">film </v>
      </c>
      <c r="R250" t="str">
        <f>RIGHT(N249,LEN(N249)-FIND("&amp;",N249))</f>
        <v xml:space="preserve"> video/documentary</v>
      </c>
      <c r="S250" s="11">
        <f t="shared" si="15"/>
        <v>40870.774409722224</v>
      </c>
      <c r="T250" s="12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 t="shared" si="12"/>
        <v>5763.5</v>
      </c>
      <c r="Q251" t="str">
        <f t="shared" si="13"/>
        <v xml:space="preserve">film </v>
      </c>
      <c r="R251" t="str">
        <f>RIGHT(N250,LEN(N250)-FIND("&amp;",N250))</f>
        <v xml:space="preserve"> video/documentary</v>
      </c>
      <c r="S251" s="11">
        <f t="shared" si="15"/>
        <v>40332.923842592594</v>
      </c>
      <c r="T251" s="12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 t="shared" si="12"/>
        <v>16056</v>
      </c>
      <c r="Q252" t="str">
        <f t="shared" si="13"/>
        <v xml:space="preserve">film </v>
      </c>
      <c r="R252" t="str">
        <f>RIGHT(N251,LEN(N251)-FIND("&amp;",N251))</f>
        <v xml:space="preserve"> video/documentary</v>
      </c>
      <c r="S252" s="11">
        <f t="shared" si="15"/>
        <v>41401.565868055557</v>
      </c>
      <c r="T252" s="12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 t="shared" si="12"/>
        <v>2236</v>
      </c>
      <c r="Q253" t="str">
        <f t="shared" si="13"/>
        <v xml:space="preserve">film </v>
      </c>
      <c r="R253" t="str">
        <f>RIGHT(N252,LEN(N252)-FIND("&amp;",N252))</f>
        <v xml:space="preserve"> video/documentary</v>
      </c>
      <c r="S253" s="11">
        <f t="shared" si="15"/>
        <v>41013.787569444445</v>
      </c>
      <c r="T253" s="12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 t="shared" si="12"/>
        <v>4668</v>
      </c>
      <c r="Q254" t="str">
        <f t="shared" si="13"/>
        <v xml:space="preserve">film </v>
      </c>
      <c r="R254" t="str">
        <f>RIGHT(N253,LEN(N253)-FIND("&amp;",N253))</f>
        <v xml:space="preserve"> video/documentary</v>
      </c>
      <c r="S254" s="11">
        <f t="shared" si="15"/>
        <v>40266.662708333337</v>
      </c>
      <c r="T254" s="12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 t="shared" si="12"/>
        <v>759</v>
      </c>
      <c r="Q255" t="str">
        <f t="shared" si="13"/>
        <v xml:space="preserve">film </v>
      </c>
      <c r="R255" t="str">
        <f>RIGHT(N254,LEN(N254)-FIND("&amp;",N254))</f>
        <v xml:space="preserve"> video/documentary</v>
      </c>
      <c r="S255" s="11">
        <f t="shared" si="15"/>
        <v>40924.650868055556</v>
      </c>
      <c r="T255" s="12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 t="shared" si="12"/>
        <v>14190.67</v>
      </c>
      <c r="Q256" t="str">
        <f t="shared" si="13"/>
        <v xml:space="preserve">film </v>
      </c>
      <c r="R256" t="str">
        <f>RIGHT(N255,LEN(N255)-FIND("&amp;",N255))</f>
        <v xml:space="preserve"> video/documentary</v>
      </c>
      <c r="S256" s="11">
        <f t="shared" si="15"/>
        <v>42263.952662037031</v>
      </c>
      <c r="T256" s="12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 t="shared" si="12"/>
        <v>4363.33</v>
      </c>
      <c r="Q257" t="str">
        <f t="shared" si="13"/>
        <v xml:space="preserve">film </v>
      </c>
      <c r="R257" t="str">
        <f>RIGHT(N256,LEN(N256)-FIND("&amp;",N256))</f>
        <v xml:space="preserve"> video/documentary</v>
      </c>
      <c r="S257" s="11">
        <f t="shared" si="15"/>
        <v>40588.526412037041</v>
      </c>
      <c r="T257" s="12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 t="shared" si="12"/>
        <v>9179</v>
      </c>
      <c r="Q258" t="str">
        <f t="shared" si="13"/>
        <v xml:space="preserve">film </v>
      </c>
      <c r="R258" t="str">
        <f>RIGHT(N257,LEN(N257)-FIND("&amp;",N257))</f>
        <v xml:space="preserve"> video/documentary</v>
      </c>
      <c r="S258" s="11">
        <f t="shared" si="15"/>
        <v>41319.769293981481</v>
      </c>
      <c r="T258" s="12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 t="shared" ref="P259:P322" si="16">AVERAGE(L259,E259)</f>
        <v>18957.134999999998</v>
      </c>
      <c r="Q259" t="str">
        <f t="shared" ref="Q259:Q322" si="17">LEFT(N259,FIND("&amp;",N259)-1)</f>
        <v xml:space="preserve">film </v>
      </c>
      <c r="R259" t="str">
        <f>RIGHT(N258,LEN(N258)-FIND("&amp;",N258))</f>
        <v xml:space="preserve"> video/documentary</v>
      </c>
      <c r="S259" s="11">
        <f t="shared" si="15"/>
        <v>42479.626875000002</v>
      </c>
      <c r="T259" s="12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 t="shared" si="16"/>
        <v>29015</v>
      </c>
      <c r="Q260" t="str">
        <f t="shared" si="17"/>
        <v xml:space="preserve">film </v>
      </c>
      <c r="R260" t="str">
        <f>RIGHT(N259,LEN(N259)-FIND("&amp;",N259))</f>
        <v xml:space="preserve"> video/documentary</v>
      </c>
      <c r="S260" s="11">
        <f t="shared" ref="S260:S323" si="19">(((J260/60)/60)/24)+DATE(1970,1,1)</f>
        <v>40682.051689814813</v>
      </c>
      <c r="T260" s="12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 t="shared" si="16"/>
        <v>49947.71</v>
      </c>
      <c r="Q261" t="str">
        <f t="shared" si="17"/>
        <v xml:space="preserve">film </v>
      </c>
      <c r="R261" t="str">
        <f>RIGHT(N260,LEN(N260)-FIND("&amp;",N260))</f>
        <v xml:space="preserve"> video/documentary</v>
      </c>
      <c r="S261" s="11">
        <f t="shared" si="19"/>
        <v>42072.738067129627</v>
      </c>
      <c r="T261" s="12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 t="shared" si="16"/>
        <v>5364</v>
      </c>
      <c r="Q262" t="str">
        <f t="shared" si="17"/>
        <v xml:space="preserve">film </v>
      </c>
      <c r="R262" t="str">
        <f>RIGHT(N261,LEN(N261)-FIND("&amp;",N261))</f>
        <v xml:space="preserve"> video/documentary</v>
      </c>
      <c r="S262" s="11">
        <f t="shared" si="19"/>
        <v>40330.755543981482</v>
      </c>
      <c r="T262" s="12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 t="shared" si="16"/>
        <v>10850</v>
      </c>
      <c r="Q263" t="str">
        <f t="shared" si="17"/>
        <v xml:space="preserve">film </v>
      </c>
      <c r="R263" t="str">
        <f>RIGHT(N262,LEN(N262)-FIND("&amp;",N262))</f>
        <v xml:space="preserve"> video/documentary</v>
      </c>
      <c r="S263" s="11">
        <f t="shared" si="19"/>
        <v>41017.885462962964</v>
      </c>
      <c r="T263" s="12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 t="shared" si="16"/>
        <v>3072.5</v>
      </c>
      <c r="Q264" t="str">
        <f t="shared" si="17"/>
        <v xml:space="preserve">film </v>
      </c>
      <c r="R264" t="str">
        <f>RIGHT(N263,LEN(N263)-FIND("&amp;",N263))</f>
        <v xml:space="preserve"> video/documentary</v>
      </c>
      <c r="S264" s="11">
        <f t="shared" si="19"/>
        <v>40555.24800925926</v>
      </c>
      <c r="T264" s="12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 t="shared" si="16"/>
        <v>15241.635</v>
      </c>
      <c r="Q265" t="str">
        <f t="shared" si="17"/>
        <v xml:space="preserve">film </v>
      </c>
      <c r="R265" t="str">
        <f>RIGHT(N264,LEN(N264)-FIND("&amp;",N264))</f>
        <v xml:space="preserve"> video/documentary</v>
      </c>
      <c r="S265" s="11">
        <f t="shared" si="19"/>
        <v>41149.954791666663</v>
      </c>
      <c r="T265" s="12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 t="shared" si="16"/>
        <v>3000.5</v>
      </c>
      <c r="Q266" t="str">
        <f t="shared" si="17"/>
        <v xml:space="preserve">film </v>
      </c>
      <c r="R266" t="str">
        <f>RIGHT(N265,LEN(N265)-FIND("&amp;",N265))</f>
        <v xml:space="preserve"> video/documentary</v>
      </c>
      <c r="S266" s="11">
        <f t="shared" si="19"/>
        <v>41010.620312500003</v>
      </c>
      <c r="T266" s="12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 t="shared" si="16"/>
        <v>2806.5</v>
      </c>
      <c r="Q267" t="str">
        <f t="shared" si="17"/>
        <v xml:space="preserve">film </v>
      </c>
      <c r="R267" t="str">
        <f>RIGHT(N266,LEN(N266)-FIND("&amp;",N266))</f>
        <v xml:space="preserve"> video/documentary</v>
      </c>
      <c r="S267" s="11">
        <f t="shared" si="19"/>
        <v>40267.245717592588</v>
      </c>
      <c r="T267" s="12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 t="shared" si="16"/>
        <v>745.5</v>
      </c>
      <c r="Q268" t="str">
        <f t="shared" si="17"/>
        <v xml:space="preserve">film </v>
      </c>
      <c r="R268" t="str">
        <f>RIGHT(N267,LEN(N267)-FIND("&amp;",N267))</f>
        <v xml:space="preserve"> video/documentary</v>
      </c>
      <c r="S268" s="11">
        <f t="shared" si="19"/>
        <v>40205.174849537041</v>
      </c>
      <c r="T268" s="12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 t="shared" si="16"/>
        <v>6565.22</v>
      </c>
      <c r="Q269" t="str">
        <f t="shared" si="17"/>
        <v xml:space="preserve">film </v>
      </c>
      <c r="R269" t="str">
        <f>RIGHT(N268,LEN(N268)-FIND("&amp;",N268))</f>
        <v xml:space="preserve"> video/documentary</v>
      </c>
      <c r="S269" s="11">
        <f t="shared" si="19"/>
        <v>41785.452534722222</v>
      </c>
      <c r="T269" s="12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 t="shared" si="16"/>
        <v>2840.5</v>
      </c>
      <c r="Q270" t="str">
        <f t="shared" si="17"/>
        <v xml:space="preserve">film </v>
      </c>
      <c r="R270" t="str">
        <f>RIGHT(N269,LEN(N269)-FIND("&amp;",N269))</f>
        <v xml:space="preserve"> video/documentary</v>
      </c>
      <c r="S270" s="11">
        <f t="shared" si="19"/>
        <v>40809.15252314815</v>
      </c>
      <c r="T270" s="12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 t="shared" si="16"/>
        <v>74414.884999999995</v>
      </c>
      <c r="Q271" t="str">
        <f t="shared" si="17"/>
        <v xml:space="preserve">film </v>
      </c>
      <c r="R271" t="str">
        <f>RIGHT(N270,LEN(N270)-FIND("&amp;",N270))</f>
        <v xml:space="preserve"> video/documentary</v>
      </c>
      <c r="S271" s="11">
        <f t="shared" si="19"/>
        <v>42758.197013888886</v>
      </c>
      <c r="T271" s="12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 t="shared" si="16"/>
        <v>1785.5</v>
      </c>
      <c r="Q272" t="str">
        <f t="shared" si="17"/>
        <v xml:space="preserve">film </v>
      </c>
      <c r="R272" t="str">
        <f>RIGHT(N271,LEN(N271)-FIND("&amp;",N271))</f>
        <v xml:space="preserve"> video/documentary</v>
      </c>
      <c r="S272" s="11">
        <f t="shared" si="19"/>
        <v>40637.866550925923</v>
      </c>
      <c r="T272" s="12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 t="shared" si="16"/>
        <v>15845.5</v>
      </c>
      <c r="Q273" t="str">
        <f t="shared" si="17"/>
        <v xml:space="preserve">film </v>
      </c>
      <c r="R273" t="str">
        <f>RIGHT(N272,LEN(N272)-FIND("&amp;",N272))</f>
        <v xml:space="preserve"> video/documentary</v>
      </c>
      <c r="S273" s="11">
        <f t="shared" si="19"/>
        <v>41612.10024305556</v>
      </c>
      <c r="T273" s="12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 t="shared" si="16"/>
        <v>2694.0050000000001</v>
      </c>
      <c r="Q274" t="str">
        <f t="shared" si="17"/>
        <v xml:space="preserve">film </v>
      </c>
      <c r="R274" t="str">
        <f>RIGHT(N273,LEN(N273)-FIND("&amp;",N273))</f>
        <v xml:space="preserve"> video/documentary</v>
      </c>
      <c r="S274" s="11">
        <f t="shared" si="19"/>
        <v>40235.900358796294</v>
      </c>
      <c r="T274" s="12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 t="shared" si="16"/>
        <v>2753.395</v>
      </c>
      <c r="Q275" t="str">
        <f t="shared" si="17"/>
        <v xml:space="preserve">film </v>
      </c>
      <c r="R275" t="str">
        <f>RIGHT(N274,LEN(N274)-FIND("&amp;",N274))</f>
        <v xml:space="preserve"> video/documentary</v>
      </c>
      <c r="S275" s="11">
        <f t="shared" si="19"/>
        <v>40697.498449074075</v>
      </c>
      <c r="T275" s="12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 t="shared" si="16"/>
        <v>3176.5</v>
      </c>
      <c r="Q276" t="str">
        <f t="shared" si="17"/>
        <v xml:space="preserve">film </v>
      </c>
      <c r="R276" t="str">
        <f>RIGHT(N275,LEN(N275)-FIND("&amp;",N275))</f>
        <v xml:space="preserve"> video/documentary</v>
      </c>
      <c r="S276" s="11">
        <f t="shared" si="19"/>
        <v>40969.912372685183</v>
      </c>
      <c r="T276" s="12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 t="shared" si="16"/>
        <v>11005.5</v>
      </c>
      <c r="Q277" t="str">
        <f t="shared" si="17"/>
        <v xml:space="preserve">film </v>
      </c>
      <c r="R277" t="str">
        <f>RIGHT(N276,LEN(N276)-FIND("&amp;",N276))</f>
        <v xml:space="preserve"> video/documentary</v>
      </c>
      <c r="S277" s="11">
        <f t="shared" si="19"/>
        <v>41193.032013888893</v>
      </c>
      <c r="T277" s="12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 t="shared" si="16"/>
        <v>2983</v>
      </c>
      <c r="Q278" t="str">
        <f t="shared" si="17"/>
        <v xml:space="preserve">film </v>
      </c>
      <c r="R278" t="str">
        <f>RIGHT(N277,LEN(N277)-FIND("&amp;",N277))</f>
        <v xml:space="preserve"> video/documentary</v>
      </c>
      <c r="S278" s="11">
        <f t="shared" si="19"/>
        <v>40967.081874999996</v>
      </c>
      <c r="T278" s="12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 t="shared" si="16"/>
        <v>36349.5</v>
      </c>
      <c r="Q279" t="str">
        <f t="shared" si="17"/>
        <v xml:space="preserve">film </v>
      </c>
      <c r="R279" t="str">
        <f>RIGHT(N278,LEN(N278)-FIND("&amp;",N278))</f>
        <v xml:space="preserve"> video/documentary</v>
      </c>
      <c r="S279" s="11">
        <f t="shared" si="19"/>
        <v>42117.891423611116</v>
      </c>
      <c r="T279" s="12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 t="shared" si="16"/>
        <v>20504.5</v>
      </c>
      <c r="Q280" t="str">
        <f t="shared" si="17"/>
        <v xml:space="preserve">film </v>
      </c>
      <c r="R280" t="str">
        <f>RIGHT(N279,LEN(N279)-FIND("&amp;",N279))</f>
        <v xml:space="preserve"> video/documentary</v>
      </c>
      <c r="S280" s="11">
        <f t="shared" si="19"/>
        <v>41164.040960648148</v>
      </c>
      <c r="T280" s="12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 t="shared" si="16"/>
        <v>13524.555</v>
      </c>
      <c r="Q281" t="str">
        <f t="shared" si="17"/>
        <v xml:space="preserve">film </v>
      </c>
      <c r="R281" t="str">
        <f>RIGHT(N280,LEN(N280)-FIND("&amp;",N280))</f>
        <v xml:space="preserve"> video/documentary</v>
      </c>
      <c r="S281" s="11">
        <f t="shared" si="19"/>
        <v>42759.244166666671</v>
      </c>
      <c r="T281" s="12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 t="shared" si="16"/>
        <v>59623.5</v>
      </c>
      <c r="Q282" t="str">
        <f t="shared" si="17"/>
        <v xml:space="preserve">film </v>
      </c>
      <c r="R282" t="str">
        <f>RIGHT(N281,LEN(N281)-FIND("&amp;",N281))</f>
        <v xml:space="preserve"> video/documentary</v>
      </c>
      <c r="S282" s="11">
        <f t="shared" si="19"/>
        <v>41744.590682870366</v>
      </c>
      <c r="T282" s="12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 t="shared" si="16"/>
        <v>3355.66</v>
      </c>
      <c r="Q283" t="str">
        <f t="shared" si="17"/>
        <v xml:space="preserve">film </v>
      </c>
      <c r="R283" t="str">
        <f>RIGHT(N282,LEN(N282)-FIND("&amp;",N282))</f>
        <v xml:space="preserve"> video/documentary</v>
      </c>
      <c r="S283" s="11">
        <f t="shared" si="19"/>
        <v>39950.163344907407</v>
      </c>
      <c r="T283" s="12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 t="shared" si="16"/>
        <v>22857</v>
      </c>
      <c r="Q284" t="str">
        <f t="shared" si="17"/>
        <v xml:space="preserve">film </v>
      </c>
      <c r="R284" t="str">
        <f>RIGHT(N283,LEN(N283)-FIND("&amp;",N283))</f>
        <v xml:space="preserve"> video/documentary</v>
      </c>
      <c r="S284" s="11">
        <f t="shared" si="19"/>
        <v>40194.920046296298</v>
      </c>
      <c r="T284" s="12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 t="shared" si="16"/>
        <v>10385.525</v>
      </c>
      <c r="Q285" t="str">
        <f t="shared" si="17"/>
        <v xml:space="preserve">film </v>
      </c>
      <c r="R285" t="str">
        <f>RIGHT(N284,LEN(N284)-FIND("&amp;",N284))</f>
        <v xml:space="preserve"> video/documentary</v>
      </c>
      <c r="S285" s="11">
        <f t="shared" si="19"/>
        <v>40675.71</v>
      </c>
      <c r="T285" s="12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 t="shared" si="16"/>
        <v>21305.23</v>
      </c>
      <c r="Q286" t="str">
        <f t="shared" si="17"/>
        <v xml:space="preserve">film </v>
      </c>
      <c r="R286" t="str">
        <f>RIGHT(N285,LEN(N285)-FIND("&amp;",N285))</f>
        <v xml:space="preserve"> video/documentary</v>
      </c>
      <c r="S286" s="11">
        <f t="shared" si="19"/>
        <v>40904.738194444442</v>
      </c>
      <c r="T286" s="12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 t="shared" si="16"/>
        <v>16299.254999999999</v>
      </c>
      <c r="Q287" t="str">
        <f t="shared" si="17"/>
        <v xml:space="preserve">film </v>
      </c>
      <c r="R287" t="str">
        <f>RIGHT(N286,LEN(N286)-FIND("&amp;",N286))</f>
        <v xml:space="preserve"> video/documentary</v>
      </c>
      <c r="S287" s="11">
        <f t="shared" si="19"/>
        <v>41506.756111111114</v>
      </c>
      <c r="T287" s="12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 t="shared" si="16"/>
        <v>8254</v>
      </c>
      <c r="Q288" t="str">
        <f t="shared" si="17"/>
        <v xml:space="preserve">film </v>
      </c>
      <c r="R288" t="str">
        <f>RIGHT(N287,LEN(N287)-FIND("&amp;",N287))</f>
        <v xml:space="preserve"> video/documentary</v>
      </c>
      <c r="S288" s="11">
        <f t="shared" si="19"/>
        <v>41313.816249999996</v>
      </c>
      <c r="T288" s="12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 t="shared" si="16"/>
        <v>13367.5</v>
      </c>
      <c r="Q289" t="str">
        <f t="shared" si="17"/>
        <v xml:space="preserve">film </v>
      </c>
      <c r="R289" t="str">
        <f>RIGHT(N288,LEN(N288)-FIND("&amp;",N288))</f>
        <v xml:space="preserve"> video/documentary</v>
      </c>
      <c r="S289" s="11">
        <f t="shared" si="19"/>
        <v>41184.277986111112</v>
      </c>
      <c r="T289" s="12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 t="shared" si="16"/>
        <v>26026.154999999999</v>
      </c>
      <c r="Q290" t="str">
        <f t="shared" si="17"/>
        <v xml:space="preserve">film </v>
      </c>
      <c r="R290" t="str">
        <f>RIGHT(N289,LEN(N289)-FIND("&amp;",N289))</f>
        <v xml:space="preserve"> video/documentary</v>
      </c>
      <c r="S290" s="11">
        <f t="shared" si="19"/>
        <v>41051.168900462959</v>
      </c>
      <c r="T290" s="12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 t="shared" si="16"/>
        <v>7977.5</v>
      </c>
      <c r="Q291" t="str">
        <f t="shared" si="17"/>
        <v xml:space="preserve">film </v>
      </c>
      <c r="R291" t="str">
        <f>RIGHT(N290,LEN(N290)-FIND("&amp;",N290))</f>
        <v xml:space="preserve"> video/documentary</v>
      </c>
      <c r="S291" s="11">
        <f t="shared" si="19"/>
        <v>41550.456412037034</v>
      </c>
      <c r="T291" s="12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 t="shared" si="16"/>
        <v>2484.4</v>
      </c>
      <c r="Q292" t="str">
        <f t="shared" si="17"/>
        <v xml:space="preserve">film </v>
      </c>
      <c r="R292" t="str">
        <f>RIGHT(N291,LEN(N291)-FIND("&amp;",N291))</f>
        <v xml:space="preserve"> video/documentary</v>
      </c>
      <c r="S292" s="11">
        <f t="shared" si="19"/>
        <v>40526.36917824074</v>
      </c>
      <c r="T292" s="12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 t="shared" si="16"/>
        <v>3064.5</v>
      </c>
      <c r="Q293" t="str">
        <f t="shared" si="17"/>
        <v xml:space="preserve">film </v>
      </c>
      <c r="R293" t="str">
        <f>RIGHT(N292,LEN(N292)-FIND("&amp;",N292))</f>
        <v xml:space="preserve"> video/documentary</v>
      </c>
      <c r="S293" s="11">
        <f t="shared" si="19"/>
        <v>41376.769050925926</v>
      </c>
      <c r="T293" s="12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 t="shared" si="16"/>
        <v>38311.599999999999</v>
      </c>
      <c r="Q294" t="str">
        <f t="shared" si="17"/>
        <v xml:space="preserve">film </v>
      </c>
      <c r="R294" t="str">
        <f>RIGHT(N293,LEN(N293)-FIND("&amp;",N293))</f>
        <v xml:space="preserve"> video/documentary</v>
      </c>
      <c r="S294" s="11">
        <f t="shared" si="19"/>
        <v>40812.803229166668</v>
      </c>
      <c r="T294" s="12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 t="shared" si="16"/>
        <v>13245.5</v>
      </c>
      <c r="Q295" t="str">
        <f t="shared" si="17"/>
        <v xml:space="preserve">film </v>
      </c>
      <c r="R295" t="str">
        <f>RIGHT(N294,LEN(N294)-FIND("&amp;",N294))</f>
        <v xml:space="preserve"> video/documentary</v>
      </c>
      <c r="S295" s="11">
        <f t="shared" si="19"/>
        <v>41719.667986111112</v>
      </c>
      <c r="T295" s="12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 t="shared" si="16"/>
        <v>2525</v>
      </c>
      <c r="Q296" t="str">
        <f t="shared" si="17"/>
        <v xml:space="preserve">film </v>
      </c>
      <c r="R296" t="str">
        <f>RIGHT(N295,LEN(N295)-FIND("&amp;",N295))</f>
        <v xml:space="preserve"> video/documentary</v>
      </c>
      <c r="S296" s="11">
        <f t="shared" si="19"/>
        <v>40343.084421296298</v>
      </c>
      <c r="T296" s="12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 t="shared" si="16"/>
        <v>33609.78</v>
      </c>
      <c r="Q297" t="str">
        <f t="shared" si="17"/>
        <v xml:space="preserve">film </v>
      </c>
      <c r="R297" t="str">
        <f>RIGHT(N296,LEN(N296)-FIND("&amp;",N296))</f>
        <v xml:space="preserve"> video/documentary</v>
      </c>
      <c r="S297" s="11">
        <f t="shared" si="19"/>
        <v>41519.004733796297</v>
      </c>
      <c r="T297" s="12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 t="shared" si="16"/>
        <v>14905.275</v>
      </c>
      <c r="Q298" t="str">
        <f t="shared" si="17"/>
        <v xml:space="preserve">film </v>
      </c>
      <c r="R298" t="str">
        <f>RIGHT(N297,LEN(N297)-FIND("&amp;",N297))</f>
        <v xml:space="preserve"> video/documentary</v>
      </c>
      <c r="S298" s="11">
        <f t="shared" si="19"/>
        <v>41134.475497685184</v>
      </c>
      <c r="T298" s="12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 t="shared" si="16"/>
        <v>10135</v>
      </c>
      <c r="Q299" t="str">
        <f t="shared" si="17"/>
        <v xml:space="preserve">film </v>
      </c>
      <c r="R299" t="str">
        <f>RIGHT(N298,LEN(N298)-FIND("&amp;",N298))</f>
        <v xml:space="preserve"> video/documentary</v>
      </c>
      <c r="S299" s="11">
        <f t="shared" si="19"/>
        <v>42089.72802083334</v>
      </c>
      <c r="T299" s="12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 t="shared" si="16"/>
        <v>69845.42</v>
      </c>
      <c r="Q300" t="str">
        <f t="shared" si="17"/>
        <v xml:space="preserve">film </v>
      </c>
      <c r="R300" t="str">
        <f>RIGHT(N299,LEN(N299)-FIND("&amp;",N299))</f>
        <v xml:space="preserve"> video/documentary</v>
      </c>
      <c r="S300" s="11">
        <f t="shared" si="19"/>
        <v>41709.463518518518</v>
      </c>
      <c r="T300" s="12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 t="shared" si="16"/>
        <v>9069.625</v>
      </c>
      <c r="Q301" t="str">
        <f t="shared" si="17"/>
        <v xml:space="preserve">film </v>
      </c>
      <c r="R301" t="str">
        <f>RIGHT(N300,LEN(N300)-FIND("&amp;",N300))</f>
        <v xml:space="preserve"> video/documentary</v>
      </c>
      <c r="S301" s="11">
        <f t="shared" si="19"/>
        <v>40469.225231481483</v>
      </c>
      <c r="T301" s="12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 t="shared" si="16"/>
        <v>12864.33</v>
      </c>
      <c r="Q302" t="str">
        <f t="shared" si="17"/>
        <v xml:space="preserve">film </v>
      </c>
      <c r="R302" t="str">
        <f>RIGHT(N301,LEN(N301)-FIND("&amp;",N301))</f>
        <v xml:space="preserve"> video/documentary</v>
      </c>
      <c r="S302" s="11">
        <f t="shared" si="19"/>
        <v>40626.959930555553</v>
      </c>
      <c r="T302" s="12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 t="shared" si="16"/>
        <v>7843.2749999999996</v>
      </c>
      <c r="Q303" t="str">
        <f t="shared" si="17"/>
        <v xml:space="preserve">film </v>
      </c>
      <c r="R303" t="str">
        <f>RIGHT(N302,LEN(N302)-FIND("&amp;",N302))</f>
        <v xml:space="preserve"> video/documentary</v>
      </c>
      <c r="S303" s="11">
        <f t="shared" si="19"/>
        <v>41312.737673611111</v>
      </c>
      <c r="T303" s="12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 t="shared" si="16"/>
        <v>5077</v>
      </c>
      <c r="Q304" t="str">
        <f t="shared" si="17"/>
        <v xml:space="preserve">film </v>
      </c>
      <c r="R304" t="str">
        <f>RIGHT(N303,LEN(N303)-FIND("&amp;",N303))</f>
        <v xml:space="preserve"> video/documentary</v>
      </c>
      <c r="S304" s="11">
        <f t="shared" si="19"/>
        <v>40933.856921296298</v>
      </c>
      <c r="T304" s="12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 t="shared" si="16"/>
        <v>2103</v>
      </c>
      <c r="Q305" t="str">
        <f t="shared" si="17"/>
        <v xml:space="preserve">film </v>
      </c>
      <c r="R305" t="str">
        <f>RIGHT(N304,LEN(N304)-FIND("&amp;",N304))</f>
        <v xml:space="preserve"> video/documentary</v>
      </c>
      <c r="S305" s="11">
        <f t="shared" si="19"/>
        <v>41032.071134259262</v>
      </c>
      <c r="T305" s="12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 t="shared" si="16"/>
        <v>3975</v>
      </c>
      <c r="Q306" t="str">
        <f t="shared" si="17"/>
        <v xml:space="preserve">film </v>
      </c>
      <c r="R306" t="str">
        <f>RIGHT(N305,LEN(N305)-FIND("&amp;",N305))</f>
        <v xml:space="preserve"> video/documentary</v>
      </c>
      <c r="S306" s="11">
        <f t="shared" si="19"/>
        <v>41114.094872685186</v>
      </c>
      <c r="T306" s="12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 t="shared" si="16"/>
        <v>4982</v>
      </c>
      <c r="Q307" t="str">
        <f t="shared" si="17"/>
        <v xml:space="preserve">film </v>
      </c>
      <c r="R307" t="str">
        <f>RIGHT(N306,LEN(N306)-FIND("&amp;",N306))</f>
        <v xml:space="preserve"> video/documentary</v>
      </c>
      <c r="S307" s="11">
        <f t="shared" si="19"/>
        <v>40948.630196759259</v>
      </c>
      <c r="T307" s="12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 t="shared" si="16"/>
        <v>1504.5</v>
      </c>
      <c r="Q308" t="str">
        <f t="shared" si="17"/>
        <v xml:space="preserve">film </v>
      </c>
      <c r="R308" t="str">
        <f>RIGHT(N307,LEN(N307)-FIND("&amp;",N307))</f>
        <v xml:space="preserve"> video/documentary</v>
      </c>
      <c r="S308" s="11">
        <f t="shared" si="19"/>
        <v>41333.837187500001</v>
      </c>
      <c r="T308" s="12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 t="shared" si="16"/>
        <v>12533</v>
      </c>
      <c r="Q309" t="str">
        <f t="shared" si="17"/>
        <v xml:space="preserve">film </v>
      </c>
      <c r="R309" t="str">
        <f>RIGHT(N308,LEN(N308)-FIND("&amp;",N308))</f>
        <v xml:space="preserve"> video/documentary</v>
      </c>
      <c r="S309" s="11">
        <f t="shared" si="19"/>
        <v>41282.944456018515</v>
      </c>
      <c r="T309" s="12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 t="shared" si="16"/>
        <v>6435</v>
      </c>
      <c r="Q310" t="str">
        <f t="shared" si="17"/>
        <v xml:space="preserve">film </v>
      </c>
      <c r="R310" t="str">
        <f>RIGHT(N309,LEN(N309)-FIND("&amp;",N309))</f>
        <v xml:space="preserve"> video/documentary</v>
      </c>
      <c r="S310" s="11">
        <f t="shared" si="19"/>
        <v>40567.694560185184</v>
      </c>
      <c r="T310" s="12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 t="shared" si="16"/>
        <v>10824</v>
      </c>
      <c r="Q311" t="str">
        <f t="shared" si="17"/>
        <v xml:space="preserve">film </v>
      </c>
      <c r="R311" t="str">
        <f>RIGHT(N310,LEN(N310)-FIND("&amp;",N310))</f>
        <v xml:space="preserve"> video/documentary</v>
      </c>
      <c r="S311" s="11">
        <f t="shared" si="19"/>
        <v>41134.751550925925</v>
      </c>
      <c r="T311" s="12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 t="shared" si="16"/>
        <v>538.64499999999998</v>
      </c>
      <c r="Q312" t="str">
        <f t="shared" si="17"/>
        <v xml:space="preserve">film </v>
      </c>
      <c r="R312" t="str">
        <f>RIGHT(N311,LEN(N311)-FIND("&amp;",N311))</f>
        <v xml:space="preserve"> video/documentary</v>
      </c>
      <c r="S312" s="11">
        <f t="shared" si="19"/>
        <v>40821.183136574073</v>
      </c>
      <c r="T312" s="12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 t="shared" si="16"/>
        <v>10485.165000000001</v>
      </c>
      <c r="Q313" t="str">
        <f t="shared" si="17"/>
        <v xml:space="preserve">film </v>
      </c>
      <c r="R313" t="str">
        <f>RIGHT(N312,LEN(N312)-FIND("&amp;",N312))</f>
        <v xml:space="preserve"> video/documentary</v>
      </c>
      <c r="S313" s="11">
        <f t="shared" si="19"/>
        <v>40868.219814814816</v>
      </c>
      <c r="T313" s="12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 t="shared" si="16"/>
        <v>4548</v>
      </c>
      <c r="Q314" t="str">
        <f t="shared" si="17"/>
        <v xml:space="preserve">film </v>
      </c>
      <c r="R314" t="str">
        <f>RIGHT(N313,LEN(N313)-FIND("&amp;",N313))</f>
        <v xml:space="preserve"> video/documentary</v>
      </c>
      <c r="S314" s="11">
        <f t="shared" si="19"/>
        <v>41348.877685185187</v>
      </c>
      <c r="T314" s="12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 t="shared" si="16"/>
        <v>9013.5</v>
      </c>
      <c r="Q315" t="str">
        <f t="shared" si="17"/>
        <v xml:space="preserve">film </v>
      </c>
      <c r="R315" t="str">
        <f>RIGHT(N314,LEN(N314)-FIND("&amp;",N314))</f>
        <v xml:space="preserve"> video/documentary</v>
      </c>
      <c r="S315" s="11">
        <f t="shared" si="19"/>
        <v>40357.227939814817</v>
      </c>
      <c r="T315" s="12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 t="shared" si="16"/>
        <v>1985.75</v>
      </c>
      <c r="Q316" t="str">
        <f t="shared" si="17"/>
        <v xml:space="preserve">film </v>
      </c>
      <c r="R316" t="str">
        <f>RIGHT(N315,LEN(N315)-FIND("&amp;",N315))</f>
        <v xml:space="preserve"> video/documentary</v>
      </c>
      <c r="S316" s="11">
        <f t="shared" si="19"/>
        <v>41304.833194444444</v>
      </c>
      <c r="T316" s="12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 t="shared" si="16"/>
        <v>12719</v>
      </c>
      <c r="Q317" t="str">
        <f t="shared" si="17"/>
        <v xml:space="preserve">film </v>
      </c>
      <c r="R317" t="str">
        <f>RIGHT(N316,LEN(N316)-FIND("&amp;",N316))</f>
        <v xml:space="preserve"> video/documentary</v>
      </c>
      <c r="S317" s="11">
        <f t="shared" si="19"/>
        <v>41113.77238425926</v>
      </c>
      <c r="T317" s="12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 t="shared" si="16"/>
        <v>8612</v>
      </c>
      <c r="Q318" t="str">
        <f t="shared" si="17"/>
        <v xml:space="preserve">film </v>
      </c>
      <c r="R318" t="str">
        <f>RIGHT(N317,LEN(N317)-FIND("&amp;",N317))</f>
        <v xml:space="preserve"> video/documentary</v>
      </c>
      <c r="S318" s="11">
        <f t="shared" si="19"/>
        <v>41950.923576388886</v>
      </c>
      <c r="T318" s="12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 t="shared" si="16"/>
        <v>15278.5</v>
      </c>
      <c r="Q319" t="str">
        <f t="shared" si="17"/>
        <v xml:space="preserve">film </v>
      </c>
      <c r="R319" t="str">
        <f>RIGHT(N318,LEN(N318)-FIND("&amp;",N318))</f>
        <v xml:space="preserve"> video/documentary</v>
      </c>
      <c r="S319" s="11">
        <f t="shared" si="19"/>
        <v>41589.676886574074</v>
      </c>
      <c r="T319" s="12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 t="shared" si="16"/>
        <v>7225</v>
      </c>
      <c r="Q320" t="str">
        <f t="shared" si="17"/>
        <v xml:space="preserve">film </v>
      </c>
      <c r="R320" t="str">
        <f>RIGHT(N319,LEN(N319)-FIND("&amp;",N319))</f>
        <v xml:space="preserve"> video/documentary</v>
      </c>
      <c r="S320" s="11">
        <f t="shared" si="19"/>
        <v>41330.038784722223</v>
      </c>
      <c r="T320" s="12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 t="shared" si="16"/>
        <v>2842.5</v>
      </c>
      <c r="Q321" t="str">
        <f t="shared" si="17"/>
        <v xml:space="preserve">film </v>
      </c>
      <c r="R321" t="str">
        <f>RIGHT(N320,LEN(N320)-FIND("&amp;",N320))</f>
        <v xml:space="preserve"> video/documentary</v>
      </c>
      <c r="S321" s="11">
        <f t="shared" si="19"/>
        <v>40123.83829861111</v>
      </c>
      <c r="T321" s="12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 t="shared" si="16"/>
        <v>10737</v>
      </c>
      <c r="Q322" t="str">
        <f t="shared" si="17"/>
        <v xml:space="preserve">film </v>
      </c>
      <c r="R322" t="str">
        <f>RIGHT(N321,LEN(N321)-FIND("&amp;",N321))</f>
        <v xml:space="preserve"> video/documentary</v>
      </c>
      <c r="S322" s="11">
        <f t="shared" si="19"/>
        <v>42331.551307870366</v>
      </c>
      <c r="T322" s="12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 t="shared" ref="P323:P386" si="20">AVERAGE(L323,E323)</f>
        <v>18134.5</v>
      </c>
      <c r="Q323" t="str">
        <f t="shared" ref="Q323:Q386" si="21">LEFT(N323,FIND("&amp;",N323)-1)</f>
        <v xml:space="preserve">film </v>
      </c>
      <c r="R323" t="str">
        <f>RIGHT(N322,LEN(N322)-FIND("&amp;",N322))</f>
        <v xml:space="preserve"> video/documentary</v>
      </c>
      <c r="S323" s="11">
        <f t="shared" si="19"/>
        <v>42647.446597222224</v>
      </c>
      <c r="T323" s="12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 t="shared" si="20"/>
        <v>13582</v>
      </c>
      <c r="Q324" t="str">
        <f t="shared" si="21"/>
        <v xml:space="preserve">film </v>
      </c>
      <c r="R324" t="str">
        <f>RIGHT(N323,LEN(N323)-FIND("&amp;",N323))</f>
        <v xml:space="preserve"> video/documentary</v>
      </c>
      <c r="S324" s="11">
        <f t="shared" ref="S324:S387" si="23">(((J324/60)/60)/24)+DATE(1970,1,1)</f>
        <v>42473.57</v>
      </c>
      <c r="T324" s="12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 t="shared" si="20"/>
        <v>3352</v>
      </c>
      <c r="Q325" t="str">
        <f t="shared" si="21"/>
        <v xml:space="preserve">film </v>
      </c>
      <c r="R325" t="str">
        <f>RIGHT(N324,LEN(N324)-FIND("&amp;",N324))</f>
        <v xml:space="preserve"> video/documentary</v>
      </c>
      <c r="S325" s="11">
        <f t="shared" si="23"/>
        <v>42697.32136574074</v>
      </c>
      <c r="T325" s="12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 t="shared" si="20"/>
        <v>4359</v>
      </c>
      <c r="Q326" t="str">
        <f t="shared" si="21"/>
        <v xml:space="preserve">film </v>
      </c>
      <c r="R326" t="str">
        <f>RIGHT(N325,LEN(N325)-FIND("&amp;",N325))</f>
        <v xml:space="preserve"> video/documentary</v>
      </c>
      <c r="S326" s="11">
        <f t="shared" si="23"/>
        <v>42184.626250000001</v>
      </c>
      <c r="T326" s="12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 t="shared" si="20"/>
        <v>26467</v>
      </c>
      <c r="Q327" t="str">
        <f t="shared" si="21"/>
        <v xml:space="preserve">film </v>
      </c>
      <c r="R327" t="str">
        <f>RIGHT(N326,LEN(N326)-FIND("&amp;",N326))</f>
        <v xml:space="preserve"> video/documentary</v>
      </c>
      <c r="S327" s="11">
        <f t="shared" si="23"/>
        <v>42689.187881944439</v>
      </c>
      <c r="T327" s="12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 t="shared" si="20"/>
        <v>85272.8</v>
      </c>
      <c r="Q328" t="str">
        <f t="shared" si="21"/>
        <v xml:space="preserve">film </v>
      </c>
      <c r="R328" t="str">
        <f>RIGHT(N327,LEN(N327)-FIND("&amp;",N327))</f>
        <v xml:space="preserve"> video/documentary</v>
      </c>
      <c r="S328" s="11">
        <f t="shared" si="23"/>
        <v>42775.314884259264</v>
      </c>
      <c r="T328" s="12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 t="shared" si="20"/>
        <v>2745</v>
      </c>
      <c r="Q329" t="str">
        <f t="shared" si="21"/>
        <v xml:space="preserve">film </v>
      </c>
      <c r="R329" t="str">
        <f>RIGHT(N328,LEN(N328)-FIND("&amp;",N328))</f>
        <v xml:space="preserve"> video/documentary</v>
      </c>
      <c r="S329" s="11">
        <f t="shared" si="23"/>
        <v>42058.235289351855</v>
      </c>
      <c r="T329" s="12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 t="shared" si="20"/>
        <v>39104.400000000001</v>
      </c>
      <c r="Q330" t="str">
        <f t="shared" si="21"/>
        <v xml:space="preserve">film </v>
      </c>
      <c r="R330" t="str">
        <f>RIGHT(N329,LEN(N329)-FIND("&amp;",N329))</f>
        <v xml:space="preserve"> video/documentary</v>
      </c>
      <c r="S330" s="11">
        <f t="shared" si="23"/>
        <v>42278.946620370371</v>
      </c>
      <c r="T330" s="12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 t="shared" si="20"/>
        <v>5358.5</v>
      </c>
      <c r="Q331" t="str">
        <f t="shared" si="21"/>
        <v xml:space="preserve">film </v>
      </c>
      <c r="R331" t="str">
        <f>RIGHT(N330,LEN(N330)-FIND("&amp;",N330))</f>
        <v xml:space="preserve"> video/documentary</v>
      </c>
      <c r="S331" s="11">
        <f t="shared" si="23"/>
        <v>42291.46674768519</v>
      </c>
      <c r="T331" s="12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 t="shared" si="20"/>
        <v>17990</v>
      </c>
      <c r="Q332" t="str">
        <f t="shared" si="21"/>
        <v xml:space="preserve">film </v>
      </c>
      <c r="R332" t="str">
        <f>RIGHT(N331,LEN(N331)-FIND("&amp;",N331))</f>
        <v xml:space="preserve"> video/documentary</v>
      </c>
      <c r="S332" s="11">
        <f t="shared" si="23"/>
        <v>41379.515775462962</v>
      </c>
      <c r="T332" s="12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 t="shared" si="20"/>
        <v>21540</v>
      </c>
      <c r="Q333" t="str">
        <f t="shared" si="21"/>
        <v xml:space="preserve">film </v>
      </c>
      <c r="R333" t="str">
        <f>RIGHT(N332,LEN(N332)-FIND("&amp;",N332))</f>
        <v xml:space="preserve"> video/documentary</v>
      </c>
      <c r="S333" s="11">
        <f t="shared" si="23"/>
        <v>42507.581412037034</v>
      </c>
      <c r="T333" s="12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 t="shared" si="20"/>
        <v>56785</v>
      </c>
      <c r="Q334" t="str">
        <f t="shared" si="21"/>
        <v xml:space="preserve">film </v>
      </c>
      <c r="R334" t="str">
        <f>RIGHT(N333,LEN(N333)-FIND("&amp;",N333))</f>
        <v xml:space="preserve"> video/documentary</v>
      </c>
      <c r="S334" s="11">
        <f t="shared" si="23"/>
        <v>42263.680289351847</v>
      </c>
      <c r="T334" s="12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 t="shared" si="20"/>
        <v>25178.5</v>
      </c>
      <c r="Q335" t="str">
        <f t="shared" si="21"/>
        <v xml:space="preserve">film </v>
      </c>
      <c r="R335" t="str">
        <f>RIGHT(N334,LEN(N334)-FIND("&amp;",N334))</f>
        <v xml:space="preserve"> video/documentary</v>
      </c>
      <c r="S335" s="11">
        <f t="shared" si="23"/>
        <v>42437.636469907404</v>
      </c>
      <c r="T335" s="12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 t="shared" si="20"/>
        <v>5094</v>
      </c>
      <c r="Q336" t="str">
        <f t="shared" si="21"/>
        <v xml:space="preserve">film </v>
      </c>
      <c r="R336" t="str">
        <f>RIGHT(N335,LEN(N335)-FIND("&amp;",N335))</f>
        <v xml:space="preserve"> video/documentary</v>
      </c>
      <c r="S336" s="11">
        <f t="shared" si="23"/>
        <v>42101.682372685187</v>
      </c>
      <c r="T336" s="12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 t="shared" si="20"/>
        <v>4407.5</v>
      </c>
      <c r="Q337" t="str">
        <f t="shared" si="21"/>
        <v xml:space="preserve">film </v>
      </c>
      <c r="R337" t="str">
        <f>RIGHT(N336,LEN(N336)-FIND("&amp;",N336))</f>
        <v xml:space="preserve"> video/documentary</v>
      </c>
      <c r="S337" s="11">
        <f t="shared" si="23"/>
        <v>42101.737442129626</v>
      </c>
      <c r="T337" s="12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 t="shared" si="20"/>
        <v>14851.39</v>
      </c>
      <c r="Q338" t="str">
        <f t="shared" si="21"/>
        <v xml:space="preserve">film </v>
      </c>
      <c r="R338" t="str">
        <f>RIGHT(N337,LEN(N337)-FIND("&amp;",N337))</f>
        <v xml:space="preserve"> video/documentary</v>
      </c>
      <c r="S338" s="11">
        <f t="shared" si="23"/>
        <v>42291.596273148149</v>
      </c>
      <c r="T338" s="12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 t="shared" si="20"/>
        <v>1533.0250000000001</v>
      </c>
      <c r="Q339" t="str">
        <f t="shared" si="21"/>
        <v xml:space="preserve">film </v>
      </c>
      <c r="R339" t="str">
        <f>RIGHT(N338,LEN(N338)-FIND("&amp;",N338))</f>
        <v xml:space="preserve"> video/documentary</v>
      </c>
      <c r="S339" s="11">
        <f t="shared" si="23"/>
        <v>42047.128564814819</v>
      </c>
      <c r="T339" s="12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 t="shared" si="20"/>
        <v>8378.02</v>
      </c>
      <c r="Q340" t="str">
        <f t="shared" si="21"/>
        <v xml:space="preserve">film </v>
      </c>
      <c r="R340" t="str">
        <f>RIGHT(N339,LEN(N339)-FIND("&amp;",N339))</f>
        <v xml:space="preserve"> video/documentary</v>
      </c>
      <c r="S340" s="11">
        <f t="shared" si="23"/>
        <v>42559.755671296298</v>
      </c>
      <c r="T340" s="12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 t="shared" si="20"/>
        <v>3287</v>
      </c>
      <c r="Q341" t="str">
        <f t="shared" si="21"/>
        <v xml:space="preserve">film </v>
      </c>
      <c r="R341" t="str">
        <f>RIGHT(N340,LEN(N340)-FIND("&amp;",N340))</f>
        <v xml:space="preserve"> video/documentary</v>
      </c>
      <c r="S341" s="11">
        <f t="shared" si="23"/>
        <v>42093.760046296295</v>
      </c>
      <c r="T341" s="12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 t="shared" si="20"/>
        <v>22028.5</v>
      </c>
      <c r="Q342" t="str">
        <f t="shared" si="21"/>
        <v xml:space="preserve">film </v>
      </c>
      <c r="R342" t="str">
        <f>RIGHT(N341,LEN(N341)-FIND("&amp;",N341))</f>
        <v xml:space="preserve"> video/documentary</v>
      </c>
      <c r="S342" s="11">
        <f t="shared" si="23"/>
        <v>42772.669062500005</v>
      </c>
      <c r="T342" s="12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 t="shared" si="20"/>
        <v>1895</v>
      </c>
      <c r="Q343" t="str">
        <f t="shared" si="21"/>
        <v xml:space="preserve">film </v>
      </c>
      <c r="R343" t="str">
        <f>RIGHT(N342,LEN(N342)-FIND("&amp;",N342))</f>
        <v xml:space="preserve"> video/documentary</v>
      </c>
      <c r="S343" s="11">
        <f t="shared" si="23"/>
        <v>41894.879606481481</v>
      </c>
      <c r="T343" s="12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 t="shared" si="20"/>
        <v>27763.26</v>
      </c>
      <c r="Q344" t="str">
        <f t="shared" si="21"/>
        <v xml:space="preserve">film </v>
      </c>
      <c r="R344" t="str">
        <f>RIGHT(N343,LEN(N343)-FIND("&amp;",N343))</f>
        <v xml:space="preserve"> video/documentary</v>
      </c>
      <c r="S344" s="11">
        <f t="shared" si="23"/>
        <v>42459.780844907407</v>
      </c>
      <c r="T344" s="12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 t="shared" si="20"/>
        <v>15566.295</v>
      </c>
      <c r="Q345" t="str">
        <f t="shared" si="21"/>
        <v xml:space="preserve">film </v>
      </c>
      <c r="R345" t="str">
        <f>RIGHT(N344,LEN(N344)-FIND("&amp;",N344))</f>
        <v xml:space="preserve"> video/documentary</v>
      </c>
      <c r="S345" s="11">
        <f t="shared" si="23"/>
        <v>41926.73778935185</v>
      </c>
      <c r="T345" s="12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 t="shared" si="20"/>
        <v>17241.5</v>
      </c>
      <c r="Q346" t="str">
        <f t="shared" si="21"/>
        <v xml:space="preserve">film </v>
      </c>
      <c r="R346" t="str">
        <f>RIGHT(N345,LEN(N345)-FIND("&amp;",N345))</f>
        <v xml:space="preserve"> video/documentary</v>
      </c>
      <c r="S346" s="11">
        <f t="shared" si="23"/>
        <v>42111.970995370371</v>
      </c>
      <c r="T346" s="12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 t="shared" si="20"/>
        <v>9027</v>
      </c>
      <c r="Q347" t="str">
        <f t="shared" si="21"/>
        <v xml:space="preserve">film </v>
      </c>
      <c r="R347" t="str">
        <f>RIGHT(N346,LEN(N346)-FIND("&amp;",N346))</f>
        <v xml:space="preserve"> video/documentary</v>
      </c>
      <c r="S347" s="11">
        <f t="shared" si="23"/>
        <v>42114.944328703699</v>
      </c>
      <c r="T347" s="12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 t="shared" si="20"/>
        <v>8608.44</v>
      </c>
      <c r="Q348" t="str">
        <f t="shared" si="21"/>
        <v xml:space="preserve">film </v>
      </c>
      <c r="R348" t="str">
        <f>RIGHT(N347,LEN(N347)-FIND("&amp;",N347))</f>
        <v xml:space="preserve"> video/documentary</v>
      </c>
      <c r="S348" s="11">
        <f t="shared" si="23"/>
        <v>42261.500243055561</v>
      </c>
      <c r="T348" s="12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 t="shared" si="20"/>
        <v>22507.599999999999</v>
      </c>
      <c r="Q349" t="str">
        <f t="shared" si="21"/>
        <v xml:space="preserve">film </v>
      </c>
      <c r="R349" t="str">
        <f>RIGHT(N348,LEN(N348)-FIND("&amp;",N348))</f>
        <v xml:space="preserve"> video/documentary</v>
      </c>
      <c r="S349" s="11">
        <f t="shared" si="23"/>
        <v>42292.495474537034</v>
      </c>
      <c r="T349" s="12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 t="shared" si="20"/>
        <v>5209.5</v>
      </c>
      <c r="Q350" t="str">
        <f t="shared" si="21"/>
        <v xml:space="preserve">film </v>
      </c>
      <c r="R350" t="str">
        <f>RIGHT(N349,LEN(N349)-FIND("&amp;",N349))</f>
        <v xml:space="preserve"> video/documentary</v>
      </c>
      <c r="S350" s="11">
        <f t="shared" si="23"/>
        <v>42207.58699074074</v>
      </c>
      <c r="T350" s="12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 t="shared" si="20"/>
        <v>6087.09</v>
      </c>
      <c r="Q351" t="str">
        <f t="shared" si="21"/>
        <v xml:space="preserve">film </v>
      </c>
      <c r="R351" t="str">
        <f>RIGHT(N350,LEN(N350)-FIND("&amp;",N350))</f>
        <v xml:space="preserve"> video/documentary</v>
      </c>
      <c r="S351" s="11">
        <f t="shared" si="23"/>
        <v>42760.498935185184</v>
      </c>
      <c r="T351" s="12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 t="shared" si="20"/>
        <v>14455.5</v>
      </c>
      <c r="Q352" t="str">
        <f t="shared" si="21"/>
        <v xml:space="preserve">film </v>
      </c>
      <c r="R352" t="str">
        <f>RIGHT(N351,LEN(N351)-FIND("&amp;",N351))</f>
        <v xml:space="preserve"> video/documentary</v>
      </c>
      <c r="S352" s="11">
        <f t="shared" si="23"/>
        <v>42586.066076388888</v>
      </c>
      <c r="T352" s="12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 t="shared" si="20"/>
        <v>22130</v>
      </c>
      <c r="Q353" t="str">
        <f t="shared" si="21"/>
        <v xml:space="preserve">film </v>
      </c>
      <c r="R353" t="str">
        <f>RIGHT(N352,LEN(N352)-FIND("&amp;",N352))</f>
        <v xml:space="preserve"> video/documentary</v>
      </c>
      <c r="S353" s="11">
        <f t="shared" si="23"/>
        <v>42427.964745370366</v>
      </c>
      <c r="T353" s="12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 t="shared" si="20"/>
        <v>5971</v>
      </c>
      <c r="Q354" t="str">
        <f t="shared" si="21"/>
        <v xml:space="preserve">film </v>
      </c>
      <c r="R354" t="str">
        <f>RIGHT(N353,LEN(N353)-FIND("&amp;",N353))</f>
        <v xml:space="preserve"> video/documentary</v>
      </c>
      <c r="S354" s="11">
        <f t="shared" si="23"/>
        <v>41890.167453703703</v>
      </c>
      <c r="T354" s="12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 t="shared" si="20"/>
        <v>32036.59</v>
      </c>
      <c r="Q355" t="str">
        <f t="shared" si="21"/>
        <v xml:space="preserve">film </v>
      </c>
      <c r="R355" t="str">
        <f>RIGHT(N354,LEN(N354)-FIND("&amp;",N354))</f>
        <v xml:space="preserve"> video/documentary</v>
      </c>
      <c r="S355" s="11">
        <f t="shared" si="23"/>
        <v>42297.791886574079</v>
      </c>
      <c r="T355" s="12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 t="shared" si="20"/>
        <v>1833.5</v>
      </c>
      <c r="Q356" t="str">
        <f t="shared" si="21"/>
        <v xml:space="preserve">film </v>
      </c>
      <c r="R356" t="str">
        <f>RIGHT(N355,LEN(N355)-FIND("&amp;",N355))</f>
        <v xml:space="preserve"> video/documentary</v>
      </c>
      <c r="S356" s="11">
        <f t="shared" si="23"/>
        <v>42438.827789351853</v>
      </c>
      <c r="T356" s="12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 t="shared" si="20"/>
        <v>20427.5</v>
      </c>
      <c r="Q357" t="str">
        <f t="shared" si="21"/>
        <v xml:space="preserve">film </v>
      </c>
      <c r="R357" t="str">
        <f>RIGHT(N356,LEN(N356)-FIND("&amp;",N356))</f>
        <v xml:space="preserve"> video/documentary</v>
      </c>
      <c r="S357" s="11">
        <f t="shared" si="23"/>
        <v>41943.293912037036</v>
      </c>
      <c r="T357" s="12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 t="shared" si="20"/>
        <v>3899.4650000000001</v>
      </c>
      <c r="Q358" t="str">
        <f t="shared" si="21"/>
        <v xml:space="preserve">film </v>
      </c>
      <c r="R358" t="str">
        <f>RIGHT(N357,LEN(N357)-FIND("&amp;",N357))</f>
        <v xml:space="preserve"> video/documentary</v>
      </c>
      <c r="S358" s="11">
        <f t="shared" si="23"/>
        <v>42415.803159722222</v>
      </c>
      <c r="T358" s="12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 t="shared" si="20"/>
        <v>13201.5</v>
      </c>
      <c r="Q359" t="str">
        <f t="shared" si="21"/>
        <v xml:space="preserve">film </v>
      </c>
      <c r="R359" t="str">
        <f>RIGHT(N358,LEN(N358)-FIND("&amp;",N358))</f>
        <v xml:space="preserve"> video/documentary</v>
      </c>
      <c r="S359" s="11">
        <f t="shared" si="23"/>
        <v>42078.222187499996</v>
      </c>
      <c r="T359" s="12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 t="shared" si="20"/>
        <v>25905.5</v>
      </c>
      <c r="Q360" t="str">
        <f t="shared" si="21"/>
        <v xml:space="preserve">film </v>
      </c>
      <c r="R360" t="str">
        <f>RIGHT(N359,LEN(N359)-FIND("&amp;",N359))</f>
        <v xml:space="preserve"> video/documentary</v>
      </c>
      <c r="S360" s="11">
        <f t="shared" si="23"/>
        <v>42507.860196759255</v>
      </c>
      <c r="T360" s="12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 t="shared" si="20"/>
        <v>12838.5</v>
      </c>
      <c r="Q361" t="str">
        <f t="shared" si="21"/>
        <v xml:space="preserve">film </v>
      </c>
      <c r="R361" t="str">
        <f>RIGHT(N360,LEN(N360)-FIND("&amp;",N360))</f>
        <v xml:space="preserve"> video/documentary</v>
      </c>
      <c r="S361" s="11">
        <f t="shared" si="23"/>
        <v>41935.070486111108</v>
      </c>
      <c r="T361" s="12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 t="shared" si="20"/>
        <v>6126</v>
      </c>
      <c r="Q362" t="str">
        <f t="shared" si="21"/>
        <v xml:space="preserve">film </v>
      </c>
      <c r="R362" t="str">
        <f>RIGHT(N361,LEN(N361)-FIND("&amp;",N361))</f>
        <v xml:space="preserve"> video/documentary</v>
      </c>
      <c r="S362" s="11">
        <f t="shared" si="23"/>
        <v>42163.897916666669</v>
      </c>
      <c r="T362" s="12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 t="shared" si="20"/>
        <v>19615.474999999999</v>
      </c>
      <c r="Q363" t="str">
        <f t="shared" si="21"/>
        <v xml:space="preserve">film </v>
      </c>
      <c r="R363" t="str">
        <f>RIGHT(N362,LEN(N362)-FIND("&amp;",N362))</f>
        <v xml:space="preserve"> video/documentary</v>
      </c>
      <c r="S363" s="11">
        <f t="shared" si="23"/>
        <v>41936.001226851848</v>
      </c>
      <c r="T363" s="12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 t="shared" si="20"/>
        <v>6043</v>
      </c>
      <c r="Q364" t="str">
        <f t="shared" si="21"/>
        <v xml:space="preserve">film </v>
      </c>
      <c r="R364" t="str">
        <f>RIGHT(N363,LEN(N363)-FIND("&amp;",N363))</f>
        <v xml:space="preserve"> video/documentary</v>
      </c>
      <c r="S364" s="11">
        <f t="shared" si="23"/>
        <v>41837.210543981484</v>
      </c>
      <c r="T364" s="12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 t="shared" si="20"/>
        <v>4535</v>
      </c>
      <c r="Q365" t="str">
        <f t="shared" si="21"/>
        <v xml:space="preserve">film </v>
      </c>
      <c r="R365" t="str">
        <f>RIGHT(N364,LEN(N364)-FIND("&amp;",N364))</f>
        <v xml:space="preserve"> video/documentary</v>
      </c>
      <c r="S365" s="11">
        <f t="shared" si="23"/>
        <v>40255.744629629626</v>
      </c>
      <c r="T365" s="12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 t="shared" si="20"/>
        <v>3912.15</v>
      </c>
      <c r="Q366" t="str">
        <f t="shared" si="21"/>
        <v xml:space="preserve">film </v>
      </c>
      <c r="R366" t="str">
        <f>RIGHT(N365,LEN(N365)-FIND("&amp;",N365))</f>
        <v xml:space="preserve"> video/documentary</v>
      </c>
      <c r="S366" s="11">
        <f t="shared" si="23"/>
        <v>41780.859629629631</v>
      </c>
      <c r="T366" s="12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 t="shared" si="20"/>
        <v>7830.5</v>
      </c>
      <c r="Q367" t="str">
        <f t="shared" si="21"/>
        <v xml:space="preserve">film </v>
      </c>
      <c r="R367" t="str">
        <f>RIGHT(N366,LEN(N366)-FIND("&amp;",N366))</f>
        <v xml:space="preserve"> video/documentary</v>
      </c>
      <c r="S367" s="11">
        <f t="shared" si="23"/>
        <v>41668.606469907405</v>
      </c>
      <c r="T367" s="12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 t="shared" si="20"/>
        <v>19317</v>
      </c>
      <c r="Q368" t="str">
        <f t="shared" si="21"/>
        <v xml:space="preserve">film </v>
      </c>
      <c r="R368" t="str">
        <f>RIGHT(N367,LEN(N367)-FIND("&amp;",N367))</f>
        <v xml:space="preserve"> video/documentary</v>
      </c>
      <c r="S368" s="11">
        <f t="shared" si="23"/>
        <v>41019.793032407404</v>
      </c>
      <c r="T368" s="12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 t="shared" si="20"/>
        <v>5227.0050000000001</v>
      </c>
      <c r="Q369" t="str">
        <f t="shared" si="21"/>
        <v xml:space="preserve">film </v>
      </c>
      <c r="R369" t="str">
        <f>RIGHT(N368,LEN(N368)-FIND("&amp;",N368))</f>
        <v xml:space="preserve"> video/documentary</v>
      </c>
      <c r="S369" s="11">
        <f t="shared" si="23"/>
        <v>41355.577291666668</v>
      </c>
      <c r="T369" s="12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 t="shared" si="20"/>
        <v>6586.5</v>
      </c>
      <c r="Q370" t="str">
        <f t="shared" si="21"/>
        <v xml:space="preserve">film </v>
      </c>
      <c r="R370" t="str">
        <f>RIGHT(N369,LEN(N369)-FIND("&amp;",N369))</f>
        <v xml:space="preserve"> video/documentary</v>
      </c>
      <c r="S370" s="11">
        <f t="shared" si="23"/>
        <v>42043.605578703704</v>
      </c>
      <c r="T370" s="12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 t="shared" si="20"/>
        <v>3663.56</v>
      </c>
      <c r="Q371" t="str">
        <f t="shared" si="21"/>
        <v xml:space="preserve">film </v>
      </c>
      <c r="R371" t="str">
        <f>RIGHT(N370,LEN(N370)-FIND("&amp;",N370))</f>
        <v xml:space="preserve"> video/documentary</v>
      </c>
      <c r="S371" s="11">
        <f t="shared" si="23"/>
        <v>40893.551724537036</v>
      </c>
      <c r="T371" s="12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 t="shared" si="20"/>
        <v>15274</v>
      </c>
      <c r="Q372" t="str">
        <f t="shared" si="21"/>
        <v xml:space="preserve">film </v>
      </c>
      <c r="R372" t="str">
        <f>RIGHT(N371,LEN(N371)-FIND("&amp;",N371))</f>
        <v xml:space="preserve"> video/documentary</v>
      </c>
      <c r="S372" s="11">
        <f t="shared" si="23"/>
        <v>42711.795138888891</v>
      </c>
      <c r="T372" s="12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 t="shared" si="20"/>
        <v>86157.5</v>
      </c>
      <c r="Q373" t="str">
        <f t="shared" si="21"/>
        <v xml:space="preserve">film </v>
      </c>
      <c r="R373" t="str">
        <f>RIGHT(N372,LEN(N372)-FIND("&amp;",N372))</f>
        <v xml:space="preserve"> video/documentary</v>
      </c>
      <c r="S373" s="11">
        <f t="shared" si="23"/>
        <v>41261.767812500002</v>
      </c>
      <c r="T373" s="12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 t="shared" si="20"/>
        <v>192.5</v>
      </c>
      <c r="Q374" t="str">
        <f t="shared" si="21"/>
        <v xml:space="preserve">film </v>
      </c>
      <c r="R374" t="str">
        <f>RIGHT(N373,LEN(N373)-FIND("&amp;",N373))</f>
        <v xml:space="preserve"> video/documentary</v>
      </c>
      <c r="S374" s="11">
        <f t="shared" si="23"/>
        <v>42425.576898148152</v>
      </c>
      <c r="T374" s="12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 t="shared" si="20"/>
        <v>4044.5</v>
      </c>
      <c r="Q375" t="str">
        <f t="shared" si="21"/>
        <v xml:space="preserve">film </v>
      </c>
      <c r="R375" t="str">
        <f>RIGHT(N374,LEN(N374)-FIND("&amp;",N374))</f>
        <v xml:space="preserve"> video/documentary</v>
      </c>
      <c r="S375" s="11">
        <f t="shared" si="23"/>
        <v>41078.91201388889</v>
      </c>
      <c r="T375" s="12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 t="shared" si="20"/>
        <v>4006.5</v>
      </c>
      <c r="Q376" t="str">
        <f t="shared" si="21"/>
        <v xml:space="preserve">film </v>
      </c>
      <c r="R376" t="str">
        <f>RIGHT(N375,LEN(N375)-FIND("&amp;",N375))</f>
        <v xml:space="preserve"> video/documentary</v>
      </c>
      <c r="S376" s="11">
        <f t="shared" si="23"/>
        <v>40757.889247685183</v>
      </c>
      <c r="T376" s="12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 t="shared" si="20"/>
        <v>307</v>
      </c>
      <c r="Q377" t="str">
        <f t="shared" si="21"/>
        <v xml:space="preserve">film </v>
      </c>
      <c r="R377" t="str">
        <f>RIGHT(N376,LEN(N376)-FIND("&amp;",N376))</f>
        <v xml:space="preserve"> video/documentary</v>
      </c>
      <c r="S377" s="11">
        <f t="shared" si="23"/>
        <v>41657.985081018516</v>
      </c>
      <c r="T377" s="12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 t="shared" si="20"/>
        <v>1322</v>
      </c>
      <c r="Q378" t="str">
        <f t="shared" si="21"/>
        <v xml:space="preserve">film </v>
      </c>
      <c r="R378" t="str">
        <f>RIGHT(N377,LEN(N377)-FIND("&amp;",N377))</f>
        <v xml:space="preserve"> video/documentary</v>
      </c>
      <c r="S378" s="11">
        <f t="shared" si="23"/>
        <v>42576.452731481477</v>
      </c>
      <c r="T378" s="12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 t="shared" si="20"/>
        <v>6930.5</v>
      </c>
      <c r="Q379" t="str">
        <f t="shared" si="21"/>
        <v xml:space="preserve">film </v>
      </c>
      <c r="R379" t="str">
        <f>RIGHT(N378,LEN(N378)-FIND("&amp;",N378))</f>
        <v xml:space="preserve"> video/documentary</v>
      </c>
      <c r="S379" s="11">
        <f t="shared" si="23"/>
        <v>42292.250787037032</v>
      </c>
      <c r="T379" s="12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 t="shared" si="20"/>
        <v>1718</v>
      </c>
      <c r="Q380" t="str">
        <f t="shared" si="21"/>
        <v xml:space="preserve">film </v>
      </c>
      <c r="R380" t="str">
        <f>RIGHT(N379,LEN(N379)-FIND("&amp;",N379))</f>
        <v xml:space="preserve"> video/documentary</v>
      </c>
      <c r="S380" s="11">
        <f t="shared" si="23"/>
        <v>42370.571851851855</v>
      </c>
      <c r="T380" s="12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 t="shared" si="20"/>
        <v>8780.5</v>
      </c>
      <c r="Q381" t="str">
        <f t="shared" si="21"/>
        <v xml:space="preserve">film </v>
      </c>
      <c r="R381" t="str">
        <f>RIGHT(N380,LEN(N380)-FIND("&amp;",N380))</f>
        <v xml:space="preserve"> video/documentary</v>
      </c>
      <c r="S381" s="11">
        <f t="shared" si="23"/>
        <v>40987.688333333332</v>
      </c>
      <c r="T381" s="12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 t="shared" si="20"/>
        <v>2854.5</v>
      </c>
      <c r="Q382" t="str">
        <f t="shared" si="21"/>
        <v xml:space="preserve">film </v>
      </c>
      <c r="R382" t="str">
        <f>RIGHT(N381,LEN(N381)-FIND("&amp;",N381))</f>
        <v xml:space="preserve"> video/documentary</v>
      </c>
      <c r="S382" s="11">
        <f t="shared" si="23"/>
        <v>42367.719814814816</v>
      </c>
      <c r="T382" s="12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 t="shared" si="20"/>
        <v>13216.75</v>
      </c>
      <c r="Q383" t="str">
        <f t="shared" si="21"/>
        <v xml:space="preserve">film </v>
      </c>
      <c r="R383" t="str">
        <f>RIGHT(N382,LEN(N382)-FIND("&amp;",N382))</f>
        <v xml:space="preserve"> video/documentary</v>
      </c>
      <c r="S383" s="11">
        <f t="shared" si="23"/>
        <v>41085.698113425926</v>
      </c>
      <c r="T383" s="12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 t="shared" si="20"/>
        <v>778.5</v>
      </c>
      <c r="Q384" t="str">
        <f t="shared" si="21"/>
        <v xml:space="preserve">film </v>
      </c>
      <c r="R384" t="str">
        <f>RIGHT(N383,LEN(N383)-FIND("&amp;",N383))</f>
        <v xml:space="preserve"> video/documentary</v>
      </c>
      <c r="S384" s="11">
        <f t="shared" si="23"/>
        <v>41144.709490740745</v>
      </c>
      <c r="T384" s="12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 t="shared" si="20"/>
        <v>1056.5</v>
      </c>
      <c r="Q385" t="str">
        <f t="shared" si="21"/>
        <v xml:space="preserve">film </v>
      </c>
      <c r="R385" t="str">
        <f>RIGHT(N384,LEN(N384)-FIND("&amp;",N384))</f>
        <v xml:space="preserve"> video/documentary</v>
      </c>
      <c r="S385" s="11">
        <f t="shared" si="23"/>
        <v>41755.117581018516</v>
      </c>
      <c r="T385" s="12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 t="shared" si="20"/>
        <v>11402</v>
      </c>
      <c r="Q386" t="str">
        <f t="shared" si="21"/>
        <v xml:space="preserve">film </v>
      </c>
      <c r="R386" t="str">
        <f>RIGHT(N385,LEN(N385)-FIND("&amp;",N385))</f>
        <v xml:space="preserve"> video/documentary</v>
      </c>
      <c r="S386" s="11">
        <f t="shared" si="23"/>
        <v>41980.781793981485</v>
      </c>
      <c r="T386" s="12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 t="shared" ref="P387:P450" si="24">AVERAGE(L387,E387)</f>
        <v>13366.25</v>
      </c>
      <c r="Q387" t="str">
        <f t="shared" ref="Q387:Q450" si="25">LEFT(N387,FIND("&amp;",N387)-1)</f>
        <v xml:space="preserve">film </v>
      </c>
      <c r="R387" t="str">
        <f>RIGHT(N386,LEN(N386)-FIND("&amp;",N386))</f>
        <v xml:space="preserve"> video/documentary</v>
      </c>
      <c r="S387" s="11">
        <f t="shared" si="23"/>
        <v>41934.584502314814</v>
      </c>
      <c r="T387" s="12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 t="shared" si="24"/>
        <v>307</v>
      </c>
      <c r="Q388" t="str">
        <f t="shared" si="25"/>
        <v xml:space="preserve">film </v>
      </c>
      <c r="R388" t="str">
        <f>RIGHT(N387,LEN(N387)-FIND("&amp;",N387))</f>
        <v xml:space="preserve"> video/documentary</v>
      </c>
      <c r="S388" s="11">
        <f t="shared" ref="S388:S451" si="27">(((J388/60)/60)/24)+DATE(1970,1,1)</f>
        <v>42211.951284722221</v>
      </c>
      <c r="T388" s="12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 t="shared" si="24"/>
        <v>40939</v>
      </c>
      <c r="Q389" t="str">
        <f t="shared" si="25"/>
        <v xml:space="preserve">film </v>
      </c>
      <c r="R389" t="str">
        <f>RIGHT(N388,LEN(N388)-FIND("&amp;",N388))</f>
        <v xml:space="preserve"> video/documentary</v>
      </c>
      <c r="S389" s="11">
        <f t="shared" si="27"/>
        <v>42200.67659722222</v>
      </c>
      <c r="T389" s="12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 t="shared" si="24"/>
        <v>3189.5</v>
      </c>
      <c r="Q390" t="str">
        <f t="shared" si="25"/>
        <v xml:space="preserve">film </v>
      </c>
      <c r="R390" t="str">
        <f>RIGHT(N389,LEN(N389)-FIND("&amp;",N389))</f>
        <v xml:space="preserve"> video/documentary</v>
      </c>
      <c r="S390" s="11">
        <f t="shared" si="27"/>
        <v>42549.076157407413</v>
      </c>
      <c r="T390" s="12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 t="shared" si="24"/>
        <v>62477.06</v>
      </c>
      <c r="Q391" t="str">
        <f t="shared" si="25"/>
        <v xml:space="preserve">film </v>
      </c>
      <c r="R391" t="str">
        <f>RIGHT(N390,LEN(N390)-FIND("&amp;",N390))</f>
        <v xml:space="preserve"> video/documentary</v>
      </c>
      <c r="S391" s="11">
        <f t="shared" si="27"/>
        <v>41674.063078703701</v>
      </c>
      <c r="T391" s="12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 t="shared" si="24"/>
        <v>507</v>
      </c>
      <c r="Q392" t="str">
        <f t="shared" si="25"/>
        <v xml:space="preserve">film </v>
      </c>
      <c r="R392" t="str">
        <f>RIGHT(N391,LEN(N391)-FIND("&amp;",N391))</f>
        <v xml:space="preserve"> video/documentary</v>
      </c>
      <c r="S392" s="11">
        <f t="shared" si="27"/>
        <v>42112.036712962959</v>
      </c>
      <c r="T392" s="12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 t="shared" si="24"/>
        <v>10157.5</v>
      </c>
      <c r="Q393" t="str">
        <f t="shared" si="25"/>
        <v xml:space="preserve">film </v>
      </c>
      <c r="R393" t="str">
        <f>RIGHT(N392,LEN(N392)-FIND("&amp;",N392))</f>
        <v xml:space="preserve"> video/documentary</v>
      </c>
      <c r="S393" s="11">
        <f t="shared" si="27"/>
        <v>40865.042256944449</v>
      </c>
      <c r="T393" s="12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 t="shared" si="24"/>
        <v>9436.5</v>
      </c>
      <c r="Q394" t="str">
        <f t="shared" si="25"/>
        <v xml:space="preserve">film </v>
      </c>
      <c r="R394" t="str">
        <f>RIGHT(N393,LEN(N393)-FIND("&amp;",N393))</f>
        <v xml:space="preserve"> video/documentary</v>
      </c>
      <c r="S394" s="11">
        <f t="shared" si="27"/>
        <v>40763.717256944445</v>
      </c>
      <c r="T394" s="12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 t="shared" si="24"/>
        <v>27787</v>
      </c>
      <c r="Q395" t="str">
        <f t="shared" si="25"/>
        <v xml:space="preserve">film </v>
      </c>
      <c r="R395" t="str">
        <f>RIGHT(N394,LEN(N394)-FIND("&amp;",N394))</f>
        <v xml:space="preserve"> video/documentary</v>
      </c>
      <c r="S395" s="11">
        <f t="shared" si="27"/>
        <v>41526.708935185183</v>
      </c>
      <c r="T395" s="12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 t="shared" si="24"/>
        <v>2654.5</v>
      </c>
      <c r="Q396" t="str">
        <f t="shared" si="25"/>
        <v xml:space="preserve">film </v>
      </c>
      <c r="R396" t="str">
        <f>RIGHT(N395,LEN(N395)-FIND("&amp;",N395))</f>
        <v xml:space="preserve"> video/documentary</v>
      </c>
      <c r="S396" s="11">
        <f t="shared" si="27"/>
        <v>42417.818078703705</v>
      </c>
      <c r="T396" s="12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 t="shared" si="24"/>
        <v>5494.2250000000004</v>
      </c>
      <c r="Q397" t="str">
        <f t="shared" si="25"/>
        <v xml:space="preserve">film </v>
      </c>
      <c r="R397" t="str">
        <f>RIGHT(N396,LEN(N396)-FIND("&amp;",N396))</f>
        <v xml:space="preserve"> video/documentary</v>
      </c>
      <c r="S397" s="11">
        <f t="shared" si="27"/>
        <v>40990.909259259257</v>
      </c>
      <c r="T397" s="12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 t="shared" si="24"/>
        <v>8098</v>
      </c>
      <c r="Q398" t="str">
        <f t="shared" si="25"/>
        <v xml:space="preserve">film </v>
      </c>
      <c r="R398" t="str">
        <f>RIGHT(N397,LEN(N397)-FIND("&amp;",N397))</f>
        <v xml:space="preserve"> video/documentary</v>
      </c>
      <c r="S398" s="11">
        <f t="shared" si="27"/>
        <v>41082.564884259256</v>
      </c>
      <c r="T398" s="12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 t="shared" si="24"/>
        <v>6579.1750000000002</v>
      </c>
      <c r="Q399" t="str">
        <f t="shared" si="25"/>
        <v xml:space="preserve">film </v>
      </c>
      <c r="R399" t="str">
        <f>RIGHT(N398,LEN(N398)-FIND("&amp;",N398))</f>
        <v xml:space="preserve"> video/documentary</v>
      </c>
      <c r="S399" s="11">
        <f t="shared" si="27"/>
        <v>40379.776435185187</v>
      </c>
      <c r="T399" s="12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 t="shared" si="24"/>
        <v>4727</v>
      </c>
      <c r="Q400" t="str">
        <f t="shared" si="25"/>
        <v xml:space="preserve">film </v>
      </c>
      <c r="R400" t="str">
        <f>RIGHT(N399,LEN(N399)-FIND("&amp;",N399))</f>
        <v xml:space="preserve"> video/documentary</v>
      </c>
      <c r="S400" s="11">
        <f t="shared" si="27"/>
        <v>42078.793124999997</v>
      </c>
      <c r="T400" s="12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 t="shared" si="24"/>
        <v>10728</v>
      </c>
      <c r="Q401" t="str">
        <f t="shared" si="25"/>
        <v xml:space="preserve">film </v>
      </c>
      <c r="R401" t="str">
        <f>RIGHT(N400,LEN(N400)-FIND("&amp;",N400))</f>
        <v xml:space="preserve"> video/documentary</v>
      </c>
      <c r="S401" s="11">
        <f t="shared" si="27"/>
        <v>42687.875775462962</v>
      </c>
      <c r="T401" s="12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 t="shared" si="24"/>
        <v>5646.125</v>
      </c>
      <c r="Q402" t="str">
        <f t="shared" si="25"/>
        <v xml:space="preserve">film </v>
      </c>
      <c r="R402" t="str">
        <f>RIGHT(N401,LEN(N401)-FIND("&amp;",N401))</f>
        <v xml:space="preserve"> video/documentary</v>
      </c>
      <c r="S402" s="11">
        <f t="shared" si="27"/>
        <v>41745.635960648149</v>
      </c>
      <c r="T402" s="12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 t="shared" si="24"/>
        <v>25989.5</v>
      </c>
      <c r="Q403" t="str">
        <f t="shared" si="25"/>
        <v xml:space="preserve">film </v>
      </c>
      <c r="R403" t="str">
        <f>RIGHT(N402,LEN(N402)-FIND("&amp;",N402))</f>
        <v xml:space="preserve"> video/documentary</v>
      </c>
      <c r="S403" s="11">
        <f t="shared" si="27"/>
        <v>40732.842245370368</v>
      </c>
      <c r="T403" s="12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 t="shared" si="24"/>
        <v>1438</v>
      </c>
      <c r="Q404" t="str">
        <f t="shared" si="25"/>
        <v xml:space="preserve">film </v>
      </c>
      <c r="R404" t="str">
        <f>RIGHT(N403,LEN(N403)-FIND("&amp;",N403))</f>
        <v xml:space="preserve"> video/documentary</v>
      </c>
      <c r="S404" s="11">
        <f t="shared" si="27"/>
        <v>42292.539548611108</v>
      </c>
      <c r="T404" s="12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 t="shared" si="24"/>
        <v>2666.5</v>
      </c>
      <c r="Q405" t="str">
        <f t="shared" si="25"/>
        <v xml:space="preserve">film </v>
      </c>
      <c r="R405" t="str">
        <f>RIGHT(N404,LEN(N404)-FIND("&amp;",N404))</f>
        <v xml:space="preserve"> video/documentary</v>
      </c>
      <c r="S405" s="11">
        <f t="shared" si="27"/>
        <v>40718.310659722221</v>
      </c>
      <c r="T405" s="12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 t="shared" si="24"/>
        <v>18176.5</v>
      </c>
      <c r="Q406" t="str">
        <f t="shared" si="25"/>
        <v xml:space="preserve">film </v>
      </c>
      <c r="R406" t="str">
        <f>RIGHT(N405,LEN(N405)-FIND("&amp;",N405))</f>
        <v xml:space="preserve"> video/documentary</v>
      </c>
      <c r="S406" s="11">
        <f t="shared" si="27"/>
        <v>41646.628032407411</v>
      </c>
      <c r="T406" s="12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 t="shared" si="24"/>
        <v>1545.5</v>
      </c>
      <c r="Q407" t="str">
        <f t="shared" si="25"/>
        <v xml:space="preserve">film </v>
      </c>
      <c r="R407" t="str">
        <f>RIGHT(N406,LEN(N406)-FIND("&amp;",N406))</f>
        <v xml:space="preserve"> video/documentary</v>
      </c>
      <c r="S407" s="11">
        <f t="shared" si="27"/>
        <v>41674.08494212963</v>
      </c>
      <c r="T407" s="12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 t="shared" si="24"/>
        <v>1525.365</v>
      </c>
      <c r="Q408" t="str">
        <f t="shared" si="25"/>
        <v xml:space="preserve">film </v>
      </c>
      <c r="R408" t="str">
        <f>RIGHT(N407,LEN(N407)-FIND("&amp;",N407))</f>
        <v xml:space="preserve"> video/documentary</v>
      </c>
      <c r="S408" s="11">
        <f t="shared" si="27"/>
        <v>40638.162465277775</v>
      </c>
      <c r="T408" s="12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 t="shared" si="24"/>
        <v>1026.5</v>
      </c>
      <c r="Q409" t="str">
        <f t="shared" si="25"/>
        <v xml:space="preserve">film </v>
      </c>
      <c r="R409" t="str">
        <f>RIGHT(N408,LEN(N408)-FIND("&amp;",N408))</f>
        <v xml:space="preserve"> video/documentary</v>
      </c>
      <c r="S409" s="11">
        <f t="shared" si="27"/>
        <v>40806.870949074073</v>
      </c>
      <c r="T409" s="12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 t="shared" si="24"/>
        <v>3062.13</v>
      </c>
      <c r="Q410" t="str">
        <f t="shared" si="25"/>
        <v xml:space="preserve">film </v>
      </c>
      <c r="R410" t="str">
        <f>RIGHT(N409,LEN(N409)-FIND("&amp;",N409))</f>
        <v xml:space="preserve"> video/documentary</v>
      </c>
      <c r="S410" s="11">
        <f t="shared" si="27"/>
        <v>41543.735995370371</v>
      </c>
      <c r="T410" s="12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 t="shared" si="24"/>
        <v>349.5</v>
      </c>
      <c r="Q411" t="str">
        <f t="shared" si="25"/>
        <v xml:space="preserve">film </v>
      </c>
      <c r="R411" t="str">
        <f>RIGHT(N410,LEN(N410)-FIND("&amp;",N410))</f>
        <v xml:space="preserve"> video/documentary</v>
      </c>
      <c r="S411" s="11">
        <f t="shared" si="27"/>
        <v>42543.862777777773</v>
      </c>
      <c r="T411" s="12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 t="shared" si="24"/>
        <v>645</v>
      </c>
      <c r="Q412" t="str">
        <f t="shared" si="25"/>
        <v xml:space="preserve">film </v>
      </c>
      <c r="R412" t="str">
        <f>RIGHT(N411,LEN(N411)-FIND("&amp;",N411))</f>
        <v xml:space="preserve"> video/documentary</v>
      </c>
      <c r="S412" s="11">
        <f t="shared" si="27"/>
        <v>42113.981446759266</v>
      </c>
      <c r="T412" s="12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 t="shared" si="24"/>
        <v>15278</v>
      </c>
      <c r="Q413" t="str">
        <f t="shared" si="25"/>
        <v xml:space="preserve">film </v>
      </c>
      <c r="R413" t="str">
        <f>RIGHT(N412,LEN(N412)-FIND("&amp;",N412))</f>
        <v xml:space="preserve"> video/documentary</v>
      </c>
      <c r="S413" s="11">
        <f t="shared" si="27"/>
        <v>41598.17597222222</v>
      </c>
      <c r="T413" s="12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 t="shared" si="24"/>
        <v>1613</v>
      </c>
      <c r="Q414" t="str">
        <f t="shared" si="25"/>
        <v xml:space="preserve">film </v>
      </c>
      <c r="R414" t="str">
        <f>RIGHT(N413,LEN(N413)-FIND("&amp;",N413))</f>
        <v xml:space="preserve"> video/documentary</v>
      </c>
      <c r="S414" s="11">
        <f t="shared" si="27"/>
        <v>41099.742800925924</v>
      </c>
      <c r="T414" s="12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 t="shared" si="24"/>
        <v>6811</v>
      </c>
      <c r="Q415" t="str">
        <f t="shared" si="25"/>
        <v xml:space="preserve">film </v>
      </c>
      <c r="R415" t="str">
        <f>RIGHT(N414,LEN(N414)-FIND("&amp;",N414))</f>
        <v xml:space="preserve"> video/documentary</v>
      </c>
      <c r="S415" s="11">
        <f t="shared" si="27"/>
        <v>41079.877442129626</v>
      </c>
      <c r="T415" s="12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 t="shared" si="24"/>
        <v>9618</v>
      </c>
      <c r="Q416" t="str">
        <f t="shared" si="25"/>
        <v xml:space="preserve">film </v>
      </c>
      <c r="R416" t="str">
        <f>RIGHT(N415,LEN(N415)-FIND("&amp;",N415))</f>
        <v xml:space="preserve"> video/documentary</v>
      </c>
      <c r="S416" s="11">
        <f t="shared" si="27"/>
        <v>41529.063252314816</v>
      </c>
      <c r="T416" s="12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 t="shared" si="24"/>
        <v>725.53</v>
      </c>
      <c r="Q417" t="str">
        <f t="shared" si="25"/>
        <v xml:space="preserve">film </v>
      </c>
      <c r="R417" t="str">
        <f>RIGHT(N416,LEN(N416)-FIND("&amp;",N416))</f>
        <v xml:space="preserve"> video/documentary</v>
      </c>
      <c r="S417" s="11">
        <f t="shared" si="27"/>
        <v>41904.851875</v>
      </c>
      <c r="T417" s="12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 t="shared" si="24"/>
        <v>613.58500000000004</v>
      </c>
      <c r="Q418" t="str">
        <f t="shared" si="25"/>
        <v xml:space="preserve">film </v>
      </c>
      <c r="R418" t="str">
        <f>RIGHT(N417,LEN(N417)-FIND("&amp;",N417))</f>
        <v xml:space="preserve"> video/documentary</v>
      </c>
      <c r="S418" s="11">
        <f t="shared" si="27"/>
        <v>41648.396192129629</v>
      </c>
      <c r="T418" s="12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 t="shared" si="24"/>
        <v>5289</v>
      </c>
      <c r="Q419" t="str">
        <f t="shared" si="25"/>
        <v xml:space="preserve">film </v>
      </c>
      <c r="R419" t="str">
        <f>RIGHT(N418,LEN(N418)-FIND("&amp;",N418))</f>
        <v xml:space="preserve"> video/documentary</v>
      </c>
      <c r="S419" s="11">
        <f t="shared" si="27"/>
        <v>41360.970601851855</v>
      </c>
      <c r="T419" s="12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 t="shared" si="24"/>
        <v>11323</v>
      </c>
      <c r="Q420" t="str">
        <f t="shared" si="25"/>
        <v xml:space="preserve">film </v>
      </c>
      <c r="R420" t="str">
        <f>RIGHT(N419,LEN(N419)-FIND("&amp;",N419))</f>
        <v xml:space="preserve"> video/documentary</v>
      </c>
      <c r="S420" s="11">
        <f t="shared" si="27"/>
        <v>42178.282372685186</v>
      </c>
      <c r="T420" s="12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 t="shared" si="24"/>
        <v>4054</v>
      </c>
      <c r="Q421" t="str">
        <f t="shared" si="25"/>
        <v xml:space="preserve">film </v>
      </c>
      <c r="R421" t="str">
        <f>RIGHT(N420,LEN(N420)-FIND("&amp;",N420))</f>
        <v xml:space="preserve"> video/documentary</v>
      </c>
      <c r="S421" s="11">
        <f t="shared" si="27"/>
        <v>41394.842442129629</v>
      </c>
      <c r="T421" s="12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 t="shared" si="24"/>
        <v>8.75</v>
      </c>
      <c r="Q422" t="str">
        <f t="shared" si="25"/>
        <v xml:space="preserve">film </v>
      </c>
      <c r="R422" t="str">
        <f>RIGHT(N421,LEN(N421)-FIND("&amp;",N421))</f>
        <v xml:space="preserve"> video/documentary</v>
      </c>
      <c r="S422" s="11">
        <f t="shared" si="27"/>
        <v>41682.23646990741</v>
      </c>
      <c r="T422" s="12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 t="shared" si="24"/>
        <v>153.5</v>
      </c>
      <c r="Q423" t="str">
        <f t="shared" si="25"/>
        <v xml:space="preserve">film </v>
      </c>
      <c r="R423" t="str">
        <f>RIGHT(N422,LEN(N422)-FIND("&amp;",N422))</f>
        <v xml:space="preserve"> video/animation</v>
      </c>
      <c r="S423" s="11">
        <f t="shared" si="27"/>
        <v>42177.491388888884</v>
      </c>
      <c r="T423" s="12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 t="shared" si="24"/>
        <v>221</v>
      </c>
      <c r="Q424" t="str">
        <f t="shared" si="25"/>
        <v xml:space="preserve">film </v>
      </c>
      <c r="R424" t="str">
        <f>RIGHT(N423,LEN(N423)-FIND("&amp;",N423))</f>
        <v xml:space="preserve"> video/animation</v>
      </c>
      <c r="S424" s="11">
        <f t="shared" si="27"/>
        <v>41863.260381944441</v>
      </c>
      <c r="T424" s="12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 t="shared" si="24"/>
        <v>83</v>
      </c>
      <c r="Q425" t="str">
        <f t="shared" si="25"/>
        <v xml:space="preserve">film </v>
      </c>
      <c r="R425" t="str">
        <f>RIGHT(N424,LEN(N424)-FIND("&amp;",N424))</f>
        <v xml:space="preserve"> video/animation</v>
      </c>
      <c r="S425" s="11">
        <f t="shared" si="27"/>
        <v>41400.92627314815</v>
      </c>
      <c r="T425" s="12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 t="shared" si="24"/>
        <v>104.45</v>
      </c>
      <c r="Q426" t="str">
        <f t="shared" si="25"/>
        <v xml:space="preserve">film </v>
      </c>
      <c r="R426" t="str">
        <f>RIGHT(N425,LEN(N425)-FIND("&amp;",N425))</f>
        <v xml:space="preserve"> video/animation</v>
      </c>
      <c r="S426" s="11">
        <f t="shared" si="27"/>
        <v>40934.376145833332</v>
      </c>
      <c r="T426" s="12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 t="shared" si="24"/>
        <v>4</v>
      </c>
      <c r="Q427" t="str">
        <f t="shared" si="25"/>
        <v xml:space="preserve">film </v>
      </c>
      <c r="R427" t="str">
        <f>RIGHT(N426,LEN(N426)-FIND("&amp;",N426))</f>
        <v xml:space="preserve"> video/animation</v>
      </c>
      <c r="S427" s="11">
        <f t="shared" si="27"/>
        <v>42275.861157407402</v>
      </c>
      <c r="T427" s="12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 t="shared" si="24"/>
        <v>70.5</v>
      </c>
      <c r="Q428" t="str">
        <f t="shared" si="25"/>
        <v xml:space="preserve">film </v>
      </c>
      <c r="R428" t="str">
        <f>RIGHT(N427,LEN(N427)-FIND("&amp;",N427))</f>
        <v xml:space="preserve"> video/animation</v>
      </c>
      <c r="S428" s="11">
        <f t="shared" si="27"/>
        <v>42400.711967592593</v>
      </c>
      <c r="T428" s="12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>
        <f t="shared" si="24"/>
        <v>0</v>
      </c>
      <c r="Q429" t="str">
        <f t="shared" si="25"/>
        <v xml:space="preserve">film </v>
      </c>
      <c r="R429" t="str">
        <f>RIGHT(N428,LEN(N428)-FIND("&amp;",N428))</f>
        <v xml:space="preserve"> video/animation</v>
      </c>
      <c r="S429" s="11">
        <f t="shared" si="27"/>
        <v>42285.909027777772</v>
      </c>
      <c r="T429" s="12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 t="shared" si="24"/>
        <v>344.5</v>
      </c>
      <c r="Q430" t="str">
        <f t="shared" si="25"/>
        <v xml:space="preserve">film </v>
      </c>
      <c r="R430" t="str">
        <f>RIGHT(N429,LEN(N429)-FIND("&amp;",N429))</f>
        <v xml:space="preserve"> video/animation</v>
      </c>
      <c r="S430" s="11">
        <f t="shared" si="27"/>
        <v>41778.766724537039</v>
      </c>
      <c r="T430" s="12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>
        <f t="shared" si="24"/>
        <v>0</v>
      </c>
      <c r="Q431" t="str">
        <f t="shared" si="25"/>
        <v xml:space="preserve">film </v>
      </c>
      <c r="R431" t="str">
        <f>RIGHT(N430,LEN(N430)-FIND("&amp;",N430))</f>
        <v xml:space="preserve"> video/animation</v>
      </c>
      <c r="S431" s="11">
        <f t="shared" si="27"/>
        <v>40070.901412037041</v>
      </c>
      <c r="T431" s="12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 t="shared" si="24"/>
        <v>14.5</v>
      </c>
      <c r="Q432" t="str">
        <f t="shared" si="25"/>
        <v xml:space="preserve">film </v>
      </c>
      <c r="R432" t="str">
        <f>RIGHT(N431,LEN(N431)-FIND("&amp;",N431))</f>
        <v xml:space="preserve"> video/animation</v>
      </c>
      <c r="S432" s="11">
        <f t="shared" si="27"/>
        <v>41513.107256944444</v>
      </c>
      <c r="T432" s="12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 t="shared" si="24"/>
        <v>211.5</v>
      </c>
      <c r="Q433" t="str">
        <f t="shared" si="25"/>
        <v xml:space="preserve">film </v>
      </c>
      <c r="R433" t="str">
        <f>RIGHT(N432,LEN(N432)-FIND("&amp;",N432))</f>
        <v xml:space="preserve"> video/animation</v>
      </c>
      <c r="S433" s="11">
        <f t="shared" si="27"/>
        <v>42526.871331018512</v>
      </c>
      <c r="T433" s="12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 t="shared" si="24"/>
        <v>289</v>
      </c>
      <c r="Q434" t="str">
        <f t="shared" si="25"/>
        <v xml:space="preserve">film </v>
      </c>
      <c r="R434" t="str">
        <f>RIGHT(N433,LEN(N433)-FIND("&amp;",N433))</f>
        <v xml:space="preserve"> video/animation</v>
      </c>
      <c r="S434" s="11">
        <f t="shared" si="27"/>
        <v>42238.726631944446</v>
      </c>
      <c r="T434" s="12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>
        <f t="shared" si="24"/>
        <v>0</v>
      </c>
      <c r="Q435" t="str">
        <f t="shared" si="25"/>
        <v xml:space="preserve">film </v>
      </c>
      <c r="R435" t="str">
        <f>RIGHT(N434,LEN(N434)-FIND("&amp;",N434))</f>
        <v xml:space="preserve"> video/animation</v>
      </c>
      <c r="S435" s="11">
        <f t="shared" si="27"/>
        <v>42228.629884259266</v>
      </c>
      <c r="T435" s="12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 t="shared" si="24"/>
        <v>63.5</v>
      </c>
      <c r="Q436" t="str">
        <f t="shared" si="25"/>
        <v xml:space="preserve">film </v>
      </c>
      <c r="R436" t="str">
        <f>RIGHT(N435,LEN(N435)-FIND("&amp;",N435))</f>
        <v xml:space="preserve"> video/animation</v>
      </c>
      <c r="S436" s="11">
        <f t="shared" si="27"/>
        <v>41576.834513888891</v>
      </c>
      <c r="T436" s="12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 t="shared" si="24"/>
        <v>3</v>
      </c>
      <c r="Q437" t="str">
        <f t="shared" si="25"/>
        <v xml:space="preserve">film </v>
      </c>
      <c r="R437" t="str">
        <f>RIGHT(N436,LEN(N436)-FIND("&amp;",N436))</f>
        <v xml:space="preserve"> video/animation</v>
      </c>
      <c r="S437" s="11">
        <f t="shared" si="27"/>
        <v>41500.747453703705</v>
      </c>
      <c r="T437" s="12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>
        <f t="shared" si="24"/>
        <v>0</v>
      </c>
      <c r="Q438" t="str">
        <f t="shared" si="25"/>
        <v xml:space="preserve">film </v>
      </c>
      <c r="R438" t="str">
        <f>RIGHT(N437,LEN(N437)-FIND("&amp;",N437))</f>
        <v xml:space="preserve"> video/animation</v>
      </c>
      <c r="S438" s="11">
        <f t="shared" si="27"/>
        <v>41456.36241898148</v>
      </c>
      <c r="T438" s="12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>
        <f t="shared" si="24"/>
        <v>0</v>
      </c>
      <c r="Q439" t="str">
        <f t="shared" si="25"/>
        <v xml:space="preserve">film </v>
      </c>
      <c r="R439" t="str">
        <f>RIGHT(N438,LEN(N438)-FIND("&amp;",N438))</f>
        <v xml:space="preserve"> video/animation</v>
      </c>
      <c r="S439" s="11">
        <f t="shared" si="27"/>
        <v>42591.31858796296</v>
      </c>
      <c r="T439" s="12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 t="shared" si="24"/>
        <v>943.5</v>
      </c>
      <c r="Q440" t="str">
        <f t="shared" si="25"/>
        <v xml:space="preserve">film </v>
      </c>
      <c r="R440" t="str">
        <f>RIGHT(N439,LEN(N439)-FIND("&amp;",N439))</f>
        <v xml:space="preserve"> video/animation</v>
      </c>
      <c r="S440" s="11">
        <f t="shared" si="27"/>
        <v>42296.261087962965</v>
      </c>
      <c r="T440" s="12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>
        <f t="shared" si="24"/>
        <v>0</v>
      </c>
      <c r="Q441" t="str">
        <f t="shared" si="25"/>
        <v xml:space="preserve">film </v>
      </c>
      <c r="R441" t="str">
        <f>RIGHT(N440,LEN(N440)-FIND("&amp;",N440))</f>
        <v xml:space="preserve"> video/animation</v>
      </c>
      <c r="S441" s="11">
        <f t="shared" si="27"/>
        <v>41919.761782407404</v>
      </c>
      <c r="T441" s="12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 t="shared" si="24"/>
        <v>3</v>
      </c>
      <c r="Q442" t="str">
        <f t="shared" si="25"/>
        <v xml:space="preserve">film </v>
      </c>
      <c r="R442" t="str">
        <f>RIGHT(N441,LEN(N441)-FIND("&amp;",N441))</f>
        <v xml:space="preserve"> video/animation</v>
      </c>
      <c r="S442" s="11">
        <f t="shared" si="27"/>
        <v>42423.985567129625</v>
      </c>
      <c r="T442" s="12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>
        <f t="shared" si="24"/>
        <v>0</v>
      </c>
      <c r="Q443" t="str">
        <f t="shared" si="25"/>
        <v xml:space="preserve">film </v>
      </c>
      <c r="R443" t="str">
        <f>RIGHT(N442,LEN(N442)-FIND("&amp;",N442))</f>
        <v xml:space="preserve"> video/animation</v>
      </c>
      <c r="S443" s="11">
        <f t="shared" si="27"/>
        <v>41550.793935185182</v>
      </c>
      <c r="T443" s="12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 t="shared" si="24"/>
        <v>3354</v>
      </c>
      <c r="Q444" t="str">
        <f t="shared" si="25"/>
        <v xml:space="preserve">film </v>
      </c>
      <c r="R444" t="str">
        <f>RIGHT(N443,LEN(N443)-FIND("&amp;",N443))</f>
        <v xml:space="preserve"> video/animation</v>
      </c>
      <c r="S444" s="11">
        <f t="shared" si="27"/>
        <v>42024.888692129629</v>
      </c>
      <c r="T444" s="12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 t="shared" si="24"/>
        <v>6</v>
      </c>
      <c r="Q445" t="str">
        <f t="shared" si="25"/>
        <v xml:space="preserve">film </v>
      </c>
      <c r="R445" t="str">
        <f>RIGHT(N444,LEN(N444)-FIND("&amp;",N444))</f>
        <v xml:space="preserve"> video/animation</v>
      </c>
      <c r="S445" s="11">
        <f t="shared" si="27"/>
        <v>41650.015057870369</v>
      </c>
      <c r="T445" s="12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 t="shared" si="24"/>
        <v>25.5</v>
      </c>
      <c r="Q446" t="str">
        <f t="shared" si="25"/>
        <v xml:space="preserve">film </v>
      </c>
      <c r="R446" t="str">
        <f>RIGHT(N445,LEN(N445)-FIND("&amp;",N445))</f>
        <v xml:space="preserve"> video/animation</v>
      </c>
      <c r="S446" s="11">
        <f t="shared" si="27"/>
        <v>40894.906956018516</v>
      </c>
      <c r="T446" s="12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 t="shared" si="24"/>
        <v>2</v>
      </c>
      <c r="Q447" t="str">
        <f t="shared" si="25"/>
        <v xml:space="preserve">film </v>
      </c>
      <c r="R447" t="str">
        <f>RIGHT(N446,LEN(N446)-FIND("&amp;",N446))</f>
        <v xml:space="preserve"> video/animation</v>
      </c>
      <c r="S447" s="11">
        <f t="shared" si="27"/>
        <v>42130.335358796292</v>
      </c>
      <c r="T447" s="12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 t="shared" si="24"/>
        <v>391</v>
      </c>
      <c r="Q448" t="str">
        <f t="shared" si="25"/>
        <v xml:space="preserve">film </v>
      </c>
      <c r="R448" t="str">
        <f>RIGHT(N447,LEN(N447)-FIND("&amp;",N447))</f>
        <v xml:space="preserve"> video/animation</v>
      </c>
      <c r="S448" s="11">
        <f t="shared" si="27"/>
        <v>42037.083564814813</v>
      </c>
      <c r="T448" s="12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 t="shared" si="24"/>
        <v>3</v>
      </c>
      <c r="Q449" t="str">
        <f t="shared" si="25"/>
        <v xml:space="preserve">film </v>
      </c>
      <c r="R449" t="str">
        <f>RIGHT(N448,LEN(N448)-FIND("&amp;",N448))</f>
        <v xml:space="preserve"> video/animation</v>
      </c>
      <c r="S449" s="11">
        <f t="shared" si="27"/>
        <v>41331.555127314816</v>
      </c>
      <c r="T449" s="12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 t="shared" si="24"/>
        <v>43.005000000000003</v>
      </c>
      <c r="Q450" t="str">
        <f t="shared" si="25"/>
        <v xml:space="preserve">film </v>
      </c>
      <c r="R450" t="str">
        <f>RIGHT(N449,LEN(N449)-FIND("&amp;",N449))</f>
        <v xml:space="preserve"> video/animation</v>
      </c>
      <c r="S450" s="11">
        <f t="shared" si="27"/>
        <v>41753.758043981477</v>
      </c>
      <c r="T450" s="12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 t="shared" ref="P451:P514" si="28">AVERAGE(L451,E451)</f>
        <v>25</v>
      </c>
      <c r="Q451" t="str">
        <f t="shared" ref="Q451:Q514" si="29">LEFT(N451,FIND("&amp;",N451)-1)</f>
        <v xml:space="preserve">film </v>
      </c>
      <c r="R451" t="str">
        <f>RIGHT(N450,LEN(N450)-FIND("&amp;",N450))</f>
        <v xml:space="preserve"> video/animation</v>
      </c>
      <c r="S451" s="11">
        <f t="shared" si="27"/>
        <v>41534.568113425928</v>
      </c>
      <c r="T451" s="12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 t="shared" si="28"/>
        <v>201.5</v>
      </c>
      <c r="Q452" t="str">
        <f t="shared" si="29"/>
        <v xml:space="preserve">film </v>
      </c>
      <c r="R452" t="str">
        <f>RIGHT(N451,LEN(N451)-FIND("&amp;",N451))</f>
        <v xml:space="preserve"> video/animation</v>
      </c>
      <c r="S452" s="11">
        <f t="shared" ref="S452:S515" si="31">(((J452/60)/60)/24)+DATE(1970,1,1)</f>
        <v>41654.946759259255</v>
      </c>
      <c r="T452" s="12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>
        <f t="shared" si="28"/>
        <v>0</v>
      </c>
      <c r="Q453" t="str">
        <f t="shared" si="29"/>
        <v xml:space="preserve">film </v>
      </c>
      <c r="R453" t="str">
        <f>RIGHT(N452,LEN(N452)-FIND("&amp;",N452))</f>
        <v xml:space="preserve"> video/animation</v>
      </c>
      <c r="S453" s="11">
        <f t="shared" si="31"/>
        <v>41634.715173611112</v>
      </c>
      <c r="T453" s="12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 t="shared" si="28"/>
        <v>246</v>
      </c>
      <c r="Q454" t="str">
        <f t="shared" si="29"/>
        <v xml:space="preserve">film </v>
      </c>
      <c r="R454" t="str">
        <f>RIGHT(N453,LEN(N453)-FIND("&amp;",N453))</f>
        <v xml:space="preserve"> video/animation</v>
      </c>
      <c r="S454" s="11">
        <f t="shared" si="31"/>
        <v>42107.703877314809</v>
      </c>
      <c r="T454" s="12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 t="shared" si="28"/>
        <v>14</v>
      </c>
      <c r="Q455" t="str">
        <f t="shared" si="29"/>
        <v xml:space="preserve">film </v>
      </c>
      <c r="R455" t="str">
        <f>RIGHT(N454,LEN(N454)-FIND("&amp;",N454))</f>
        <v xml:space="preserve"> video/animation</v>
      </c>
      <c r="S455" s="11">
        <f t="shared" si="31"/>
        <v>42038.824988425928</v>
      </c>
      <c r="T455" s="12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 t="shared" si="28"/>
        <v>43.5</v>
      </c>
      <c r="Q456" t="str">
        <f t="shared" si="29"/>
        <v xml:space="preserve">film </v>
      </c>
      <c r="R456" t="str">
        <f>RIGHT(N455,LEN(N455)-FIND("&amp;",N455))</f>
        <v xml:space="preserve"> video/animation</v>
      </c>
      <c r="S456" s="11">
        <f t="shared" si="31"/>
        <v>41938.717256944445</v>
      </c>
      <c r="T456" s="12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 t="shared" si="28"/>
        <v>23.5</v>
      </c>
      <c r="Q457" t="str">
        <f t="shared" si="29"/>
        <v xml:space="preserve">film </v>
      </c>
      <c r="R457" t="str">
        <f>RIGHT(N456,LEN(N456)-FIND("&amp;",N456))</f>
        <v xml:space="preserve"> video/animation</v>
      </c>
      <c r="S457" s="11">
        <f t="shared" si="31"/>
        <v>40971.002569444441</v>
      </c>
      <c r="T457" s="12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 t="shared" si="28"/>
        <v>32</v>
      </c>
      <c r="Q458" t="str">
        <f t="shared" si="29"/>
        <v xml:space="preserve">film </v>
      </c>
      <c r="R458" t="str">
        <f>RIGHT(N457,LEN(N457)-FIND("&amp;",N457))</f>
        <v xml:space="preserve"> video/animation</v>
      </c>
      <c r="S458" s="11">
        <f t="shared" si="31"/>
        <v>41547.694456018515</v>
      </c>
      <c r="T458" s="12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>
        <f t="shared" si="28"/>
        <v>0</v>
      </c>
      <c r="Q459" t="str">
        <f t="shared" si="29"/>
        <v xml:space="preserve">film </v>
      </c>
      <c r="R459" t="str">
        <f>RIGHT(N458,LEN(N458)-FIND("&amp;",N458))</f>
        <v xml:space="preserve"> video/animation</v>
      </c>
      <c r="S459" s="11">
        <f t="shared" si="31"/>
        <v>41837.767500000002</v>
      </c>
      <c r="T459" s="12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 t="shared" si="28"/>
        <v>435</v>
      </c>
      <c r="Q460" t="str">
        <f t="shared" si="29"/>
        <v xml:space="preserve">film </v>
      </c>
      <c r="R460" t="str">
        <f>RIGHT(N459,LEN(N459)-FIND("&amp;",N459))</f>
        <v xml:space="preserve"> video/animation</v>
      </c>
      <c r="S460" s="11">
        <f t="shared" si="31"/>
        <v>41378.69976851852</v>
      </c>
      <c r="T460" s="12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 t="shared" si="28"/>
        <v>13</v>
      </c>
      <c r="Q461" t="str">
        <f t="shared" si="29"/>
        <v xml:space="preserve">film </v>
      </c>
      <c r="R461" t="str">
        <f>RIGHT(N460,LEN(N460)-FIND("&amp;",N460))</f>
        <v xml:space="preserve"> video/animation</v>
      </c>
      <c r="S461" s="11">
        <f t="shared" si="31"/>
        <v>40800.6403587963</v>
      </c>
      <c r="T461" s="12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 t="shared" si="28"/>
        <v>13.5</v>
      </c>
      <c r="Q462" t="str">
        <f t="shared" si="29"/>
        <v xml:space="preserve">film </v>
      </c>
      <c r="R462" t="str">
        <f>RIGHT(N461,LEN(N461)-FIND("&amp;",N461))</f>
        <v xml:space="preserve"> video/animation</v>
      </c>
      <c r="S462" s="11">
        <f t="shared" si="31"/>
        <v>41759.542534722219</v>
      </c>
      <c r="T462" s="12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>
        <f t="shared" si="28"/>
        <v>0</v>
      </c>
      <c r="Q463" t="str">
        <f t="shared" si="29"/>
        <v xml:space="preserve">film </v>
      </c>
      <c r="R463" t="str">
        <f>RIGHT(N462,LEN(N462)-FIND("&amp;",N462))</f>
        <v xml:space="preserve"> video/animation</v>
      </c>
      <c r="S463" s="11">
        <f t="shared" si="31"/>
        <v>41407.84684027778</v>
      </c>
      <c r="T463" s="12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>
        <f t="shared" si="28"/>
        <v>0</v>
      </c>
      <c r="Q464" t="str">
        <f t="shared" si="29"/>
        <v xml:space="preserve">film </v>
      </c>
      <c r="R464" t="str">
        <f>RIGHT(N463,LEN(N463)-FIND("&amp;",N463))</f>
        <v xml:space="preserve"> video/animation</v>
      </c>
      <c r="S464" s="11">
        <f t="shared" si="31"/>
        <v>40705.126631944448</v>
      </c>
      <c r="T464" s="12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 t="shared" si="28"/>
        <v>630.5</v>
      </c>
      <c r="Q465" t="str">
        <f t="shared" si="29"/>
        <v xml:space="preserve">film </v>
      </c>
      <c r="R465" t="str">
        <f>RIGHT(N464,LEN(N464)-FIND("&amp;",N464))</f>
        <v xml:space="preserve"> video/animation</v>
      </c>
      <c r="S465" s="11">
        <f t="shared" si="31"/>
        <v>40750.710104166668</v>
      </c>
      <c r="T465" s="12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 t="shared" si="28"/>
        <v>1</v>
      </c>
      <c r="Q466" t="str">
        <f t="shared" si="29"/>
        <v xml:space="preserve">film </v>
      </c>
      <c r="R466" t="str">
        <f>RIGHT(N465,LEN(N465)-FIND("&amp;",N465))</f>
        <v xml:space="preserve"> video/animation</v>
      </c>
      <c r="S466" s="11">
        <f t="shared" si="31"/>
        <v>42488.848784722228</v>
      </c>
      <c r="T466" s="12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 t="shared" si="28"/>
        <v>73</v>
      </c>
      <c r="Q467" t="str">
        <f t="shared" si="29"/>
        <v xml:space="preserve">film </v>
      </c>
      <c r="R467" t="str">
        <f>RIGHT(N466,LEN(N466)-FIND("&amp;",N466))</f>
        <v xml:space="preserve"> video/animation</v>
      </c>
      <c r="S467" s="11">
        <f t="shared" si="31"/>
        <v>41801.120069444441</v>
      </c>
      <c r="T467" s="12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 t="shared" si="28"/>
        <v>40.5</v>
      </c>
      <c r="Q468" t="str">
        <f t="shared" si="29"/>
        <v xml:space="preserve">film </v>
      </c>
      <c r="R468" t="str">
        <f>RIGHT(N467,LEN(N467)-FIND("&amp;",N467))</f>
        <v xml:space="preserve"> video/animation</v>
      </c>
      <c r="S468" s="11">
        <f t="shared" si="31"/>
        <v>41129.942870370374</v>
      </c>
      <c r="T468" s="12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 t="shared" si="28"/>
        <v>2177</v>
      </c>
      <c r="Q469" t="str">
        <f t="shared" si="29"/>
        <v xml:space="preserve">film </v>
      </c>
      <c r="R469" t="str">
        <f>RIGHT(N468,LEN(N468)-FIND("&amp;",N468))</f>
        <v xml:space="preserve"> video/animation</v>
      </c>
      <c r="S469" s="11">
        <f t="shared" si="31"/>
        <v>41135.679791666669</v>
      </c>
      <c r="T469" s="12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>
        <f t="shared" si="28"/>
        <v>0</v>
      </c>
      <c r="Q470" t="str">
        <f t="shared" si="29"/>
        <v xml:space="preserve">film </v>
      </c>
      <c r="R470" t="str">
        <f>RIGHT(N469,LEN(N469)-FIND("&amp;",N469))</f>
        <v xml:space="preserve"> video/animation</v>
      </c>
      <c r="S470" s="11">
        <f t="shared" si="31"/>
        <v>41041.167627314811</v>
      </c>
      <c r="T470" s="12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>
        <f t="shared" si="28"/>
        <v>0</v>
      </c>
      <c r="Q471" t="str">
        <f t="shared" si="29"/>
        <v xml:space="preserve">film </v>
      </c>
      <c r="R471" t="str">
        <f>RIGHT(N470,LEN(N470)-FIND("&amp;",N470))</f>
        <v xml:space="preserve"> video/animation</v>
      </c>
      <c r="S471" s="11">
        <f t="shared" si="31"/>
        <v>41827.989861111113</v>
      </c>
      <c r="T471" s="12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 t="shared" si="28"/>
        <v>26.5</v>
      </c>
      <c r="Q472" t="str">
        <f t="shared" si="29"/>
        <v xml:space="preserve">film </v>
      </c>
      <c r="R472" t="str">
        <f>RIGHT(N471,LEN(N471)-FIND("&amp;",N471))</f>
        <v xml:space="preserve"> video/animation</v>
      </c>
      <c r="S472" s="11">
        <f t="shared" si="31"/>
        <v>41605.167696759258</v>
      </c>
      <c r="T472" s="12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 t="shared" si="28"/>
        <v>3355.5</v>
      </c>
      <c r="Q473" t="str">
        <f t="shared" si="29"/>
        <v xml:space="preserve">film </v>
      </c>
      <c r="R473" t="str">
        <f>RIGHT(N472,LEN(N472)-FIND("&amp;",N472))</f>
        <v xml:space="preserve"> video/animation</v>
      </c>
      <c r="S473" s="11">
        <f t="shared" si="31"/>
        <v>41703.721979166665</v>
      </c>
      <c r="T473" s="12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 t="shared" si="28"/>
        <v>73</v>
      </c>
      <c r="Q474" t="str">
        <f t="shared" si="29"/>
        <v xml:space="preserve">film </v>
      </c>
      <c r="R474" t="str">
        <f>RIGHT(N473,LEN(N473)-FIND("&amp;",N473))</f>
        <v xml:space="preserve"> video/animation</v>
      </c>
      <c r="S474" s="11">
        <f t="shared" si="31"/>
        <v>41844.922662037039</v>
      </c>
      <c r="T474" s="12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 t="shared" si="28"/>
        <v>437.5</v>
      </c>
      <c r="Q475" t="str">
        <f t="shared" si="29"/>
        <v xml:space="preserve">film </v>
      </c>
      <c r="R475" t="str">
        <f>RIGHT(N474,LEN(N474)-FIND("&amp;",N474))</f>
        <v xml:space="preserve"> video/animation</v>
      </c>
      <c r="S475" s="11">
        <f t="shared" si="31"/>
        <v>41869.698136574072</v>
      </c>
      <c r="T475" s="12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 t="shared" si="28"/>
        <v>1</v>
      </c>
      <c r="Q476" t="str">
        <f t="shared" si="29"/>
        <v xml:space="preserve">film </v>
      </c>
      <c r="R476" t="str">
        <f>RIGHT(N475,LEN(N475)-FIND("&amp;",N475))</f>
        <v xml:space="preserve"> video/animation</v>
      </c>
      <c r="S476" s="11">
        <f t="shared" si="31"/>
        <v>42753.329039351855</v>
      </c>
      <c r="T476" s="12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>
        <f t="shared" si="28"/>
        <v>0</v>
      </c>
      <c r="Q477" t="str">
        <f t="shared" si="29"/>
        <v xml:space="preserve">film </v>
      </c>
      <c r="R477" t="str">
        <f>RIGHT(N476,LEN(N476)-FIND("&amp;",N476))</f>
        <v xml:space="preserve"> video/animation</v>
      </c>
      <c r="S477" s="11">
        <f t="shared" si="31"/>
        <v>42100.086145833338</v>
      </c>
      <c r="T477" s="12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 t="shared" si="28"/>
        <v>2515.2950000000001</v>
      </c>
      <c r="Q478" t="str">
        <f t="shared" si="29"/>
        <v xml:space="preserve">film </v>
      </c>
      <c r="R478" t="str">
        <f>RIGHT(N477,LEN(N477)-FIND("&amp;",N477))</f>
        <v xml:space="preserve"> video/animation</v>
      </c>
      <c r="S478" s="11">
        <f t="shared" si="31"/>
        <v>41757.975011574075</v>
      </c>
      <c r="T478" s="12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>
        <f t="shared" si="28"/>
        <v>0</v>
      </c>
      <c r="Q479" t="str">
        <f t="shared" si="29"/>
        <v xml:space="preserve">film </v>
      </c>
      <c r="R479" t="str">
        <f>RIGHT(N478,LEN(N478)-FIND("&amp;",N478))</f>
        <v xml:space="preserve"> video/animation</v>
      </c>
      <c r="S479" s="11">
        <f t="shared" si="31"/>
        <v>40987.83488425926</v>
      </c>
      <c r="T479" s="12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>
        <f t="shared" si="28"/>
        <v>0</v>
      </c>
      <c r="Q480" t="str">
        <f t="shared" si="29"/>
        <v xml:space="preserve">film </v>
      </c>
      <c r="R480" t="str">
        <f>RIGHT(N479,LEN(N479)-FIND("&amp;",N479))</f>
        <v xml:space="preserve"> video/animation</v>
      </c>
      <c r="S480" s="11">
        <f t="shared" si="31"/>
        <v>42065.910983796297</v>
      </c>
      <c r="T480" s="12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 t="shared" si="28"/>
        <v>2469.5</v>
      </c>
      <c r="Q481" t="str">
        <f t="shared" si="29"/>
        <v xml:space="preserve">film </v>
      </c>
      <c r="R481" t="str">
        <f>RIGHT(N480,LEN(N480)-FIND("&amp;",N480))</f>
        <v xml:space="preserve"> video/animation</v>
      </c>
      <c r="S481" s="11">
        <f t="shared" si="31"/>
        <v>41904.407812500001</v>
      </c>
      <c r="T481" s="12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 t="shared" si="28"/>
        <v>3952</v>
      </c>
      <c r="Q482" t="str">
        <f t="shared" si="29"/>
        <v xml:space="preserve">film </v>
      </c>
      <c r="R482" t="str">
        <f>RIGHT(N481,LEN(N481)-FIND("&amp;",N481))</f>
        <v xml:space="preserve"> video/animation</v>
      </c>
      <c r="S482" s="11">
        <f t="shared" si="31"/>
        <v>41465.500173611108</v>
      </c>
      <c r="T482" s="12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 t="shared" si="28"/>
        <v>925.5</v>
      </c>
      <c r="Q483" t="str">
        <f t="shared" si="29"/>
        <v xml:space="preserve">film </v>
      </c>
      <c r="R483" t="str">
        <f>RIGHT(N482,LEN(N482)-FIND("&amp;",N482))</f>
        <v xml:space="preserve"> video/animation</v>
      </c>
      <c r="S483" s="11">
        <f t="shared" si="31"/>
        <v>41162.672326388885</v>
      </c>
      <c r="T483" s="12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 t="shared" si="28"/>
        <v>5.5</v>
      </c>
      <c r="Q484" t="str">
        <f t="shared" si="29"/>
        <v xml:space="preserve">film </v>
      </c>
      <c r="R484" t="str">
        <f>RIGHT(N483,LEN(N483)-FIND("&amp;",N483))</f>
        <v xml:space="preserve"> video/animation</v>
      </c>
      <c r="S484" s="11">
        <f t="shared" si="31"/>
        <v>42447.896875000006</v>
      </c>
      <c r="T484" s="12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 t="shared" si="28"/>
        <v>3838.5</v>
      </c>
      <c r="Q485" t="str">
        <f t="shared" si="29"/>
        <v xml:space="preserve">film </v>
      </c>
      <c r="R485" t="str">
        <f>RIGHT(N484,LEN(N484)-FIND("&amp;",N484))</f>
        <v xml:space="preserve"> video/animation</v>
      </c>
      <c r="S485" s="11">
        <f t="shared" si="31"/>
        <v>41243.197592592594</v>
      </c>
      <c r="T485" s="12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 t="shared" si="28"/>
        <v>80</v>
      </c>
      <c r="Q486" t="str">
        <f t="shared" si="29"/>
        <v xml:space="preserve">film </v>
      </c>
      <c r="R486" t="str">
        <f>RIGHT(N485,LEN(N485)-FIND("&amp;",N485))</f>
        <v xml:space="preserve"> video/animation</v>
      </c>
      <c r="S486" s="11">
        <f t="shared" si="31"/>
        <v>42272.93949074074</v>
      </c>
      <c r="T486" s="12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 t="shared" si="28"/>
        <v>4220.0050000000001</v>
      </c>
      <c r="Q487" t="str">
        <f t="shared" si="29"/>
        <v xml:space="preserve">film </v>
      </c>
      <c r="R487" t="str">
        <f>RIGHT(N486,LEN(N486)-FIND("&amp;",N486))</f>
        <v xml:space="preserve"> video/animation</v>
      </c>
      <c r="S487" s="11">
        <f t="shared" si="31"/>
        <v>41381.50577546296</v>
      </c>
      <c r="T487" s="12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 t="shared" si="28"/>
        <v>25.5</v>
      </c>
      <c r="Q488" t="str">
        <f t="shared" si="29"/>
        <v xml:space="preserve">film </v>
      </c>
      <c r="R488" t="str">
        <f>RIGHT(N487,LEN(N487)-FIND("&amp;",N487))</f>
        <v xml:space="preserve"> video/animation</v>
      </c>
      <c r="S488" s="11">
        <f t="shared" si="31"/>
        <v>41761.94258101852</v>
      </c>
      <c r="T488" s="12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>
        <f t="shared" si="28"/>
        <v>0</v>
      </c>
      <c r="Q489" t="str">
        <f t="shared" si="29"/>
        <v xml:space="preserve">film </v>
      </c>
      <c r="R489" t="str">
        <f>RIGHT(N488,LEN(N488)-FIND("&amp;",N488))</f>
        <v xml:space="preserve"> video/animation</v>
      </c>
      <c r="S489" s="11">
        <f t="shared" si="31"/>
        <v>42669.594837962963</v>
      </c>
      <c r="T489" s="12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>
        <f t="shared" si="28"/>
        <v>0</v>
      </c>
      <c r="Q490" t="str">
        <f t="shared" si="29"/>
        <v xml:space="preserve">film </v>
      </c>
      <c r="R490" t="str">
        <f>RIGHT(N489,LEN(N489)-FIND("&amp;",N489))</f>
        <v xml:space="preserve"> video/animation</v>
      </c>
      <c r="S490" s="11">
        <f t="shared" si="31"/>
        <v>42714.054398148146</v>
      </c>
      <c r="T490" s="12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 t="shared" si="28"/>
        <v>109</v>
      </c>
      <c r="Q491" t="str">
        <f t="shared" si="29"/>
        <v xml:space="preserve">film </v>
      </c>
      <c r="R491" t="str">
        <f>RIGHT(N490,LEN(N490)-FIND("&amp;",N490))</f>
        <v xml:space="preserve"> video/animation</v>
      </c>
      <c r="S491" s="11">
        <f t="shared" si="31"/>
        <v>40882.481666666667</v>
      </c>
      <c r="T491" s="12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>
        <f t="shared" si="28"/>
        <v>0</v>
      </c>
      <c r="Q492" t="str">
        <f t="shared" si="29"/>
        <v xml:space="preserve">film </v>
      </c>
      <c r="R492" t="str">
        <f>RIGHT(N491,LEN(N491)-FIND("&amp;",N491))</f>
        <v xml:space="preserve"> video/animation</v>
      </c>
      <c r="S492" s="11">
        <f t="shared" si="31"/>
        <v>41113.968576388892</v>
      </c>
      <c r="T492" s="12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>
        <f t="shared" si="28"/>
        <v>0</v>
      </c>
      <c r="Q493" t="str">
        <f t="shared" si="29"/>
        <v xml:space="preserve">film </v>
      </c>
      <c r="R493" t="str">
        <f>RIGHT(N492,LEN(N492)-FIND("&amp;",N492))</f>
        <v xml:space="preserve"> video/animation</v>
      </c>
      <c r="S493" s="11">
        <f t="shared" si="31"/>
        <v>42366.982627314821</v>
      </c>
      <c r="T493" s="12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>
        <f t="shared" si="28"/>
        <v>0</v>
      </c>
      <c r="Q494" t="str">
        <f t="shared" si="29"/>
        <v xml:space="preserve">film </v>
      </c>
      <c r="R494" t="str">
        <f>RIGHT(N493,LEN(N493)-FIND("&amp;",N493))</f>
        <v xml:space="preserve"> video/animation</v>
      </c>
      <c r="S494" s="11">
        <f t="shared" si="31"/>
        <v>42596.03506944445</v>
      </c>
      <c r="T494" s="12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>
        <f t="shared" si="28"/>
        <v>0</v>
      </c>
      <c r="Q495" t="str">
        <f t="shared" si="29"/>
        <v xml:space="preserve">film </v>
      </c>
      <c r="R495" t="str">
        <f>RIGHT(N494,LEN(N494)-FIND("&amp;",N494))</f>
        <v xml:space="preserve"> video/animation</v>
      </c>
      <c r="S495" s="11">
        <f t="shared" si="31"/>
        <v>42114.726134259254</v>
      </c>
      <c r="T495" s="12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 t="shared" si="28"/>
        <v>17</v>
      </c>
      <c r="Q496" t="str">
        <f t="shared" si="29"/>
        <v xml:space="preserve">film </v>
      </c>
      <c r="R496" t="str">
        <f>RIGHT(N495,LEN(N495)-FIND("&amp;",N495))</f>
        <v xml:space="preserve"> video/animation</v>
      </c>
      <c r="S496" s="11">
        <f t="shared" si="31"/>
        <v>41799.830613425926</v>
      </c>
      <c r="T496" s="12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>
        <f t="shared" si="28"/>
        <v>0</v>
      </c>
      <c r="Q497" t="str">
        <f t="shared" si="29"/>
        <v xml:space="preserve">film </v>
      </c>
      <c r="R497" t="str">
        <f>RIGHT(N496,LEN(N496)-FIND("&amp;",N496))</f>
        <v xml:space="preserve"> video/animation</v>
      </c>
      <c r="S497" s="11">
        <f t="shared" si="31"/>
        <v>42171.827604166669</v>
      </c>
      <c r="T497" s="12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 t="shared" si="28"/>
        <v>1</v>
      </c>
      <c r="Q498" t="str">
        <f t="shared" si="29"/>
        <v xml:space="preserve">film </v>
      </c>
      <c r="R498" t="str">
        <f>RIGHT(N497,LEN(N497)-FIND("&amp;",N497))</f>
        <v xml:space="preserve"> video/animation</v>
      </c>
      <c r="S498" s="11">
        <f t="shared" si="31"/>
        <v>41620.93141203704</v>
      </c>
      <c r="T498" s="12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 t="shared" si="28"/>
        <v>16.5</v>
      </c>
      <c r="Q499" t="str">
        <f t="shared" si="29"/>
        <v xml:space="preserve">film </v>
      </c>
      <c r="R499" t="str">
        <f>RIGHT(N498,LEN(N498)-FIND("&amp;",N498))</f>
        <v xml:space="preserve"> video/animation</v>
      </c>
      <c r="S499" s="11">
        <f t="shared" si="31"/>
        <v>41945.037789351853</v>
      </c>
      <c r="T499" s="12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 t="shared" si="28"/>
        <v>1508</v>
      </c>
      <c r="Q500" t="str">
        <f t="shared" si="29"/>
        <v xml:space="preserve">film </v>
      </c>
      <c r="R500" t="str">
        <f>RIGHT(N499,LEN(N499)-FIND("&amp;",N499))</f>
        <v xml:space="preserve"> video/animation</v>
      </c>
      <c r="S500" s="11">
        <f t="shared" si="31"/>
        <v>40858.762141203704</v>
      </c>
      <c r="T500" s="12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 t="shared" si="28"/>
        <v>968</v>
      </c>
      <c r="Q501" t="str">
        <f t="shared" si="29"/>
        <v xml:space="preserve">film </v>
      </c>
      <c r="R501" t="str">
        <f>RIGHT(N500,LEN(N500)-FIND("&amp;",N500))</f>
        <v xml:space="preserve"> video/animation</v>
      </c>
      <c r="S501" s="11">
        <f t="shared" si="31"/>
        <v>40043.895462962959</v>
      </c>
      <c r="T501" s="12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 t="shared" si="28"/>
        <v>109.5</v>
      </c>
      <c r="Q502" t="str">
        <f t="shared" si="29"/>
        <v xml:space="preserve">film </v>
      </c>
      <c r="R502" t="str">
        <f>RIGHT(N501,LEN(N501)-FIND("&amp;",N501))</f>
        <v xml:space="preserve"> video/animation</v>
      </c>
      <c r="S502" s="11">
        <f t="shared" si="31"/>
        <v>40247.886006944449</v>
      </c>
      <c r="T502" s="12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>
        <f t="shared" si="28"/>
        <v>0</v>
      </c>
      <c r="Q503" t="str">
        <f t="shared" si="29"/>
        <v xml:space="preserve">film </v>
      </c>
      <c r="R503" t="str">
        <f>RIGHT(N502,LEN(N502)-FIND("&amp;",N502))</f>
        <v xml:space="preserve"> video/animation</v>
      </c>
      <c r="S503" s="11">
        <f t="shared" si="31"/>
        <v>40703.234386574077</v>
      </c>
      <c r="T503" s="12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 t="shared" si="28"/>
        <v>117</v>
      </c>
      <c r="Q504" t="str">
        <f t="shared" si="29"/>
        <v xml:space="preserve">film </v>
      </c>
      <c r="R504" t="str">
        <f>RIGHT(N503,LEN(N503)-FIND("&amp;",N503))</f>
        <v xml:space="preserve"> video/animation</v>
      </c>
      <c r="S504" s="11">
        <f t="shared" si="31"/>
        <v>40956.553530092591</v>
      </c>
      <c r="T504" s="12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 t="shared" si="28"/>
        <v>61.5</v>
      </c>
      <c r="Q505" t="str">
        <f t="shared" si="29"/>
        <v xml:space="preserve">film </v>
      </c>
      <c r="R505" t="str">
        <f>RIGHT(N504,LEN(N504)-FIND("&amp;",N504))</f>
        <v xml:space="preserve"> video/animation</v>
      </c>
      <c r="S505" s="11">
        <f t="shared" si="31"/>
        <v>41991.526655092588</v>
      </c>
      <c r="T505" s="12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 t="shared" si="28"/>
        <v>170</v>
      </c>
      <c r="Q506" t="str">
        <f t="shared" si="29"/>
        <v xml:space="preserve">film </v>
      </c>
      <c r="R506" t="str">
        <f>RIGHT(N505,LEN(N505)-FIND("&amp;",N505))</f>
        <v xml:space="preserve"> video/animation</v>
      </c>
      <c r="S506" s="11">
        <f t="shared" si="31"/>
        <v>40949.98364583333</v>
      </c>
      <c r="T506" s="12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 t="shared" si="28"/>
        <v>33</v>
      </c>
      <c r="Q507" t="str">
        <f t="shared" si="29"/>
        <v xml:space="preserve">film </v>
      </c>
      <c r="R507" t="str">
        <f>RIGHT(N506,LEN(N506)-FIND("&amp;",N506))</f>
        <v xml:space="preserve"> video/animation</v>
      </c>
      <c r="S507" s="11">
        <f t="shared" si="31"/>
        <v>42318.098217592589</v>
      </c>
      <c r="T507" s="12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 t="shared" si="28"/>
        <v>125.5</v>
      </c>
      <c r="Q508" t="str">
        <f t="shared" si="29"/>
        <v xml:space="preserve">film </v>
      </c>
      <c r="R508" t="str">
        <f>RIGHT(N507,LEN(N507)-FIND("&amp;",N507))</f>
        <v xml:space="preserve"> video/animation</v>
      </c>
      <c r="S508" s="11">
        <f t="shared" si="31"/>
        <v>41466.552314814813</v>
      </c>
      <c r="T508" s="12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 t="shared" si="28"/>
        <v>325</v>
      </c>
      <c r="Q509" t="str">
        <f t="shared" si="29"/>
        <v xml:space="preserve">film </v>
      </c>
      <c r="R509" t="str">
        <f>RIGHT(N508,LEN(N508)-FIND("&amp;",N508))</f>
        <v xml:space="preserve"> video/animation</v>
      </c>
      <c r="S509" s="11">
        <f t="shared" si="31"/>
        <v>41156.958993055552</v>
      </c>
      <c r="T509" s="12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 t="shared" si="28"/>
        <v>201.5</v>
      </c>
      <c r="Q510" t="str">
        <f t="shared" si="29"/>
        <v xml:space="preserve">film </v>
      </c>
      <c r="R510" t="str">
        <f>RIGHT(N509,LEN(N509)-FIND("&amp;",N509))</f>
        <v xml:space="preserve"> video/animation</v>
      </c>
      <c r="S510" s="11">
        <f t="shared" si="31"/>
        <v>40995.024317129632</v>
      </c>
      <c r="T510" s="12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 t="shared" si="28"/>
        <v>5.5</v>
      </c>
      <c r="Q511" t="str">
        <f t="shared" si="29"/>
        <v xml:space="preserve">film </v>
      </c>
      <c r="R511" t="str">
        <f>RIGHT(N510,LEN(N510)-FIND("&amp;",N510))</f>
        <v xml:space="preserve"> video/animation</v>
      </c>
      <c r="S511" s="11">
        <f t="shared" si="31"/>
        <v>42153.631597222222</v>
      </c>
      <c r="T511" s="12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>
        <f t="shared" si="28"/>
        <v>0</v>
      </c>
      <c r="Q512" t="str">
        <f t="shared" si="29"/>
        <v xml:space="preserve">film </v>
      </c>
      <c r="R512" t="str">
        <f>RIGHT(N511,LEN(N511)-FIND("&amp;",N511))</f>
        <v xml:space="preserve"> video/animation</v>
      </c>
      <c r="S512" s="11">
        <f t="shared" si="31"/>
        <v>42400.176377314812</v>
      </c>
      <c r="T512" s="12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 t="shared" si="28"/>
        <v>77.5</v>
      </c>
      <c r="Q513" t="str">
        <f t="shared" si="29"/>
        <v xml:space="preserve">film </v>
      </c>
      <c r="R513" t="str">
        <f>RIGHT(N512,LEN(N512)-FIND("&amp;",N512))</f>
        <v xml:space="preserve"> video/animation</v>
      </c>
      <c r="S513" s="11">
        <f t="shared" si="31"/>
        <v>41340.303032407406</v>
      </c>
      <c r="T513" s="12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 t="shared" si="28"/>
        <v>6.5</v>
      </c>
      <c r="Q514" t="str">
        <f t="shared" si="29"/>
        <v xml:space="preserve">film </v>
      </c>
      <c r="R514" t="str">
        <f>RIGHT(N513,LEN(N513)-FIND("&amp;",N513))</f>
        <v xml:space="preserve"> video/animation</v>
      </c>
      <c r="S514" s="11">
        <f t="shared" si="31"/>
        <v>42649.742210648154</v>
      </c>
      <c r="T514" s="12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 t="shared" ref="P515:P578" si="32">AVERAGE(L515,E515)</f>
        <v>3515</v>
      </c>
      <c r="Q515" t="str">
        <f t="shared" ref="Q515:Q520" si="33">LEFT(N515,FIND("&amp;",N515)-1)</f>
        <v xml:space="preserve">film </v>
      </c>
      <c r="R515" t="str">
        <f>RIGHT(N514,LEN(N514)-FIND("&amp;",N514))</f>
        <v xml:space="preserve"> video/animation</v>
      </c>
      <c r="S515" s="11">
        <f t="shared" si="31"/>
        <v>42552.653993055559</v>
      </c>
      <c r="T515" s="12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 t="shared" si="32"/>
        <v>26.5</v>
      </c>
      <c r="Q516" t="str">
        <f t="shared" si="33"/>
        <v xml:space="preserve">film </v>
      </c>
      <c r="R516" t="str">
        <f>RIGHT(N515,LEN(N515)-FIND("&amp;",N515))</f>
        <v xml:space="preserve"> video/animation</v>
      </c>
      <c r="S516" s="11">
        <f t="shared" ref="S516:S579" si="35">(((J516/60)/60)/24)+DATE(1970,1,1)</f>
        <v>41830.613969907405</v>
      </c>
      <c r="T516" s="12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 t="shared" si="32"/>
        <v>12342.5</v>
      </c>
      <c r="Q517" t="str">
        <f t="shared" si="33"/>
        <v xml:space="preserve">film </v>
      </c>
      <c r="R517" t="str">
        <f>RIGHT(N516,LEN(N516)-FIND("&amp;",N516))</f>
        <v xml:space="preserve"> video/animation</v>
      </c>
      <c r="S517" s="11">
        <f t="shared" si="35"/>
        <v>42327.490752314814</v>
      </c>
      <c r="T517" s="12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>
        <f t="shared" si="32"/>
        <v>0</v>
      </c>
      <c r="Q518" t="str">
        <f t="shared" si="33"/>
        <v xml:space="preserve">film </v>
      </c>
      <c r="R518" t="str">
        <f>RIGHT(N517,LEN(N517)-FIND("&amp;",N517))</f>
        <v xml:space="preserve"> video/animation</v>
      </c>
      <c r="S518" s="11">
        <f t="shared" si="35"/>
        <v>42091.778703703705</v>
      </c>
      <c r="T518" s="12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 t="shared" si="32"/>
        <v>104</v>
      </c>
      <c r="Q519" t="str">
        <f t="shared" si="33"/>
        <v xml:space="preserve">film </v>
      </c>
      <c r="R519" t="str">
        <f>RIGHT(N518,LEN(N518)-FIND("&amp;",N518))</f>
        <v xml:space="preserve"> video/animation</v>
      </c>
      <c r="S519" s="11">
        <f t="shared" si="35"/>
        <v>42738.615289351852</v>
      </c>
      <c r="T519" s="12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>
        <f t="shared" si="32"/>
        <v>0</v>
      </c>
      <c r="Q520" t="str">
        <f t="shared" si="33"/>
        <v xml:space="preserve">film </v>
      </c>
      <c r="R520" t="str">
        <f>RIGHT(N518,LEN(N518)-FIND("&amp;",N518))</f>
        <v xml:space="preserve"> video/animation</v>
      </c>
      <c r="S520" s="11">
        <f t="shared" si="35"/>
        <v>42223.616018518514</v>
      </c>
      <c r="T520" s="12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 t="shared" si="32"/>
        <v>1408</v>
      </c>
      <c r="Q521" t="str">
        <f>LEFT(N521,FIND("&amp;",N521)-1)</f>
        <v xml:space="preserve">film </v>
      </c>
      <c r="R521" t="str">
        <f>RIGHT(N519,LEN(N519)-FIND("&amp;",N519))</f>
        <v xml:space="preserve"> video/animation</v>
      </c>
      <c r="S521" s="11">
        <f t="shared" si="35"/>
        <v>41218.391446759262</v>
      </c>
      <c r="T521" s="12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 t="shared" si="32"/>
        <v>2569.5</v>
      </c>
      <c r="Q522" t="str">
        <f>LEFT(N522,FIND("/",N522)-1)</f>
        <v>theater</v>
      </c>
      <c r="R522" t="str">
        <f>RIGHT(N522,LEN(N522)-FIND("/",N522))</f>
        <v>plays</v>
      </c>
      <c r="S522" s="11">
        <f t="shared" si="35"/>
        <v>42318.702094907407</v>
      </c>
      <c r="T522" s="12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 t="shared" si="32"/>
        <v>2644</v>
      </c>
      <c r="Q523" t="str">
        <f>LEFT(N523,FIND("/",N523)-1)</f>
        <v>theater</v>
      </c>
      <c r="R523" t="str">
        <f t="shared" ref="R523:R586" si="36">RIGHT(N523,LEN(N523)-FIND("/",N523))</f>
        <v>plays</v>
      </c>
      <c r="S523" s="11">
        <f t="shared" si="35"/>
        <v>42646.092812499999</v>
      </c>
      <c r="T523" s="12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 t="shared" si="32"/>
        <v>1735.5</v>
      </c>
      <c r="Q524" t="str">
        <f t="shared" ref="Q524:Q587" si="37">LEFT(N524,FIND("/",N524)-1)</f>
        <v>theater</v>
      </c>
      <c r="R524" t="str">
        <f t="shared" si="36"/>
        <v>plays</v>
      </c>
      <c r="S524" s="11">
        <f t="shared" si="35"/>
        <v>42430.040798611109</v>
      </c>
      <c r="T524" s="12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 t="shared" si="32"/>
        <v>3057</v>
      </c>
      <c r="Q525" t="str">
        <f t="shared" si="37"/>
        <v>theater</v>
      </c>
      <c r="R525" t="str">
        <f t="shared" si="36"/>
        <v>plays</v>
      </c>
      <c r="S525" s="11">
        <f t="shared" si="35"/>
        <v>42238.13282407407</v>
      </c>
      <c r="T525" s="12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 t="shared" si="32"/>
        <v>1966.7750000000001</v>
      </c>
      <c r="Q526" t="str">
        <f t="shared" si="37"/>
        <v>theater</v>
      </c>
      <c r="R526" t="str">
        <f t="shared" si="36"/>
        <v>plays</v>
      </c>
      <c r="S526" s="11">
        <f t="shared" si="35"/>
        <v>42492.717233796298</v>
      </c>
      <c r="T526" s="12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 t="shared" si="32"/>
        <v>6006</v>
      </c>
      <c r="Q527" t="str">
        <f t="shared" si="37"/>
        <v>theater</v>
      </c>
      <c r="R527" t="str">
        <f t="shared" si="36"/>
        <v>plays</v>
      </c>
      <c r="S527" s="11">
        <f t="shared" si="35"/>
        <v>41850.400937500002</v>
      </c>
      <c r="T527" s="12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 t="shared" si="32"/>
        <v>866.5</v>
      </c>
      <c r="Q528" t="str">
        <f t="shared" si="37"/>
        <v>theater</v>
      </c>
      <c r="R528" t="str">
        <f t="shared" si="36"/>
        <v>plays</v>
      </c>
      <c r="S528" s="11">
        <f t="shared" si="35"/>
        <v>42192.591944444444</v>
      </c>
      <c r="T528" s="12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 t="shared" si="32"/>
        <v>5121.5</v>
      </c>
      <c r="Q529" t="str">
        <f t="shared" si="37"/>
        <v>theater</v>
      </c>
      <c r="R529" t="str">
        <f t="shared" si="36"/>
        <v>plays</v>
      </c>
      <c r="S529" s="11">
        <f t="shared" si="35"/>
        <v>42753.205625000002</v>
      </c>
      <c r="T529" s="12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 t="shared" si="32"/>
        <v>680</v>
      </c>
      <c r="Q530" t="str">
        <f t="shared" si="37"/>
        <v>theater</v>
      </c>
      <c r="R530" t="str">
        <f t="shared" si="36"/>
        <v>plays</v>
      </c>
      <c r="S530" s="11">
        <f t="shared" si="35"/>
        <v>42155.920219907406</v>
      </c>
      <c r="T530" s="12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 t="shared" si="32"/>
        <v>791.5</v>
      </c>
      <c r="Q531" t="str">
        <f t="shared" si="37"/>
        <v>theater</v>
      </c>
      <c r="R531" t="str">
        <f t="shared" si="36"/>
        <v>plays</v>
      </c>
      <c r="S531" s="11">
        <f t="shared" si="35"/>
        <v>42725.031180555554</v>
      </c>
      <c r="T531" s="12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 t="shared" si="32"/>
        <v>1849.5</v>
      </c>
      <c r="Q532" t="str">
        <f t="shared" si="37"/>
        <v>theater</v>
      </c>
      <c r="R532" t="str">
        <f t="shared" si="36"/>
        <v>plays</v>
      </c>
      <c r="S532" s="11">
        <f t="shared" si="35"/>
        <v>42157.591064814813</v>
      </c>
      <c r="T532" s="12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 t="shared" si="32"/>
        <v>2015.5</v>
      </c>
      <c r="Q533" t="str">
        <f t="shared" si="37"/>
        <v>theater</v>
      </c>
      <c r="R533" t="str">
        <f t="shared" si="36"/>
        <v>plays</v>
      </c>
      <c r="S533" s="11">
        <f t="shared" si="35"/>
        <v>42676.065150462964</v>
      </c>
      <c r="T533" s="12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 t="shared" si="32"/>
        <v>6249</v>
      </c>
      <c r="Q534" t="str">
        <f t="shared" si="37"/>
        <v>theater</v>
      </c>
      <c r="R534" t="str">
        <f t="shared" si="36"/>
        <v>plays</v>
      </c>
      <c r="S534" s="11">
        <f t="shared" si="35"/>
        <v>42473.007037037038</v>
      </c>
      <c r="T534" s="12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 t="shared" si="32"/>
        <v>1010.5</v>
      </c>
      <c r="Q535" t="str">
        <f t="shared" si="37"/>
        <v>theater</v>
      </c>
      <c r="R535" t="str">
        <f t="shared" si="36"/>
        <v>plays</v>
      </c>
      <c r="S535" s="11">
        <f t="shared" si="35"/>
        <v>42482.43478009259</v>
      </c>
      <c r="T535" s="12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 t="shared" si="32"/>
        <v>7874</v>
      </c>
      <c r="Q536" t="str">
        <f t="shared" si="37"/>
        <v>theater</v>
      </c>
      <c r="R536" t="str">
        <f t="shared" si="36"/>
        <v>plays</v>
      </c>
      <c r="S536" s="11">
        <f t="shared" si="35"/>
        <v>42270.810995370368</v>
      </c>
      <c r="T536" s="12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 t="shared" si="32"/>
        <v>1054.5</v>
      </c>
      <c r="Q537" t="str">
        <f t="shared" si="37"/>
        <v>theater</v>
      </c>
      <c r="R537" t="str">
        <f t="shared" si="36"/>
        <v>plays</v>
      </c>
      <c r="S537" s="11">
        <f t="shared" si="35"/>
        <v>42711.545196759253</v>
      </c>
      <c r="T537" s="12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 t="shared" si="32"/>
        <v>1970.75</v>
      </c>
      <c r="Q538" t="str">
        <f t="shared" si="37"/>
        <v>theater</v>
      </c>
      <c r="R538" t="str">
        <f t="shared" si="36"/>
        <v>plays</v>
      </c>
      <c r="S538" s="11">
        <f t="shared" si="35"/>
        <v>42179.344988425932</v>
      </c>
      <c r="T538" s="12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 t="shared" si="32"/>
        <v>1234.5</v>
      </c>
      <c r="Q539" t="str">
        <f t="shared" si="37"/>
        <v>theater</v>
      </c>
      <c r="R539" t="str">
        <f t="shared" si="36"/>
        <v>plays</v>
      </c>
      <c r="S539" s="11">
        <f t="shared" si="35"/>
        <v>42282.768414351856</v>
      </c>
      <c r="T539" s="12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 t="shared" si="32"/>
        <v>7590.5</v>
      </c>
      <c r="Q540" t="str">
        <f t="shared" si="37"/>
        <v>theater</v>
      </c>
      <c r="R540" t="str">
        <f t="shared" si="36"/>
        <v>plays</v>
      </c>
      <c r="S540" s="11">
        <f t="shared" si="35"/>
        <v>42473.794710648144</v>
      </c>
      <c r="T540" s="12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 t="shared" si="32"/>
        <v>261.61</v>
      </c>
      <c r="Q541" t="str">
        <f t="shared" si="37"/>
        <v>theater</v>
      </c>
      <c r="R541" t="str">
        <f t="shared" si="36"/>
        <v>plays</v>
      </c>
      <c r="S541" s="11">
        <f t="shared" si="35"/>
        <v>42535.049849537041</v>
      </c>
      <c r="T541" s="12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 t="shared" si="32"/>
        <v>1</v>
      </c>
      <c r="Q542" t="str">
        <f t="shared" si="37"/>
        <v>technology</v>
      </c>
      <c r="R542" t="str">
        <f t="shared" si="36"/>
        <v>web</v>
      </c>
      <c r="S542" s="11">
        <f t="shared" si="35"/>
        <v>42009.817199074074</v>
      </c>
      <c r="T542" s="12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 t="shared" si="32"/>
        <v>13</v>
      </c>
      <c r="Q543" t="str">
        <f t="shared" si="37"/>
        <v>technology</v>
      </c>
      <c r="R543" t="str">
        <f t="shared" si="36"/>
        <v>web</v>
      </c>
      <c r="S543" s="11">
        <f t="shared" si="35"/>
        <v>42276.046689814815</v>
      </c>
      <c r="T543" s="12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 t="shared" si="32"/>
        <v>1</v>
      </c>
      <c r="Q544" t="str">
        <f t="shared" si="37"/>
        <v>technology</v>
      </c>
      <c r="R544" t="str">
        <f t="shared" si="36"/>
        <v>web</v>
      </c>
      <c r="S544" s="11">
        <f t="shared" si="35"/>
        <v>42433.737453703703</v>
      </c>
      <c r="T544" s="12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 t="shared" si="32"/>
        <v>36</v>
      </c>
      <c r="Q545" t="str">
        <f t="shared" si="37"/>
        <v>technology</v>
      </c>
      <c r="R545" t="str">
        <f t="shared" si="36"/>
        <v>web</v>
      </c>
      <c r="S545" s="11">
        <f t="shared" si="35"/>
        <v>41914.092152777775</v>
      </c>
      <c r="T545" s="12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 t="shared" si="32"/>
        <v>4</v>
      </c>
      <c r="Q546" t="str">
        <f t="shared" si="37"/>
        <v>technology</v>
      </c>
      <c r="R546" t="str">
        <f t="shared" si="36"/>
        <v>web</v>
      </c>
      <c r="S546" s="11">
        <f t="shared" si="35"/>
        <v>42525.656944444447</v>
      </c>
      <c r="T546" s="12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 t="shared" si="32"/>
        <v>6863</v>
      </c>
      <c r="Q547" t="str">
        <f t="shared" si="37"/>
        <v>technology</v>
      </c>
      <c r="R547" t="str">
        <f t="shared" si="36"/>
        <v>web</v>
      </c>
      <c r="S547" s="11">
        <f t="shared" si="35"/>
        <v>42283.592465277776</v>
      </c>
      <c r="T547" s="12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 t="shared" si="32"/>
        <v>27</v>
      </c>
      <c r="Q548" t="str">
        <f t="shared" si="37"/>
        <v>technology</v>
      </c>
      <c r="R548" t="str">
        <f t="shared" si="36"/>
        <v>web</v>
      </c>
      <c r="S548" s="11">
        <f t="shared" si="35"/>
        <v>42249.667997685188</v>
      </c>
      <c r="T548" s="12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>
        <f t="shared" si="32"/>
        <v>0</v>
      </c>
      <c r="Q549" t="str">
        <f t="shared" si="37"/>
        <v>technology</v>
      </c>
      <c r="R549" t="str">
        <f t="shared" si="36"/>
        <v>web</v>
      </c>
      <c r="S549" s="11">
        <f t="shared" si="35"/>
        <v>42380.696342592593</v>
      </c>
      <c r="T549" s="12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 t="shared" si="32"/>
        <v>5</v>
      </c>
      <c r="Q550" t="str">
        <f t="shared" si="37"/>
        <v>technology</v>
      </c>
      <c r="R550" t="str">
        <f t="shared" si="36"/>
        <v>web</v>
      </c>
      <c r="S550" s="11">
        <f t="shared" si="35"/>
        <v>42276.903333333335</v>
      </c>
      <c r="T550" s="12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 t="shared" si="32"/>
        <v>38</v>
      </c>
      <c r="Q551" t="str">
        <f t="shared" si="37"/>
        <v>technology</v>
      </c>
      <c r="R551" t="str">
        <f t="shared" si="36"/>
        <v>web</v>
      </c>
      <c r="S551" s="11">
        <f t="shared" si="35"/>
        <v>42163.636828703704</v>
      </c>
      <c r="T551" s="12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 t="shared" si="32"/>
        <v>19.5</v>
      </c>
      <c r="Q552" t="str">
        <f t="shared" si="37"/>
        <v>technology</v>
      </c>
      <c r="R552" t="str">
        <f t="shared" si="36"/>
        <v>web</v>
      </c>
      <c r="S552" s="11">
        <f t="shared" si="35"/>
        <v>42753.678761574076</v>
      </c>
      <c r="T552" s="12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 t="shared" si="32"/>
        <v>1904.5</v>
      </c>
      <c r="Q553" t="str">
        <f t="shared" si="37"/>
        <v>technology</v>
      </c>
      <c r="R553" t="str">
        <f t="shared" si="36"/>
        <v>web</v>
      </c>
      <c r="S553" s="11">
        <f t="shared" si="35"/>
        <v>42173.275740740741</v>
      </c>
      <c r="T553" s="12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>
        <f t="shared" si="32"/>
        <v>0</v>
      </c>
      <c r="Q554" t="str">
        <f t="shared" si="37"/>
        <v>technology</v>
      </c>
      <c r="R554" t="str">
        <f t="shared" si="36"/>
        <v>web</v>
      </c>
      <c r="S554" s="11">
        <f t="shared" si="35"/>
        <v>42318.616851851853</v>
      </c>
      <c r="T554" s="12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 t="shared" si="32"/>
        <v>64.5</v>
      </c>
      <c r="Q555" t="str">
        <f t="shared" si="37"/>
        <v>technology</v>
      </c>
      <c r="R555" t="str">
        <f t="shared" si="36"/>
        <v>web</v>
      </c>
      <c r="S555" s="11">
        <f t="shared" si="35"/>
        <v>41927.71980324074</v>
      </c>
      <c r="T555" s="12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 t="shared" si="32"/>
        <v>719</v>
      </c>
      <c r="Q556" t="str">
        <f t="shared" si="37"/>
        <v>technology</v>
      </c>
      <c r="R556" t="str">
        <f t="shared" si="36"/>
        <v>web</v>
      </c>
      <c r="S556" s="11">
        <f t="shared" si="35"/>
        <v>41901.684861111113</v>
      </c>
      <c r="T556" s="12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>
        <f t="shared" si="32"/>
        <v>0</v>
      </c>
      <c r="Q557" t="str">
        <f t="shared" si="37"/>
        <v>technology</v>
      </c>
      <c r="R557" t="str">
        <f t="shared" si="36"/>
        <v>web</v>
      </c>
      <c r="S557" s="11">
        <f t="shared" si="35"/>
        <v>42503.353506944448</v>
      </c>
      <c r="T557" s="12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 t="shared" si="32"/>
        <v>100.5</v>
      </c>
      <c r="Q558" t="str">
        <f t="shared" si="37"/>
        <v>technology</v>
      </c>
      <c r="R558" t="str">
        <f t="shared" si="36"/>
        <v>web</v>
      </c>
      <c r="S558" s="11">
        <f t="shared" si="35"/>
        <v>42345.860150462962</v>
      </c>
      <c r="T558" s="12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 t="shared" si="32"/>
        <v>693</v>
      </c>
      <c r="Q559" t="str">
        <f t="shared" si="37"/>
        <v>technology</v>
      </c>
      <c r="R559" t="str">
        <f t="shared" si="36"/>
        <v>web</v>
      </c>
      <c r="S559" s="11">
        <f t="shared" si="35"/>
        <v>42676.942164351851</v>
      </c>
      <c r="T559" s="12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>
        <f t="shared" si="32"/>
        <v>0</v>
      </c>
      <c r="Q560" t="str">
        <f t="shared" si="37"/>
        <v>technology</v>
      </c>
      <c r="R560" t="str">
        <f t="shared" si="36"/>
        <v>web</v>
      </c>
      <c r="S560" s="11">
        <f t="shared" si="35"/>
        <v>42057.883159722223</v>
      </c>
      <c r="T560" s="12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 t="shared" si="32"/>
        <v>25.5</v>
      </c>
      <c r="Q561" t="str">
        <f t="shared" si="37"/>
        <v>technology</v>
      </c>
      <c r="R561" t="str">
        <f t="shared" si="36"/>
        <v>web</v>
      </c>
      <c r="S561" s="11">
        <f t="shared" si="35"/>
        <v>42321.283101851848</v>
      </c>
      <c r="T561" s="12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 t="shared" si="32"/>
        <v>7.5</v>
      </c>
      <c r="Q562" t="str">
        <f t="shared" si="37"/>
        <v>technology</v>
      </c>
      <c r="R562" t="str">
        <f t="shared" si="36"/>
        <v>web</v>
      </c>
      <c r="S562" s="11">
        <f t="shared" si="35"/>
        <v>41960.771354166667</v>
      </c>
      <c r="T562" s="12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 t="shared" si="32"/>
        <v>28.5</v>
      </c>
      <c r="Q563" t="str">
        <f t="shared" si="37"/>
        <v>technology</v>
      </c>
      <c r="R563" t="str">
        <f t="shared" si="36"/>
        <v>web</v>
      </c>
      <c r="S563" s="11">
        <f t="shared" si="35"/>
        <v>42268.658715277779</v>
      </c>
      <c r="T563" s="12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>
        <f t="shared" si="32"/>
        <v>0</v>
      </c>
      <c r="Q564" t="str">
        <f t="shared" si="37"/>
        <v>technology</v>
      </c>
      <c r="R564" t="str">
        <f t="shared" si="36"/>
        <v>web</v>
      </c>
      <c r="S564" s="11">
        <f t="shared" si="35"/>
        <v>42692.389062500006</v>
      </c>
      <c r="T564" s="12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 t="shared" si="32"/>
        <v>35</v>
      </c>
      <c r="Q565" t="str">
        <f t="shared" si="37"/>
        <v>technology</v>
      </c>
      <c r="R565" t="str">
        <f t="shared" si="36"/>
        <v>web</v>
      </c>
      <c r="S565" s="11">
        <f t="shared" si="35"/>
        <v>42022.069988425923</v>
      </c>
      <c r="T565" s="12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 t="shared" si="32"/>
        <v>1</v>
      </c>
      <c r="Q566" t="str">
        <f t="shared" si="37"/>
        <v>technology</v>
      </c>
      <c r="R566" t="str">
        <f t="shared" si="36"/>
        <v>web</v>
      </c>
      <c r="S566" s="11">
        <f t="shared" si="35"/>
        <v>42411.942997685182</v>
      </c>
      <c r="T566" s="12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>
        <f t="shared" si="32"/>
        <v>0</v>
      </c>
      <c r="Q567" t="str">
        <f t="shared" si="37"/>
        <v>technology</v>
      </c>
      <c r="R567" t="str">
        <f t="shared" si="36"/>
        <v>web</v>
      </c>
      <c r="S567" s="11">
        <f t="shared" si="35"/>
        <v>42165.785289351858</v>
      </c>
      <c r="T567" s="12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 t="shared" si="32"/>
        <v>1</v>
      </c>
      <c r="Q568" t="str">
        <f t="shared" si="37"/>
        <v>technology</v>
      </c>
      <c r="R568" t="str">
        <f t="shared" si="36"/>
        <v>web</v>
      </c>
      <c r="S568" s="11">
        <f t="shared" si="35"/>
        <v>42535.68440972222</v>
      </c>
      <c r="T568" s="12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>
        <f t="shared" si="32"/>
        <v>0</v>
      </c>
      <c r="Q569" t="str">
        <f t="shared" si="37"/>
        <v>technology</v>
      </c>
      <c r="R569" t="str">
        <f t="shared" si="36"/>
        <v>web</v>
      </c>
      <c r="S569" s="11">
        <f t="shared" si="35"/>
        <v>41975.842523148152</v>
      </c>
      <c r="T569" s="12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 t="shared" si="32"/>
        <v>125</v>
      </c>
      <c r="Q570" t="str">
        <f t="shared" si="37"/>
        <v>technology</v>
      </c>
      <c r="R570" t="str">
        <f t="shared" si="36"/>
        <v>web</v>
      </c>
      <c r="S570" s="11">
        <f t="shared" si="35"/>
        <v>42348.9215625</v>
      </c>
      <c r="T570" s="12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 t="shared" si="32"/>
        <v>10.5</v>
      </c>
      <c r="Q571" t="str">
        <f t="shared" si="37"/>
        <v>technology</v>
      </c>
      <c r="R571" t="str">
        <f t="shared" si="36"/>
        <v>web</v>
      </c>
      <c r="S571" s="11">
        <f t="shared" si="35"/>
        <v>42340.847361111111</v>
      </c>
      <c r="T571" s="12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 t="shared" si="32"/>
        <v>71.5</v>
      </c>
      <c r="Q572" t="str">
        <f t="shared" si="37"/>
        <v>technology</v>
      </c>
      <c r="R572" t="str">
        <f t="shared" si="36"/>
        <v>web</v>
      </c>
      <c r="S572" s="11">
        <f t="shared" si="35"/>
        <v>42388.798252314817</v>
      </c>
      <c r="T572" s="12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 t="shared" si="32"/>
        <v>54</v>
      </c>
      <c r="Q573" t="str">
        <f t="shared" si="37"/>
        <v>technology</v>
      </c>
      <c r="R573" t="str">
        <f t="shared" si="36"/>
        <v>web</v>
      </c>
      <c r="S573" s="11">
        <f t="shared" si="35"/>
        <v>42192.816238425927</v>
      </c>
      <c r="T573" s="12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>
        <f t="shared" si="32"/>
        <v>0</v>
      </c>
      <c r="Q574" t="str">
        <f t="shared" si="37"/>
        <v>technology</v>
      </c>
      <c r="R574" t="str">
        <f t="shared" si="36"/>
        <v>web</v>
      </c>
      <c r="S574" s="11">
        <f t="shared" si="35"/>
        <v>42282.71629629629</v>
      </c>
      <c r="T574" s="12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 t="shared" si="32"/>
        <v>177.5</v>
      </c>
      <c r="Q575" t="str">
        <f t="shared" si="37"/>
        <v>technology</v>
      </c>
      <c r="R575" t="str">
        <f t="shared" si="36"/>
        <v>web</v>
      </c>
      <c r="S575" s="11">
        <f t="shared" si="35"/>
        <v>41963.050127314811</v>
      </c>
      <c r="T575" s="12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 t="shared" si="32"/>
        <v>42</v>
      </c>
      <c r="Q576" t="str">
        <f t="shared" si="37"/>
        <v>technology</v>
      </c>
      <c r="R576" t="str">
        <f t="shared" si="36"/>
        <v>web</v>
      </c>
      <c r="S576" s="11">
        <f t="shared" si="35"/>
        <v>42632.443368055552</v>
      </c>
      <c r="T576" s="12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 t="shared" si="32"/>
        <v>131.5</v>
      </c>
      <c r="Q577" t="str">
        <f t="shared" si="37"/>
        <v>technology</v>
      </c>
      <c r="R577" t="str">
        <f t="shared" si="36"/>
        <v>web</v>
      </c>
      <c r="S577" s="11">
        <f t="shared" si="35"/>
        <v>42138.692627314813</v>
      </c>
      <c r="T577" s="12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 t="shared" si="32"/>
        <v>1</v>
      </c>
      <c r="Q578" t="str">
        <f t="shared" si="37"/>
        <v>technology</v>
      </c>
      <c r="R578" t="str">
        <f t="shared" si="36"/>
        <v>web</v>
      </c>
      <c r="S578" s="11">
        <f t="shared" si="35"/>
        <v>42031.471666666665</v>
      </c>
      <c r="T578" s="12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 t="shared" ref="P579:P642" si="38">AVERAGE(L579,E579)</f>
        <v>5.5</v>
      </c>
      <c r="Q579" t="str">
        <f t="shared" si="37"/>
        <v>technology</v>
      </c>
      <c r="R579" t="str">
        <f t="shared" si="36"/>
        <v>web</v>
      </c>
      <c r="S579" s="11">
        <f t="shared" si="35"/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 t="shared" si="38"/>
        <v>10.5</v>
      </c>
      <c r="Q580" t="str">
        <f t="shared" si="37"/>
        <v>technology</v>
      </c>
      <c r="R580" t="str">
        <f t="shared" si="36"/>
        <v>web</v>
      </c>
      <c r="S580" s="11">
        <f t="shared" ref="S580:S643" si="40">(((J580/60)/60)/24)+DATE(1970,1,1)</f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 t="shared" si="38"/>
        <v>90</v>
      </c>
      <c r="Q581" t="str">
        <f t="shared" si="37"/>
        <v>technology</v>
      </c>
      <c r="R581" t="str">
        <f t="shared" si="36"/>
        <v>web</v>
      </c>
      <c r="S581" s="11">
        <f t="shared" si="40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 t="shared" si="38"/>
        <v>1</v>
      </c>
      <c r="Q582" t="str">
        <f t="shared" si="37"/>
        <v>technology</v>
      </c>
      <c r="R582" t="str">
        <f t="shared" si="36"/>
        <v>web</v>
      </c>
      <c r="S582" s="11">
        <f t="shared" si="40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>
        <f t="shared" si="38"/>
        <v>0</v>
      </c>
      <c r="Q583" t="str">
        <f t="shared" si="37"/>
        <v>technology</v>
      </c>
      <c r="R583" t="str">
        <f t="shared" si="36"/>
        <v>web</v>
      </c>
      <c r="S583" s="11">
        <f t="shared" si="40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>
        <f t="shared" si="38"/>
        <v>0</v>
      </c>
      <c r="Q584" t="str">
        <f t="shared" si="37"/>
        <v>technology</v>
      </c>
      <c r="R584" t="str">
        <f t="shared" si="36"/>
        <v>web</v>
      </c>
      <c r="S584" s="11">
        <f t="shared" si="40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 t="shared" si="38"/>
        <v>1</v>
      </c>
      <c r="Q585" t="str">
        <f t="shared" si="37"/>
        <v>technology</v>
      </c>
      <c r="R585" t="str">
        <f t="shared" si="36"/>
        <v>web</v>
      </c>
      <c r="S585" s="11">
        <f t="shared" si="40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 t="shared" si="38"/>
        <v>6</v>
      </c>
      <c r="Q586" t="str">
        <f t="shared" si="37"/>
        <v>technology</v>
      </c>
      <c r="R586" t="str">
        <f t="shared" si="36"/>
        <v>web</v>
      </c>
      <c r="S586" s="11">
        <f t="shared" si="40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>
        <f t="shared" si="38"/>
        <v>0</v>
      </c>
      <c r="Q587" t="str">
        <f t="shared" si="37"/>
        <v>technology</v>
      </c>
      <c r="R587" t="str">
        <f t="shared" ref="R587:R650" si="41">RIGHT(N587,LEN(N587)-FIND("/",N587))</f>
        <v>web</v>
      </c>
      <c r="S587" s="11">
        <f t="shared" si="40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 t="shared" si="38"/>
        <v>30</v>
      </c>
      <c r="Q588" t="str">
        <f t="shared" ref="Q588:Q651" si="42">LEFT(N588,FIND("/",N588)-1)</f>
        <v>technology</v>
      </c>
      <c r="R588" t="str">
        <f t="shared" si="41"/>
        <v>web</v>
      </c>
      <c r="S588" s="11">
        <f t="shared" si="40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 t="shared" si="38"/>
        <v>1366</v>
      </c>
      <c r="Q589" t="str">
        <f t="shared" si="42"/>
        <v>technology</v>
      </c>
      <c r="R589" t="str">
        <f t="shared" si="41"/>
        <v>web</v>
      </c>
      <c r="S589" s="11">
        <f t="shared" si="40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 t="shared" si="38"/>
        <v>151.5</v>
      </c>
      <c r="Q590" t="str">
        <f t="shared" si="42"/>
        <v>technology</v>
      </c>
      <c r="R590" t="str">
        <f t="shared" si="41"/>
        <v>web</v>
      </c>
      <c r="S590" s="11">
        <f t="shared" si="40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 t="shared" si="38"/>
        <v>1</v>
      </c>
      <c r="Q591" t="str">
        <f t="shared" si="42"/>
        <v>technology</v>
      </c>
      <c r="R591" t="str">
        <f t="shared" si="41"/>
        <v>web</v>
      </c>
      <c r="S591" s="11">
        <f t="shared" si="40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 t="shared" si="38"/>
        <v>116</v>
      </c>
      <c r="Q592" t="str">
        <f t="shared" si="42"/>
        <v>technology</v>
      </c>
      <c r="R592" t="str">
        <f t="shared" si="41"/>
        <v>web</v>
      </c>
      <c r="S592" s="11">
        <f t="shared" si="40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 t="shared" si="38"/>
        <v>31.5</v>
      </c>
      <c r="Q593" t="str">
        <f t="shared" si="42"/>
        <v>technology</v>
      </c>
      <c r="R593" t="str">
        <f t="shared" si="41"/>
        <v>web</v>
      </c>
      <c r="S593" s="11">
        <f t="shared" si="40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 t="shared" si="38"/>
        <v>125.5</v>
      </c>
      <c r="Q594" t="str">
        <f t="shared" si="42"/>
        <v>technology</v>
      </c>
      <c r="R594" t="str">
        <f t="shared" si="41"/>
        <v>web</v>
      </c>
      <c r="S594" s="11">
        <f t="shared" si="40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 t="shared" si="38"/>
        <v>61</v>
      </c>
      <c r="Q595" t="str">
        <f t="shared" si="42"/>
        <v>technology</v>
      </c>
      <c r="R595" t="str">
        <f t="shared" si="41"/>
        <v>web</v>
      </c>
      <c r="S595" s="11">
        <f t="shared" si="40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 t="shared" si="38"/>
        <v>14</v>
      </c>
      <c r="Q596" t="str">
        <f t="shared" si="42"/>
        <v>technology</v>
      </c>
      <c r="R596" t="str">
        <f t="shared" si="41"/>
        <v>web</v>
      </c>
      <c r="S596" s="11">
        <f t="shared" si="40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 t="shared" si="38"/>
        <v>217</v>
      </c>
      <c r="Q597" t="str">
        <f t="shared" si="42"/>
        <v>technology</v>
      </c>
      <c r="R597" t="str">
        <f t="shared" si="41"/>
        <v>web</v>
      </c>
      <c r="S597" s="11">
        <f t="shared" si="40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 t="shared" si="38"/>
        <v>4</v>
      </c>
      <c r="Q598" t="str">
        <f t="shared" si="42"/>
        <v>technology</v>
      </c>
      <c r="R598" t="str">
        <f t="shared" si="41"/>
        <v>web</v>
      </c>
      <c r="S598" s="11">
        <f t="shared" si="40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 t="shared" si="38"/>
        <v>11</v>
      </c>
      <c r="Q599" t="str">
        <f t="shared" si="42"/>
        <v>technology</v>
      </c>
      <c r="R599" t="str">
        <f t="shared" si="41"/>
        <v>web</v>
      </c>
      <c r="S599" s="11">
        <f t="shared" si="40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 t="shared" si="38"/>
        <v>428.5</v>
      </c>
      <c r="Q600" t="str">
        <f t="shared" si="42"/>
        <v>technology</v>
      </c>
      <c r="R600" t="str">
        <f t="shared" si="41"/>
        <v>web</v>
      </c>
      <c r="S600" s="11">
        <f t="shared" si="40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 t="shared" si="38"/>
        <v>16.5</v>
      </c>
      <c r="Q601" t="str">
        <f t="shared" si="42"/>
        <v>technology</v>
      </c>
      <c r="R601" t="str">
        <f t="shared" si="41"/>
        <v>web</v>
      </c>
      <c r="S601" s="11">
        <f t="shared" si="40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 t="shared" si="38"/>
        <v>50.5</v>
      </c>
      <c r="Q602" t="str">
        <f t="shared" si="42"/>
        <v>technology</v>
      </c>
      <c r="R602" t="str">
        <f t="shared" si="41"/>
        <v>web</v>
      </c>
      <c r="S602" s="11">
        <f t="shared" si="40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 t="shared" si="38"/>
        <v>73</v>
      </c>
      <c r="Q603" t="str">
        <f t="shared" si="42"/>
        <v>technology</v>
      </c>
      <c r="R603" t="str">
        <f t="shared" si="41"/>
        <v>web</v>
      </c>
      <c r="S603" s="11">
        <f t="shared" si="40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>
        <f t="shared" si="38"/>
        <v>0</v>
      </c>
      <c r="Q604" t="str">
        <f t="shared" si="42"/>
        <v>technology</v>
      </c>
      <c r="R604" t="str">
        <f t="shared" si="41"/>
        <v>web</v>
      </c>
      <c r="S604" s="11">
        <f t="shared" si="40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 t="shared" si="38"/>
        <v>301.51</v>
      </c>
      <c r="Q605" t="str">
        <f t="shared" si="42"/>
        <v>technology</v>
      </c>
      <c r="R605" t="str">
        <f t="shared" si="41"/>
        <v>web</v>
      </c>
      <c r="S605" s="11">
        <f t="shared" si="40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>
        <f t="shared" si="38"/>
        <v>0</v>
      </c>
      <c r="Q606" t="str">
        <f t="shared" si="42"/>
        <v>technology</v>
      </c>
      <c r="R606" t="str">
        <f t="shared" si="41"/>
        <v>web</v>
      </c>
      <c r="S606" s="11">
        <f t="shared" si="40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 t="shared" si="38"/>
        <v>69.5</v>
      </c>
      <c r="Q607" t="str">
        <f t="shared" si="42"/>
        <v>technology</v>
      </c>
      <c r="R607" t="str">
        <f t="shared" si="41"/>
        <v>web</v>
      </c>
      <c r="S607" s="11">
        <f t="shared" si="40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 t="shared" si="38"/>
        <v>5.5</v>
      </c>
      <c r="Q608" t="str">
        <f t="shared" si="42"/>
        <v>technology</v>
      </c>
      <c r="R608" t="str">
        <f t="shared" si="41"/>
        <v>web</v>
      </c>
      <c r="S608" s="11">
        <f t="shared" si="40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>
        <f t="shared" si="38"/>
        <v>0</v>
      </c>
      <c r="Q609" t="str">
        <f t="shared" si="42"/>
        <v>technology</v>
      </c>
      <c r="R609" t="str">
        <f t="shared" si="41"/>
        <v>web</v>
      </c>
      <c r="S609" s="11">
        <f t="shared" si="40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 t="shared" si="38"/>
        <v>733</v>
      </c>
      <c r="Q610" t="str">
        <f t="shared" si="42"/>
        <v>technology</v>
      </c>
      <c r="R610" t="str">
        <f t="shared" si="41"/>
        <v>web</v>
      </c>
      <c r="S610" s="11">
        <f t="shared" si="40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 t="shared" si="38"/>
        <v>3</v>
      </c>
      <c r="Q611" t="str">
        <f t="shared" si="42"/>
        <v>technology</v>
      </c>
      <c r="R611" t="str">
        <f t="shared" si="41"/>
        <v>web</v>
      </c>
      <c r="S611" s="11">
        <f t="shared" si="40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>
        <f t="shared" si="38"/>
        <v>0</v>
      </c>
      <c r="Q612" t="str">
        <f t="shared" si="42"/>
        <v>technology</v>
      </c>
      <c r="R612" t="str">
        <f t="shared" si="41"/>
        <v>web</v>
      </c>
      <c r="S612" s="11">
        <f t="shared" si="40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>
        <f t="shared" si="38"/>
        <v>0</v>
      </c>
      <c r="Q613" t="str">
        <f t="shared" si="42"/>
        <v>technology</v>
      </c>
      <c r="R613" t="str">
        <f t="shared" si="41"/>
        <v>web</v>
      </c>
      <c r="S613" s="11">
        <f t="shared" si="40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>
        <f t="shared" si="38"/>
        <v>0</v>
      </c>
      <c r="Q614" t="str">
        <f t="shared" si="42"/>
        <v>technology</v>
      </c>
      <c r="R614" t="str">
        <f t="shared" si="41"/>
        <v>web</v>
      </c>
      <c r="S614" s="11">
        <f t="shared" si="40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 t="shared" si="38"/>
        <v>6469.5</v>
      </c>
      <c r="Q615" t="str">
        <f t="shared" si="42"/>
        <v>technology</v>
      </c>
      <c r="R615" t="str">
        <f t="shared" si="41"/>
        <v>web</v>
      </c>
      <c r="S615" s="11">
        <f t="shared" si="40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>
        <f t="shared" si="38"/>
        <v>0</v>
      </c>
      <c r="Q616" t="str">
        <f t="shared" si="42"/>
        <v>technology</v>
      </c>
      <c r="R616" t="str">
        <f t="shared" si="41"/>
        <v>web</v>
      </c>
      <c r="S616" s="11">
        <f t="shared" si="40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>
        <f t="shared" si="38"/>
        <v>0</v>
      </c>
      <c r="Q617" t="str">
        <f t="shared" si="42"/>
        <v>technology</v>
      </c>
      <c r="R617" t="str">
        <f t="shared" si="41"/>
        <v>web</v>
      </c>
      <c r="S617" s="11">
        <f t="shared" si="40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>
        <f t="shared" si="38"/>
        <v>0</v>
      </c>
      <c r="Q618" t="str">
        <f t="shared" si="42"/>
        <v>technology</v>
      </c>
      <c r="R618" t="str">
        <f t="shared" si="41"/>
        <v>web</v>
      </c>
      <c r="S618" s="11">
        <f t="shared" si="40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 t="shared" si="38"/>
        <v>31.5</v>
      </c>
      <c r="Q619" t="str">
        <f t="shared" si="42"/>
        <v>technology</v>
      </c>
      <c r="R619" t="str">
        <f t="shared" si="41"/>
        <v>web</v>
      </c>
      <c r="S619" s="11">
        <f t="shared" si="40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>
        <f t="shared" si="38"/>
        <v>0</v>
      </c>
      <c r="Q620" t="str">
        <f t="shared" si="42"/>
        <v>technology</v>
      </c>
      <c r="R620" t="str">
        <f t="shared" si="41"/>
        <v>web</v>
      </c>
      <c r="S620" s="11">
        <f t="shared" si="40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 t="shared" si="38"/>
        <v>1</v>
      </c>
      <c r="Q621" t="str">
        <f t="shared" si="42"/>
        <v>technology</v>
      </c>
      <c r="R621" t="str">
        <f t="shared" si="41"/>
        <v>web</v>
      </c>
      <c r="S621" s="11">
        <f t="shared" si="40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 t="shared" si="38"/>
        <v>150.5</v>
      </c>
      <c r="Q622" t="str">
        <f t="shared" si="42"/>
        <v>technology</v>
      </c>
      <c r="R622" t="str">
        <f t="shared" si="41"/>
        <v>web</v>
      </c>
      <c r="S622" s="11">
        <f t="shared" si="40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 t="shared" si="38"/>
        <v>132</v>
      </c>
      <c r="Q623" t="str">
        <f t="shared" si="42"/>
        <v>technology</v>
      </c>
      <c r="R623" t="str">
        <f t="shared" si="41"/>
        <v>web</v>
      </c>
      <c r="S623" s="11">
        <f t="shared" si="40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 t="shared" si="38"/>
        <v>175</v>
      </c>
      <c r="Q624" t="str">
        <f t="shared" si="42"/>
        <v>technology</v>
      </c>
      <c r="R624" t="str">
        <f t="shared" si="41"/>
        <v>web</v>
      </c>
      <c r="S624" s="11">
        <f t="shared" si="40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>
        <f t="shared" si="38"/>
        <v>0</v>
      </c>
      <c r="Q625" t="str">
        <f t="shared" si="42"/>
        <v>technology</v>
      </c>
      <c r="R625" t="str">
        <f t="shared" si="41"/>
        <v>web</v>
      </c>
      <c r="S625" s="11">
        <f t="shared" si="40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>
        <f t="shared" si="38"/>
        <v>0</v>
      </c>
      <c r="Q626" t="str">
        <f t="shared" si="42"/>
        <v>technology</v>
      </c>
      <c r="R626" t="str">
        <f t="shared" si="41"/>
        <v>web</v>
      </c>
      <c r="S626" s="11">
        <f t="shared" si="40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>
        <f t="shared" si="38"/>
        <v>0</v>
      </c>
      <c r="Q627" t="str">
        <f t="shared" si="42"/>
        <v>technology</v>
      </c>
      <c r="R627" t="str">
        <f t="shared" si="41"/>
        <v>web</v>
      </c>
      <c r="S627" s="11">
        <f t="shared" si="40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 t="shared" si="38"/>
        <v>2192</v>
      </c>
      <c r="Q628" t="str">
        <f t="shared" si="42"/>
        <v>technology</v>
      </c>
      <c r="R628" t="str">
        <f t="shared" si="41"/>
        <v>web</v>
      </c>
      <c r="S628" s="11">
        <f t="shared" si="40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 t="shared" si="38"/>
        <v>45.5</v>
      </c>
      <c r="Q629" t="str">
        <f t="shared" si="42"/>
        <v>technology</v>
      </c>
      <c r="R629" t="str">
        <f t="shared" si="41"/>
        <v>web</v>
      </c>
      <c r="S629" s="11">
        <f t="shared" si="40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>
        <f t="shared" si="38"/>
        <v>0</v>
      </c>
      <c r="Q630" t="str">
        <f t="shared" si="42"/>
        <v>technology</v>
      </c>
      <c r="R630" t="str">
        <f t="shared" si="41"/>
        <v>web</v>
      </c>
      <c r="S630" s="11">
        <f t="shared" si="40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 t="shared" si="38"/>
        <v>176.5</v>
      </c>
      <c r="Q631" t="str">
        <f t="shared" si="42"/>
        <v>technology</v>
      </c>
      <c r="R631" t="str">
        <f t="shared" si="41"/>
        <v>web</v>
      </c>
      <c r="S631" s="11">
        <f t="shared" si="40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 t="shared" si="38"/>
        <v>5.5</v>
      </c>
      <c r="Q632" t="str">
        <f t="shared" si="42"/>
        <v>technology</v>
      </c>
      <c r="R632" t="str">
        <f t="shared" si="41"/>
        <v>web</v>
      </c>
      <c r="S632" s="11">
        <f t="shared" si="40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 t="shared" si="38"/>
        <v>349.5</v>
      </c>
      <c r="Q633" t="str">
        <f t="shared" si="42"/>
        <v>technology</v>
      </c>
      <c r="R633" t="str">
        <f t="shared" si="41"/>
        <v>web</v>
      </c>
      <c r="S633" s="11">
        <f t="shared" si="40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>
        <f t="shared" si="38"/>
        <v>0</v>
      </c>
      <c r="Q634" t="str">
        <f t="shared" si="42"/>
        <v>technology</v>
      </c>
      <c r="R634" t="str">
        <f t="shared" si="41"/>
        <v>web</v>
      </c>
      <c r="S634" s="11">
        <f t="shared" si="40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 t="shared" si="38"/>
        <v>635</v>
      </c>
      <c r="Q635" t="str">
        <f t="shared" si="42"/>
        <v>technology</v>
      </c>
      <c r="R635" t="str">
        <f t="shared" si="41"/>
        <v>web</v>
      </c>
      <c r="S635" s="11">
        <f t="shared" si="40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 t="shared" si="38"/>
        <v>1</v>
      </c>
      <c r="Q636" t="str">
        <f t="shared" si="42"/>
        <v>technology</v>
      </c>
      <c r="R636" t="str">
        <f t="shared" si="41"/>
        <v>web</v>
      </c>
      <c r="S636" s="11">
        <f t="shared" si="40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 t="shared" si="38"/>
        <v>1.5</v>
      </c>
      <c r="Q637" t="str">
        <f t="shared" si="42"/>
        <v>technology</v>
      </c>
      <c r="R637" t="str">
        <f t="shared" si="41"/>
        <v>web</v>
      </c>
      <c r="S637" s="11">
        <f t="shared" si="40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 t="shared" si="38"/>
        <v>2.5</v>
      </c>
      <c r="Q638" t="str">
        <f t="shared" si="42"/>
        <v>technology</v>
      </c>
      <c r="R638" t="str">
        <f t="shared" si="41"/>
        <v>web</v>
      </c>
      <c r="S638" s="11">
        <f t="shared" si="40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>
        <f t="shared" si="38"/>
        <v>0</v>
      </c>
      <c r="Q639" t="str">
        <f t="shared" si="42"/>
        <v>technology</v>
      </c>
      <c r="R639" t="str">
        <f t="shared" si="41"/>
        <v>web</v>
      </c>
      <c r="S639" s="11">
        <f t="shared" si="40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 t="shared" si="38"/>
        <v>12</v>
      </c>
      <c r="Q640" t="str">
        <f t="shared" si="42"/>
        <v>technology</v>
      </c>
      <c r="R640" t="str">
        <f t="shared" si="41"/>
        <v>web</v>
      </c>
      <c r="S640" s="11">
        <f t="shared" si="40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 t="shared" si="38"/>
        <v>1</v>
      </c>
      <c r="Q641" t="str">
        <f t="shared" si="42"/>
        <v>technology</v>
      </c>
      <c r="R641" t="str">
        <f t="shared" si="41"/>
        <v>web</v>
      </c>
      <c r="S641" s="11">
        <f t="shared" si="40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 t="shared" si="38"/>
        <v>51.5</v>
      </c>
      <c r="Q642" t="str">
        <f t="shared" si="42"/>
        <v>technology</v>
      </c>
      <c r="R642" t="str">
        <f t="shared" si="41"/>
        <v>wearables</v>
      </c>
      <c r="S642" s="11">
        <f t="shared" si="40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 t="shared" ref="P643:P706" si="43">AVERAGE(L643,E643)</f>
        <v>23990</v>
      </c>
      <c r="Q643" t="str">
        <f t="shared" si="42"/>
        <v>technology</v>
      </c>
      <c r="R643" t="str">
        <f t="shared" si="41"/>
        <v>wearables</v>
      </c>
      <c r="S643" s="11">
        <f t="shared" si="40"/>
        <v>42199.57</v>
      </c>
      <c r="T643" s="12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 t="shared" si="43"/>
        <v>147135.5</v>
      </c>
      <c r="Q644" t="str">
        <f t="shared" si="42"/>
        <v>technology</v>
      </c>
      <c r="R644" t="str">
        <f t="shared" si="41"/>
        <v>wearables</v>
      </c>
      <c r="S644" s="11">
        <f t="shared" ref="S644:S707" si="45">(((J644/60)/60)/24)+DATE(1970,1,1)</f>
        <v>42199.651319444441</v>
      </c>
      <c r="T644" s="12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 t="shared" si="43"/>
        <v>13302</v>
      </c>
      <c r="Q645" t="str">
        <f t="shared" si="42"/>
        <v>technology</v>
      </c>
      <c r="R645" t="str">
        <f t="shared" si="41"/>
        <v>wearables</v>
      </c>
      <c r="S645" s="11">
        <f t="shared" si="45"/>
        <v>42100.642071759255</v>
      </c>
      <c r="T645" s="12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 t="shared" si="43"/>
        <v>38025.24</v>
      </c>
      <c r="Q646" t="str">
        <f t="shared" si="42"/>
        <v>technology</v>
      </c>
      <c r="R646" t="str">
        <f t="shared" si="41"/>
        <v>wearables</v>
      </c>
      <c r="S646" s="11">
        <f t="shared" si="45"/>
        <v>41898.665960648148</v>
      </c>
      <c r="T646" s="12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 t="shared" si="43"/>
        <v>2905.5</v>
      </c>
      <c r="Q647" t="str">
        <f t="shared" si="42"/>
        <v>technology</v>
      </c>
      <c r="R647" t="str">
        <f t="shared" si="41"/>
        <v>wearables</v>
      </c>
      <c r="S647" s="11">
        <f t="shared" si="45"/>
        <v>42564.026319444441</v>
      </c>
      <c r="T647" s="12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 t="shared" si="43"/>
        <v>541.005</v>
      </c>
      <c r="Q648" t="str">
        <f t="shared" si="42"/>
        <v>technology</v>
      </c>
      <c r="R648" t="str">
        <f t="shared" si="41"/>
        <v>wearables</v>
      </c>
      <c r="S648" s="11">
        <f t="shared" si="45"/>
        <v>41832.852627314816</v>
      </c>
      <c r="T648" s="12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 t="shared" si="43"/>
        <v>1079</v>
      </c>
      <c r="Q649" t="str">
        <f t="shared" si="42"/>
        <v>technology</v>
      </c>
      <c r="R649" t="str">
        <f t="shared" si="41"/>
        <v>wearables</v>
      </c>
      <c r="S649" s="11">
        <f t="shared" si="45"/>
        <v>42416.767928240741</v>
      </c>
      <c r="T649" s="12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 t="shared" si="43"/>
        <v>22207.5</v>
      </c>
      <c r="Q650" t="str">
        <f t="shared" si="42"/>
        <v>technology</v>
      </c>
      <c r="R650" t="str">
        <f t="shared" si="41"/>
        <v>wearables</v>
      </c>
      <c r="S650" s="11">
        <f t="shared" si="45"/>
        <v>41891.693379629629</v>
      </c>
      <c r="T650" s="12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 t="shared" si="43"/>
        <v>1790.5</v>
      </c>
      <c r="Q651" t="str">
        <f t="shared" si="42"/>
        <v>technology</v>
      </c>
      <c r="R651" t="str">
        <f t="shared" ref="R651:R714" si="46">RIGHT(N651,LEN(N651)-FIND("/",N651))</f>
        <v>wearables</v>
      </c>
      <c r="S651" s="11">
        <f t="shared" si="45"/>
        <v>41877.912187499998</v>
      </c>
      <c r="T651" s="12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 t="shared" si="43"/>
        <v>867</v>
      </c>
      <c r="Q652" t="str">
        <f t="shared" ref="Q652:Q715" si="47">LEFT(N652,FIND("/",N652)-1)</f>
        <v>technology</v>
      </c>
      <c r="R652" t="str">
        <f t="shared" si="46"/>
        <v>wearables</v>
      </c>
      <c r="S652" s="11">
        <f t="shared" si="45"/>
        <v>41932.036851851852</v>
      </c>
      <c r="T652" s="12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 t="shared" si="43"/>
        <v>12618.5</v>
      </c>
      <c r="Q653" t="str">
        <f t="shared" si="47"/>
        <v>technology</v>
      </c>
      <c r="R653" t="str">
        <f t="shared" si="46"/>
        <v>wearables</v>
      </c>
      <c r="S653" s="11">
        <f t="shared" si="45"/>
        <v>41956.017488425925</v>
      </c>
      <c r="T653" s="12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 t="shared" si="43"/>
        <v>1521</v>
      </c>
      <c r="Q654" t="str">
        <f t="shared" si="47"/>
        <v>technology</v>
      </c>
      <c r="R654" t="str">
        <f t="shared" si="46"/>
        <v>wearables</v>
      </c>
      <c r="S654" s="11">
        <f t="shared" si="45"/>
        <v>42675.690393518518</v>
      </c>
      <c r="T654" s="12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 t="shared" si="43"/>
        <v>53595.75</v>
      </c>
      <c r="Q655" t="str">
        <f t="shared" si="47"/>
        <v>technology</v>
      </c>
      <c r="R655" t="str">
        <f t="shared" si="46"/>
        <v>wearables</v>
      </c>
      <c r="S655" s="11">
        <f t="shared" si="45"/>
        <v>42199.618518518517</v>
      </c>
      <c r="T655" s="12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 t="shared" si="43"/>
        <v>16544</v>
      </c>
      <c r="Q656" t="str">
        <f t="shared" si="47"/>
        <v>technology</v>
      </c>
      <c r="R656" t="str">
        <f t="shared" si="46"/>
        <v>wearables</v>
      </c>
      <c r="S656" s="11">
        <f t="shared" si="45"/>
        <v>42163.957326388889</v>
      </c>
      <c r="T656" s="12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 t="shared" si="43"/>
        <v>6012.5</v>
      </c>
      <c r="Q657" t="str">
        <f t="shared" si="47"/>
        <v>technology</v>
      </c>
      <c r="R657" t="str">
        <f t="shared" si="46"/>
        <v>wearables</v>
      </c>
      <c r="S657" s="11">
        <f t="shared" si="45"/>
        <v>42045.957314814819</v>
      </c>
      <c r="T657" s="12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 t="shared" si="43"/>
        <v>5382.5</v>
      </c>
      <c r="Q658" t="str">
        <f t="shared" si="47"/>
        <v>technology</v>
      </c>
      <c r="R658" t="str">
        <f t="shared" si="46"/>
        <v>wearables</v>
      </c>
      <c r="S658" s="11">
        <f t="shared" si="45"/>
        <v>42417.804618055554</v>
      </c>
      <c r="T658" s="12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 t="shared" si="43"/>
        <v>9477</v>
      </c>
      <c r="Q659" t="str">
        <f t="shared" si="47"/>
        <v>technology</v>
      </c>
      <c r="R659" t="str">
        <f t="shared" si="46"/>
        <v>wearables</v>
      </c>
      <c r="S659" s="11">
        <f t="shared" si="45"/>
        <v>42331.84574074074</v>
      </c>
      <c r="T659" s="12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 t="shared" si="43"/>
        <v>15226.5</v>
      </c>
      <c r="Q660" t="str">
        <f t="shared" si="47"/>
        <v>technology</v>
      </c>
      <c r="R660" t="str">
        <f t="shared" si="46"/>
        <v>wearables</v>
      </c>
      <c r="S660" s="11">
        <f t="shared" si="45"/>
        <v>42179.160752314812</v>
      </c>
      <c r="T660" s="12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 t="shared" si="43"/>
        <v>1519</v>
      </c>
      <c r="Q661" t="str">
        <f t="shared" si="47"/>
        <v>technology</v>
      </c>
      <c r="R661" t="str">
        <f t="shared" si="46"/>
        <v>wearables</v>
      </c>
      <c r="S661" s="11">
        <f t="shared" si="45"/>
        <v>42209.593692129631</v>
      </c>
      <c r="T661" s="12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 t="shared" si="43"/>
        <v>773.5</v>
      </c>
      <c r="Q662" t="str">
        <f t="shared" si="47"/>
        <v>technology</v>
      </c>
      <c r="R662" t="str">
        <f t="shared" si="46"/>
        <v>wearables</v>
      </c>
      <c r="S662" s="11">
        <f t="shared" si="45"/>
        <v>41922.741655092592</v>
      </c>
      <c r="T662" s="12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 t="shared" si="43"/>
        <v>52</v>
      </c>
      <c r="Q663" t="str">
        <f t="shared" si="47"/>
        <v>technology</v>
      </c>
      <c r="R663" t="str">
        <f t="shared" si="46"/>
        <v>wearables</v>
      </c>
      <c r="S663" s="11">
        <f t="shared" si="45"/>
        <v>42636.645358796297</v>
      </c>
      <c r="T663" s="12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 t="shared" si="43"/>
        <v>80</v>
      </c>
      <c r="Q664" t="str">
        <f t="shared" si="47"/>
        <v>technology</v>
      </c>
      <c r="R664" t="str">
        <f t="shared" si="46"/>
        <v>wearables</v>
      </c>
      <c r="S664" s="11">
        <f t="shared" si="45"/>
        <v>41990.438043981485</v>
      </c>
      <c r="T664" s="12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 t="shared" si="43"/>
        <v>353.5</v>
      </c>
      <c r="Q665" t="str">
        <f t="shared" si="47"/>
        <v>technology</v>
      </c>
      <c r="R665" t="str">
        <f t="shared" si="46"/>
        <v>wearables</v>
      </c>
      <c r="S665" s="11">
        <f t="shared" si="45"/>
        <v>42173.843240740738</v>
      </c>
      <c r="T665" s="12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 t="shared" si="43"/>
        <v>466.5</v>
      </c>
      <c r="Q666" t="str">
        <f t="shared" si="47"/>
        <v>technology</v>
      </c>
      <c r="R666" t="str">
        <f t="shared" si="46"/>
        <v>wearables</v>
      </c>
      <c r="S666" s="11">
        <f t="shared" si="45"/>
        <v>42077.666377314818</v>
      </c>
      <c r="T666" s="12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 t="shared" si="43"/>
        <v>938</v>
      </c>
      <c r="Q667" t="str">
        <f t="shared" si="47"/>
        <v>technology</v>
      </c>
      <c r="R667" t="str">
        <f t="shared" si="46"/>
        <v>wearables</v>
      </c>
      <c r="S667" s="11">
        <f t="shared" si="45"/>
        <v>42688.711354166662</v>
      </c>
      <c r="T667" s="12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 t="shared" si="43"/>
        <v>6</v>
      </c>
      <c r="Q668" t="str">
        <f t="shared" si="47"/>
        <v>technology</v>
      </c>
      <c r="R668" t="str">
        <f t="shared" si="46"/>
        <v>wearables</v>
      </c>
      <c r="S668" s="11">
        <f t="shared" si="45"/>
        <v>41838.832152777781</v>
      </c>
      <c r="T668" s="12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 t="shared" si="43"/>
        <v>2519</v>
      </c>
      <c r="Q669" t="str">
        <f t="shared" si="47"/>
        <v>technology</v>
      </c>
      <c r="R669" t="str">
        <f t="shared" si="46"/>
        <v>wearables</v>
      </c>
      <c r="S669" s="11">
        <f t="shared" si="45"/>
        <v>42632.373414351852</v>
      </c>
      <c r="T669" s="12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 t="shared" si="43"/>
        <v>354.5</v>
      </c>
      <c r="Q670" t="str">
        <f t="shared" si="47"/>
        <v>technology</v>
      </c>
      <c r="R670" t="str">
        <f t="shared" si="46"/>
        <v>wearables</v>
      </c>
      <c r="S670" s="11">
        <f t="shared" si="45"/>
        <v>42090.831273148149</v>
      </c>
      <c r="T670" s="12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 t="shared" si="43"/>
        <v>21521.5</v>
      </c>
      <c r="Q671" t="str">
        <f t="shared" si="47"/>
        <v>technology</v>
      </c>
      <c r="R671" t="str">
        <f t="shared" si="46"/>
        <v>wearables</v>
      </c>
      <c r="S671" s="11">
        <f t="shared" si="45"/>
        <v>42527.625671296293</v>
      </c>
      <c r="T671" s="12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 t="shared" si="43"/>
        <v>13329.5</v>
      </c>
      <c r="Q672" t="str">
        <f t="shared" si="47"/>
        <v>technology</v>
      </c>
      <c r="R672" t="str">
        <f t="shared" si="46"/>
        <v>wearables</v>
      </c>
      <c r="S672" s="11">
        <f t="shared" si="45"/>
        <v>42506.709722222222</v>
      </c>
      <c r="T672" s="12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 t="shared" si="43"/>
        <v>5921.5</v>
      </c>
      <c r="Q673" t="str">
        <f t="shared" si="47"/>
        <v>technology</v>
      </c>
      <c r="R673" t="str">
        <f t="shared" si="46"/>
        <v>wearables</v>
      </c>
      <c r="S673" s="11">
        <f t="shared" si="45"/>
        <v>41984.692731481482</v>
      </c>
      <c r="T673" s="12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 t="shared" si="43"/>
        <v>5514.5</v>
      </c>
      <c r="Q674" t="str">
        <f t="shared" si="47"/>
        <v>technology</v>
      </c>
      <c r="R674" t="str">
        <f t="shared" si="46"/>
        <v>wearables</v>
      </c>
      <c r="S674" s="11">
        <f t="shared" si="45"/>
        <v>41974.219490740739</v>
      </c>
      <c r="T674" s="12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 t="shared" si="43"/>
        <v>104</v>
      </c>
      <c r="Q675" t="str">
        <f t="shared" si="47"/>
        <v>technology</v>
      </c>
      <c r="R675" t="str">
        <f t="shared" si="46"/>
        <v>wearables</v>
      </c>
      <c r="S675" s="11">
        <f t="shared" si="45"/>
        <v>41838.840474537035</v>
      </c>
      <c r="T675" s="12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 t="shared" si="43"/>
        <v>8.5</v>
      </c>
      <c r="Q676" t="str">
        <f t="shared" si="47"/>
        <v>technology</v>
      </c>
      <c r="R676" t="str">
        <f t="shared" si="46"/>
        <v>wearables</v>
      </c>
      <c r="S676" s="11">
        <f t="shared" si="45"/>
        <v>41803.116053240738</v>
      </c>
      <c r="T676" s="12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 t="shared" si="43"/>
        <v>458.5</v>
      </c>
      <c r="Q677" t="str">
        <f t="shared" si="47"/>
        <v>technology</v>
      </c>
      <c r="R677" t="str">
        <f t="shared" si="46"/>
        <v>wearables</v>
      </c>
      <c r="S677" s="11">
        <f t="shared" si="45"/>
        <v>41975.930601851855</v>
      </c>
      <c r="T677" s="12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 t="shared" si="43"/>
        <v>747.5</v>
      </c>
      <c r="Q678" t="str">
        <f t="shared" si="47"/>
        <v>technology</v>
      </c>
      <c r="R678" t="str">
        <f t="shared" si="46"/>
        <v>wearables</v>
      </c>
      <c r="S678" s="11">
        <f t="shared" si="45"/>
        <v>42012.768298611118</v>
      </c>
      <c r="T678" s="12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 t="shared" si="43"/>
        <v>6444</v>
      </c>
      <c r="Q679" t="str">
        <f t="shared" si="47"/>
        <v>technology</v>
      </c>
      <c r="R679" t="str">
        <f t="shared" si="46"/>
        <v>wearables</v>
      </c>
      <c r="S679" s="11">
        <f t="shared" si="45"/>
        <v>42504.403877314813</v>
      </c>
      <c r="T679" s="12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 t="shared" si="43"/>
        <v>562.5</v>
      </c>
      <c r="Q680" t="str">
        <f t="shared" si="47"/>
        <v>technology</v>
      </c>
      <c r="R680" t="str">
        <f t="shared" si="46"/>
        <v>wearables</v>
      </c>
      <c r="S680" s="11">
        <f t="shared" si="45"/>
        <v>42481.376597222217</v>
      </c>
      <c r="T680" s="12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 t="shared" si="43"/>
        <v>4460.5</v>
      </c>
      <c r="Q681" t="str">
        <f t="shared" si="47"/>
        <v>technology</v>
      </c>
      <c r="R681" t="str">
        <f t="shared" si="46"/>
        <v>wearables</v>
      </c>
      <c r="S681" s="11">
        <f t="shared" si="45"/>
        <v>42556.695706018523</v>
      </c>
      <c r="T681" s="12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 t="shared" si="43"/>
        <v>9781.5</v>
      </c>
      <c r="Q682" t="str">
        <f t="shared" si="47"/>
        <v>technology</v>
      </c>
      <c r="R682" t="str">
        <f t="shared" si="46"/>
        <v>wearables</v>
      </c>
      <c r="S682" s="11">
        <f t="shared" si="45"/>
        <v>41864.501516203702</v>
      </c>
      <c r="T682" s="12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 t="shared" si="43"/>
        <v>1</v>
      </c>
      <c r="Q683" t="str">
        <f t="shared" si="47"/>
        <v>technology</v>
      </c>
      <c r="R683" t="str">
        <f t="shared" si="46"/>
        <v>wearables</v>
      </c>
      <c r="S683" s="11">
        <f t="shared" si="45"/>
        <v>42639.805601851855</v>
      </c>
      <c r="T683" s="12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 t="shared" si="43"/>
        <v>28.5</v>
      </c>
      <c r="Q684" t="str">
        <f t="shared" si="47"/>
        <v>technology</v>
      </c>
      <c r="R684" t="str">
        <f t="shared" si="46"/>
        <v>wearables</v>
      </c>
      <c r="S684" s="11">
        <f t="shared" si="45"/>
        <v>42778.765300925923</v>
      </c>
      <c r="T684" s="12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 t="shared" si="43"/>
        <v>150.5</v>
      </c>
      <c r="Q685" t="str">
        <f t="shared" si="47"/>
        <v>technology</v>
      </c>
      <c r="R685" t="str">
        <f t="shared" si="46"/>
        <v>wearables</v>
      </c>
      <c r="S685" s="11">
        <f t="shared" si="45"/>
        <v>42634.900046296301</v>
      </c>
      <c r="T685" s="12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 t="shared" si="43"/>
        <v>12041.5</v>
      </c>
      <c r="Q686" t="str">
        <f t="shared" si="47"/>
        <v>technology</v>
      </c>
      <c r="R686" t="str">
        <f t="shared" si="46"/>
        <v>wearables</v>
      </c>
      <c r="S686" s="11">
        <f t="shared" si="45"/>
        <v>41809.473275462966</v>
      </c>
      <c r="T686" s="12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 t="shared" si="43"/>
        <v>281.5</v>
      </c>
      <c r="Q687" t="str">
        <f t="shared" si="47"/>
        <v>technology</v>
      </c>
      <c r="R687" t="str">
        <f t="shared" si="46"/>
        <v>wearables</v>
      </c>
      <c r="S687" s="11">
        <f t="shared" si="45"/>
        <v>41971.866574074069</v>
      </c>
      <c r="T687" s="12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>
        <f t="shared" si="43"/>
        <v>0</v>
      </c>
      <c r="Q688" t="str">
        <f t="shared" si="47"/>
        <v>technology</v>
      </c>
      <c r="R688" t="str">
        <f t="shared" si="46"/>
        <v>wearables</v>
      </c>
      <c r="S688" s="11">
        <f t="shared" si="45"/>
        <v>42189.673263888893</v>
      </c>
      <c r="T688" s="12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 t="shared" si="43"/>
        <v>1778</v>
      </c>
      <c r="Q689" t="str">
        <f t="shared" si="47"/>
        <v>technology</v>
      </c>
      <c r="R689" t="str">
        <f t="shared" si="46"/>
        <v>wearables</v>
      </c>
      <c r="S689" s="11">
        <f t="shared" si="45"/>
        <v>42711.750613425931</v>
      </c>
      <c r="T689" s="12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 t="shared" si="43"/>
        <v>7317</v>
      </c>
      <c r="Q690" t="str">
        <f t="shared" si="47"/>
        <v>technology</v>
      </c>
      <c r="R690" t="str">
        <f t="shared" si="46"/>
        <v>wearables</v>
      </c>
      <c r="S690" s="11">
        <f t="shared" si="45"/>
        <v>42262.104780092588</v>
      </c>
      <c r="T690" s="12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 t="shared" si="43"/>
        <v>57816.75</v>
      </c>
      <c r="Q691" t="str">
        <f t="shared" si="47"/>
        <v>technology</v>
      </c>
      <c r="R691" t="str">
        <f t="shared" si="46"/>
        <v>wearables</v>
      </c>
      <c r="S691" s="11">
        <f t="shared" si="45"/>
        <v>42675.66778935185</v>
      </c>
      <c r="T691" s="12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 t="shared" si="43"/>
        <v>1251</v>
      </c>
      <c r="Q692" t="str">
        <f t="shared" si="47"/>
        <v>technology</v>
      </c>
      <c r="R692" t="str">
        <f t="shared" si="46"/>
        <v>wearables</v>
      </c>
      <c r="S692" s="11">
        <f t="shared" si="45"/>
        <v>42579.634733796294</v>
      </c>
      <c r="T692" s="12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 t="shared" si="43"/>
        <v>135</v>
      </c>
      <c r="Q693" t="str">
        <f t="shared" si="47"/>
        <v>technology</v>
      </c>
      <c r="R693" t="str">
        <f t="shared" si="46"/>
        <v>wearables</v>
      </c>
      <c r="S693" s="11">
        <f t="shared" si="45"/>
        <v>42158.028310185182</v>
      </c>
      <c r="T693" s="12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 t="shared" si="43"/>
        <v>753.5</v>
      </c>
      <c r="Q694" t="str">
        <f t="shared" si="47"/>
        <v>technology</v>
      </c>
      <c r="R694" t="str">
        <f t="shared" si="46"/>
        <v>wearables</v>
      </c>
      <c r="S694" s="11">
        <f t="shared" si="45"/>
        <v>42696.37572916667</v>
      </c>
      <c r="T694" s="12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 t="shared" si="43"/>
        <v>17817</v>
      </c>
      <c r="Q695" t="str">
        <f t="shared" si="47"/>
        <v>technology</v>
      </c>
      <c r="R695" t="str">
        <f t="shared" si="46"/>
        <v>wearables</v>
      </c>
      <c r="S695" s="11">
        <f t="shared" si="45"/>
        <v>42094.808182870373</v>
      </c>
      <c r="T695" s="12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 t="shared" si="43"/>
        <v>298.5</v>
      </c>
      <c r="Q696" t="str">
        <f t="shared" si="47"/>
        <v>technology</v>
      </c>
      <c r="R696" t="str">
        <f t="shared" si="46"/>
        <v>wearables</v>
      </c>
      <c r="S696" s="11">
        <f t="shared" si="45"/>
        <v>42737.663877314815</v>
      </c>
      <c r="T696" s="12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 t="shared" si="43"/>
        <v>321.5</v>
      </c>
      <c r="Q697" t="str">
        <f t="shared" si="47"/>
        <v>technology</v>
      </c>
      <c r="R697" t="str">
        <f t="shared" si="46"/>
        <v>wearables</v>
      </c>
      <c r="S697" s="11">
        <f t="shared" si="45"/>
        <v>41913.521064814813</v>
      </c>
      <c r="T697" s="12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 t="shared" si="43"/>
        <v>1</v>
      </c>
      <c r="Q698" t="str">
        <f t="shared" si="47"/>
        <v>technology</v>
      </c>
      <c r="R698" t="str">
        <f t="shared" si="46"/>
        <v>wearables</v>
      </c>
      <c r="S698" s="11">
        <f t="shared" si="45"/>
        <v>41815.927106481482</v>
      </c>
      <c r="T698" s="12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 t="shared" si="43"/>
        <v>1216.5</v>
      </c>
      <c r="Q699" t="str">
        <f t="shared" si="47"/>
        <v>technology</v>
      </c>
      <c r="R699" t="str">
        <f t="shared" si="46"/>
        <v>wearables</v>
      </c>
      <c r="S699" s="11">
        <f t="shared" si="45"/>
        <v>42388.523020833338</v>
      </c>
      <c r="T699" s="12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 t="shared" si="43"/>
        <v>7709.5</v>
      </c>
      <c r="Q700" t="str">
        <f t="shared" si="47"/>
        <v>technology</v>
      </c>
      <c r="R700" t="str">
        <f t="shared" si="46"/>
        <v>wearables</v>
      </c>
      <c r="S700" s="11">
        <f t="shared" si="45"/>
        <v>41866.931076388886</v>
      </c>
      <c r="T700" s="12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 t="shared" si="43"/>
        <v>54019.37</v>
      </c>
      <c r="Q701" t="str">
        <f t="shared" si="47"/>
        <v>technology</v>
      </c>
      <c r="R701" t="str">
        <f t="shared" si="46"/>
        <v>wearables</v>
      </c>
      <c r="S701" s="11">
        <f t="shared" si="45"/>
        <v>41563.485509259262</v>
      </c>
      <c r="T701" s="12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 t="shared" si="43"/>
        <v>217</v>
      </c>
      <c r="Q702" t="str">
        <f t="shared" si="47"/>
        <v>technology</v>
      </c>
      <c r="R702" t="str">
        <f t="shared" si="46"/>
        <v>wearables</v>
      </c>
      <c r="S702" s="11">
        <f t="shared" si="45"/>
        <v>42715.688437500001</v>
      </c>
      <c r="T702" s="12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 t="shared" si="43"/>
        <v>3069.5</v>
      </c>
      <c r="Q703" t="str">
        <f t="shared" si="47"/>
        <v>technology</v>
      </c>
      <c r="R703" t="str">
        <f t="shared" si="46"/>
        <v>wearables</v>
      </c>
      <c r="S703" s="11">
        <f t="shared" si="45"/>
        <v>41813.662962962961</v>
      </c>
      <c r="T703" s="12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 t="shared" si="43"/>
        <v>2329.5050000000001</v>
      </c>
      <c r="Q704" t="str">
        <f t="shared" si="47"/>
        <v>technology</v>
      </c>
      <c r="R704" t="str">
        <f t="shared" si="46"/>
        <v>wearables</v>
      </c>
      <c r="S704" s="11">
        <f t="shared" si="45"/>
        <v>42668.726701388892</v>
      </c>
      <c r="T704" s="12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 t="shared" si="43"/>
        <v>422</v>
      </c>
      <c r="Q705" t="str">
        <f t="shared" si="47"/>
        <v>technology</v>
      </c>
      <c r="R705" t="str">
        <f t="shared" si="46"/>
        <v>wearables</v>
      </c>
      <c r="S705" s="11">
        <f t="shared" si="45"/>
        <v>42711.950798611113</v>
      </c>
      <c r="T705" s="12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 t="shared" si="43"/>
        <v>242.5</v>
      </c>
      <c r="Q706" t="str">
        <f t="shared" si="47"/>
        <v>technology</v>
      </c>
      <c r="R706" t="str">
        <f t="shared" si="46"/>
        <v>wearables</v>
      </c>
      <c r="S706" s="11">
        <f t="shared" si="45"/>
        <v>42726.192916666667</v>
      </c>
      <c r="T706" s="12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 t="shared" ref="P707:P770" si="48">AVERAGE(L707,E707)</f>
        <v>491</v>
      </c>
      <c r="Q707" t="str">
        <f t="shared" si="47"/>
        <v>technology</v>
      </c>
      <c r="R707" t="str">
        <f t="shared" si="46"/>
        <v>wearables</v>
      </c>
      <c r="S707" s="11">
        <f t="shared" si="45"/>
        <v>42726.491643518515</v>
      </c>
      <c r="T707" s="12">
        <f t="shared" ref="T707:T770" si="49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>
        <f t="shared" si="48"/>
        <v>0</v>
      </c>
      <c r="Q708" t="str">
        <f t="shared" si="47"/>
        <v>technology</v>
      </c>
      <c r="R708" t="str">
        <f t="shared" si="46"/>
        <v>wearables</v>
      </c>
      <c r="S708" s="11">
        <f t="shared" ref="S708:S771" si="50">(((J708/60)/60)/24)+DATE(1970,1,1)</f>
        <v>42676.995173611111</v>
      </c>
      <c r="T708" s="12">
        <f t="shared" si="4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 t="shared" si="48"/>
        <v>27063.3</v>
      </c>
      <c r="Q709" t="str">
        <f t="shared" si="47"/>
        <v>technology</v>
      </c>
      <c r="R709" t="str">
        <f t="shared" si="46"/>
        <v>wearables</v>
      </c>
      <c r="S709" s="11">
        <f t="shared" si="50"/>
        <v>42696.663506944446</v>
      </c>
      <c r="T709" s="12">
        <f t="shared" si="4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 t="shared" si="48"/>
        <v>4603</v>
      </c>
      <c r="Q710" t="str">
        <f t="shared" si="47"/>
        <v>technology</v>
      </c>
      <c r="R710" t="str">
        <f t="shared" si="46"/>
        <v>wearables</v>
      </c>
      <c r="S710" s="11">
        <f t="shared" si="50"/>
        <v>41835.581018518518</v>
      </c>
      <c r="T710" s="12">
        <f t="shared" si="4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 t="shared" si="48"/>
        <v>31.5</v>
      </c>
      <c r="Q711" t="str">
        <f t="shared" si="47"/>
        <v>technology</v>
      </c>
      <c r="R711" t="str">
        <f t="shared" si="46"/>
        <v>wearables</v>
      </c>
      <c r="S711" s="11">
        <f t="shared" si="50"/>
        <v>41948.041192129633</v>
      </c>
      <c r="T711" s="12">
        <f t="shared" si="4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>
        <f t="shared" si="48"/>
        <v>0</v>
      </c>
      <c r="Q712" t="str">
        <f t="shared" si="47"/>
        <v>technology</v>
      </c>
      <c r="R712" t="str">
        <f t="shared" si="46"/>
        <v>wearables</v>
      </c>
      <c r="S712" s="11">
        <f t="shared" si="50"/>
        <v>41837.984976851854</v>
      </c>
      <c r="T712" s="12">
        <f t="shared" si="4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 t="shared" si="48"/>
        <v>17064.5</v>
      </c>
      <c r="Q713" t="str">
        <f t="shared" si="47"/>
        <v>technology</v>
      </c>
      <c r="R713" t="str">
        <f t="shared" si="46"/>
        <v>wearables</v>
      </c>
      <c r="S713" s="11">
        <f t="shared" si="50"/>
        <v>42678.459120370375</v>
      </c>
      <c r="T713" s="12">
        <f t="shared" si="4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 t="shared" si="48"/>
        <v>54.5</v>
      </c>
      <c r="Q714" t="str">
        <f t="shared" si="47"/>
        <v>technology</v>
      </c>
      <c r="R714" t="str">
        <f t="shared" si="46"/>
        <v>wearables</v>
      </c>
      <c r="S714" s="11">
        <f t="shared" si="50"/>
        <v>42384.680925925932</v>
      </c>
      <c r="T714" s="12">
        <f t="shared" si="4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 t="shared" si="48"/>
        <v>100</v>
      </c>
      <c r="Q715" t="str">
        <f t="shared" si="47"/>
        <v>technology</v>
      </c>
      <c r="R715" t="str">
        <f t="shared" ref="R715:R778" si="51">RIGHT(N715,LEN(N715)-FIND("/",N715))</f>
        <v>wearables</v>
      </c>
      <c r="S715" s="11">
        <f t="shared" si="50"/>
        <v>42496.529305555552</v>
      </c>
      <c r="T715" s="12">
        <f t="shared" si="4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 t="shared" si="48"/>
        <v>1138.5</v>
      </c>
      <c r="Q716" t="str">
        <f t="shared" ref="Q716:Q779" si="52">LEFT(N716,FIND("/",N716)-1)</f>
        <v>technology</v>
      </c>
      <c r="R716" t="str">
        <f t="shared" si="51"/>
        <v>wearables</v>
      </c>
      <c r="S716" s="11">
        <f t="shared" si="50"/>
        <v>42734.787986111114</v>
      </c>
      <c r="T716" s="12">
        <f t="shared" si="4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 t="shared" si="48"/>
        <v>700.5</v>
      </c>
      <c r="Q717" t="str">
        <f t="shared" si="52"/>
        <v>technology</v>
      </c>
      <c r="R717" t="str">
        <f t="shared" si="51"/>
        <v>wearables</v>
      </c>
      <c r="S717" s="11">
        <f t="shared" si="50"/>
        <v>42273.090740740736</v>
      </c>
      <c r="T717" s="12">
        <f t="shared" si="4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 t="shared" si="48"/>
        <v>365.5</v>
      </c>
      <c r="Q718" t="str">
        <f t="shared" si="52"/>
        <v>technology</v>
      </c>
      <c r="R718" t="str">
        <f t="shared" si="51"/>
        <v>wearables</v>
      </c>
      <c r="S718" s="11">
        <f t="shared" si="50"/>
        <v>41940.658645833333</v>
      </c>
      <c r="T718" s="12">
        <f t="shared" si="4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 t="shared" si="48"/>
        <v>154.5</v>
      </c>
      <c r="Q719" t="str">
        <f t="shared" si="52"/>
        <v>technology</v>
      </c>
      <c r="R719" t="str">
        <f t="shared" si="51"/>
        <v>wearables</v>
      </c>
      <c r="S719" s="11">
        <f t="shared" si="50"/>
        <v>41857.854189814818</v>
      </c>
      <c r="T719" s="12">
        <f t="shared" si="4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 t="shared" si="48"/>
        <v>47</v>
      </c>
      <c r="Q720" t="str">
        <f t="shared" si="52"/>
        <v>technology</v>
      </c>
      <c r="R720" t="str">
        <f t="shared" si="51"/>
        <v>wearables</v>
      </c>
      <c r="S720" s="11">
        <f t="shared" si="50"/>
        <v>42752.845451388886</v>
      </c>
      <c r="T720" s="12">
        <f t="shared" si="4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 t="shared" si="48"/>
        <v>102</v>
      </c>
      <c r="Q721" t="str">
        <f t="shared" si="52"/>
        <v>technology</v>
      </c>
      <c r="R721" t="str">
        <f t="shared" si="51"/>
        <v>wearables</v>
      </c>
      <c r="S721" s="11">
        <f t="shared" si="50"/>
        <v>42409.040231481486</v>
      </c>
      <c r="T721" s="12">
        <f t="shared" si="4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 t="shared" si="48"/>
        <v>1388</v>
      </c>
      <c r="Q722" t="str">
        <f t="shared" si="52"/>
        <v>publishing</v>
      </c>
      <c r="R722" t="str">
        <f t="shared" si="51"/>
        <v>nonfiction</v>
      </c>
      <c r="S722" s="11">
        <f t="shared" si="50"/>
        <v>40909.649201388893</v>
      </c>
      <c r="T722" s="12">
        <f t="shared" si="4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 t="shared" si="48"/>
        <v>5066</v>
      </c>
      <c r="Q723" t="str">
        <f t="shared" si="52"/>
        <v>publishing</v>
      </c>
      <c r="R723" t="str">
        <f t="shared" si="51"/>
        <v>nonfiction</v>
      </c>
      <c r="S723" s="11">
        <f t="shared" si="50"/>
        <v>41807.571840277778</v>
      </c>
      <c r="T723" s="12">
        <f t="shared" si="4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 t="shared" si="48"/>
        <v>16579.5</v>
      </c>
      <c r="Q724" t="str">
        <f t="shared" si="52"/>
        <v>publishing</v>
      </c>
      <c r="R724" t="str">
        <f t="shared" si="51"/>
        <v>nonfiction</v>
      </c>
      <c r="S724" s="11">
        <f t="shared" si="50"/>
        <v>40977.805300925924</v>
      </c>
      <c r="T724" s="12">
        <f t="shared" si="4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 t="shared" si="48"/>
        <v>2784.5</v>
      </c>
      <c r="Q725" t="str">
        <f t="shared" si="52"/>
        <v>publishing</v>
      </c>
      <c r="R725" t="str">
        <f t="shared" si="51"/>
        <v>nonfiction</v>
      </c>
      <c r="S725" s="11">
        <f t="shared" si="50"/>
        <v>42184.816539351858</v>
      </c>
      <c r="T725" s="12">
        <f t="shared" si="4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 t="shared" si="48"/>
        <v>3763.0050000000001</v>
      </c>
      <c r="Q726" t="str">
        <f t="shared" si="52"/>
        <v>publishing</v>
      </c>
      <c r="R726" t="str">
        <f t="shared" si="51"/>
        <v>nonfiction</v>
      </c>
      <c r="S726" s="11">
        <f t="shared" si="50"/>
        <v>40694.638460648144</v>
      </c>
      <c r="T726" s="12">
        <f t="shared" si="4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 t="shared" si="48"/>
        <v>10105</v>
      </c>
      <c r="Q727" t="str">
        <f t="shared" si="52"/>
        <v>publishing</v>
      </c>
      <c r="R727" t="str">
        <f t="shared" si="51"/>
        <v>nonfiction</v>
      </c>
      <c r="S727" s="11">
        <f t="shared" si="50"/>
        <v>42321.626296296294</v>
      </c>
      <c r="T727" s="12">
        <f t="shared" si="4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 t="shared" si="48"/>
        <v>1285</v>
      </c>
      <c r="Q728" t="str">
        <f t="shared" si="52"/>
        <v>publishing</v>
      </c>
      <c r="R728" t="str">
        <f t="shared" si="51"/>
        <v>nonfiction</v>
      </c>
      <c r="S728" s="11">
        <f t="shared" si="50"/>
        <v>41346.042673611111</v>
      </c>
      <c r="T728" s="12">
        <f t="shared" si="4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 t="shared" si="48"/>
        <v>2796</v>
      </c>
      <c r="Q729" t="str">
        <f t="shared" si="52"/>
        <v>publishing</v>
      </c>
      <c r="R729" t="str">
        <f t="shared" si="51"/>
        <v>nonfiction</v>
      </c>
      <c r="S729" s="11">
        <f t="shared" si="50"/>
        <v>41247.020243055551</v>
      </c>
      <c r="T729" s="12">
        <f t="shared" si="4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 t="shared" si="48"/>
        <v>4023.7249999999999</v>
      </c>
      <c r="Q730" t="str">
        <f t="shared" si="52"/>
        <v>publishing</v>
      </c>
      <c r="R730" t="str">
        <f t="shared" si="51"/>
        <v>nonfiction</v>
      </c>
      <c r="S730" s="11">
        <f t="shared" si="50"/>
        <v>40731.837465277778</v>
      </c>
      <c r="T730" s="12">
        <f t="shared" si="4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 t="shared" si="48"/>
        <v>2673</v>
      </c>
      <c r="Q731" t="str">
        <f t="shared" si="52"/>
        <v>publishing</v>
      </c>
      <c r="R731" t="str">
        <f t="shared" si="51"/>
        <v>nonfiction</v>
      </c>
      <c r="S731" s="11">
        <f t="shared" si="50"/>
        <v>41111.185891203706</v>
      </c>
      <c r="T731" s="12">
        <f t="shared" si="4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 t="shared" si="48"/>
        <v>13351.5</v>
      </c>
      <c r="Q732" t="str">
        <f t="shared" si="52"/>
        <v>publishing</v>
      </c>
      <c r="R732" t="str">
        <f t="shared" si="51"/>
        <v>nonfiction</v>
      </c>
      <c r="S732" s="11">
        <f t="shared" si="50"/>
        <v>40854.745266203703</v>
      </c>
      <c r="T732" s="12">
        <f t="shared" si="4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 t="shared" si="48"/>
        <v>3185.5</v>
      </c>
      <c r="Q733" t="str">
        <f t="shared" si="52"/>
        <v>publishing</v>
      </c>
      <c r="R733" t="str">
        <f t="shared" si="51"/>
        <v>nonfiction</v>
      </c>
      <c r="S733" s="11">
        <f t="shared" si="50"/>
        <v>40879.795682870368</v>
      </c>
      <c r="T733" s="12">
        <f t="shared" si="4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 t="shared" si="48"/>
        <v>38.5</v>
      </c>
      <c r="Q734" t="str">
        <f t="shared" si="52"/>
        <v>publishing</v>
      </c>
      <c r="R734" t="str">
        <f t="shared" si="51"/>
        <v>nonfiction</v>
      </c>
      <c r="S734" s="11">
        <f t="shared" si="50"/>
        <v>41486.424317129626</v>
      </c>
      <c r="T734" s="12">
        <f t="shared" si="4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 t="shared" si="48"/>
        <v>1590.5</v>
      </c>
      <c r="Q735" t="str">
        <f t="shared" si="52"/>
        <v>publishing</v>
      </c>
      <c r="R735" t="str">
        <f t="shared" si="51"/>
        <v>nonfiction</v>
      </c>
      <c r="S735" s="11">
        <f t="shared" si="50"/>
        <v>41598.420046296298</v>
      </c>
      <c r="T735" s="12">
        <f t="shared" si="4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 t="shared" si="48"/>
        <v>5363.5</v>
      </c>
      <c r="Q736" t="str">
        <f t="shared" si="52"/>
        <v>publishing</v>
      </c>
      <c r="R736" t="str">
        <f t="shared" si="51"/>
        <v>nonfiction</v>
      </c>
      <c r="S736" s="11">
        <f t="shared" si="50"/>
        <v>42102.164583333331</v>
      </c>
      <c r="T736" s="12">
        <f t="shared" si="4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 t="shared" si="48"/>
        <v>27000</v>
      </c>
      <c r="Q737" t="str">
        <f t="shared" si="52"/>
        <v>publishing</v>
      </c>
      <c r="R737" t="str">
        <f t="shared" si="51"/>
        <v>nonfiction</v>
      </c>
      <c r="S737" s="11">
        <f t="shared" si="50"/>
        <v>41946.029467592591</v>
      </c>
      <c r="T737" s="12">
        <f t="shared" si="4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 t="shared" si="48"/>
        <v>5726.5</v>
      </c>
      <c r="Q738" t="str">
        <f t="shared" si="52"/>
        <v>publishing</v>
      </c>
      <c r="R738" t="str">
        <f t="shared" si="51"/>
        <v>nonfiction</v>
      </c>
      <c r="S738" s="11">
        <f t="shared" si="50"/>
        <v>41579.734259259261</v>
      </c>
      <c r="T738" s="12">
        <f t="shared" si="4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 t="shared" si="48"/>
        <v>3114</v>
      </c>
      <c r="Q739" t="str">
        <f t="shared" si="52"/>
        <v>publishing</v>
      </c>
      <c r="R739" t="str">
        <f t="shared" si="51"/>
        <v>nonfiction</v>
      </c>
      <c r="S739" s="11">
        <f t="shared" si="50"/>
        <v>41667.275312500002</v>
      </c>
      <c r="T739" s="12">
        <f t="shared" si="4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 t="shared" si="48"/>
        <v>821</v>
      </c>
      <c r="Q740" t="str">
        <f t="shared" si="52"/>
        <v>publishing</v>
      </c>
      <c r="R740" t="str">
        <f t="shared" si="51"/>
        <v>nonfiction</v>
      </c>
      <c r="S740" s="11">
        <f t="shared" si="50"/>
        <v>41943.604097222218</v>
      </c>
      <c r="T740" s="12">
        <f t="shared" si="4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 t="shared" si="48"/>
        <v>4819.5</v>
      </c>
      <c r="Q741" t="str">
        <f t="shared" si="52"/>
        <v>publishing</v>
      </c>
      <c r="R741" t="str">
        <f t="shared" si="51"/>
        <v>nonfiction</v>
      </c>
      <c r="S741" s="11">
        <f t="shared" si="50"/>
        <v>41829.502650462964</v>
      </c>
      <c r="T741" s="12">
        <f t="shared" si="4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 t="shared" si="48"/>
        <v>1620.5</v>
      </c>
      <c r="Q742" t="str">
        <f t="shared" si="52"/>
        <v>publishing</v>
      </c>
      <c r="R742" t="str">
        <f t="shared" si="51"/>
        <v>nonfiction</v>
      </c>
      <c r="S742" s="11">
        <f t="shared" si="50"/>
        <v>42162.146782407406</v>
      </c>
      <c r="T742" s="12">
        <f t="shared" si="4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 t="shared" si="48"/>
        <v>6693.9</v>
      </c>
      <c r="Q743" t="str">
        <f t="shared" si="52"/>
        <v>publishing</v>
      </c>
      <c r="R743" t="str">
        <f t="shared" si="51"/>
        <v>nonfiction</v>
      </c>
      <c r="S743" s="11">
        <f t="shared" si="50"/>
        <v>41401.648217592592</v>
      </c>
      <c r="T743" s="12">
        <f t="shared" si="4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 t="shared" si="48"/>
        <v>786.5</v>
      </c>
      <c r="Q744" t="str">
        <f t="shared" si="52"/>
        <v>publishing</v>
      </c>
      <c r="R744" t="str">
        <f t="shared" si="51"/>
        <v>nonfiction</v>
      </c>
      <c r="S744" s="11">
        <f t="shared" si="50"/>
        <v>41689.917962962965</v>
      </c>
      <c r="T744" s="12">
        <f t="shared" si="4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 t="shared" si="48"/>
        <v>414.5</v>
      </c>
      <c r="Q745" t="str">
        <f t="shared" si="52"/>
        <v>publishing</v>
      </c>
      <c r="R745" t="str">
        <f t="shared" si="51"/>
        <v>nonfiction</v>
      </c>
      <c r="S745" s="11">
        <f t="shared" si="50"/>
        <v>40990.709317129629</v>
      </c>
      <c r="T745" s="12">
        <f t="shared" si="4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 t="shared" si="48"/>
        <v>2589</v>
      </c>
      <c r="Q746" t="str">
        <f t="shared" si="52"/>
        <v>publishing</v>
      </c>
      <c r="R746" t="str">
        <f t="shared" si="51"/>
        <v>nonfiction</v>
      </c>
      <c r="S746" s="11">
        <f t="shared" si="50"/>
        <v>41226.95721064815</v>
      </c>
      <c r="T746" s="12">
        <f t="shared" si="4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 t="shared" si="48"/>
        <v>2025</v>
      </c>
      <c r="Q747" t="str">
        <f t="shared" si="52"/>
        <v>publishing</v>
      </c>
      <c r="R747" t="str">
        <f t="shared" si="51"/>
        <v>nonfiction</v>
      </c>
      <c r="S747" s="11">
        <f t="shared" si="50"/>
        <v>41367.572280092594</v>
      </c>
      <c r="T747" s="12">
        <f t="shared" si="4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 t="shared" si="48"/>
        <v>1707.5</v>
      </c>
      <c r="Q748" t="str">
        <f t="shared" si="52"/>
        <v>publishing</v>
      </c>
      <c r="R748" t="str">
        <f t="shared" si="51"/>
        <v>nonfiction</v>
      </c>
      <c r="S748" s="11">
        <f t="shared" si="50"/>
        <v>41157.042928240742</v>
      </c>
      <c r="T748" s="12">
        <f t="shared" si="4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 t="shared" si="48"/>
        <v>3529</v>
      </c>
      <c r="Q749" t="str">
        <f t="shared" si="52"/>
        <v>publishing</v>
      </c>
      <c r="R749" t="str">
        <f t="shared" si="51"/>
        <v>nonfiction</v>
      </c>
      <c r="S749" s="11">
        <f t="shared" si="50"/>
        <v>41988.548831018517</v>
      </c>
      <c r="T749" s="12">
        <f t="shared" si="4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 t="shared" si="48"/>
        <v>1024.5</v>
      </c>
      <c r="Q750" t="str">
        <f t="shared" si="52"/>
        <v>publishing</v>
      </c>
      <c r="R750" t="str">
        <f t="shared" si="51"/>
        <v>nonfiction</v>
      </c>
      <c r="S750" s="11">
        <f t="shared" si="50"/>
        <v>41831.846828703703</v>
      </c>
      <c r="T750" s="12">
        <f t="shared" si="4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 t="shared" si="48"/>
        <v>5333</v>
      </c>
      <c r="Q751" t="str">
        <f t="shared" si="52"/>
        <v>publishing</v>
      </c>
      <c r="R751" t="str">
        <f t="shared" si="51"/>
        <v>nonfiction</v>
      </c>
      <c r="S751" s="11">
        <f t="shared" si="50"/>
        <v>42733.94131944445</v>
      </c>
      <c r="T751" s="12">
        <f t="shared" si="4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 t="shared" si="48"/>
        <v>2309</v>
      </c>
      <c r="Q752" t="str">
        <f t="shared" si="52"/>
        <v>publishing</v>
      </c>
      <c r="R752" t="str">
        <f t="shared" si="51"/>
        <v>nonfiction</v>
      </c>
      <c r="S752" s="11">
        <f t="shared" si="50"/>
        <v>41299.878148148149</v>
      </c>
      <c r="T752" s="12">
        <f t="shared" si="4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 t="shared" si="48"/>
        <v>1808.5</v>
      </c>
      <c r="Q753" t="str">
        <f t="shared" si="52"/>
        <v>publishing</v>
      </c>
      <c r="R753" t="str">
        <f t="shared" si="51"/>
        <v>nonfiction</v>
      </c>
      <c r="S753" s="11">
        <f t="shared" si="50"/>
        <v>40713.630497685182</v>
      </c>
      <c r="T753" s="12">
        <f t="shared" si="4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 t="shared" si="48"/>
        <v>2845</v>
      </c>
      <c r="Q754" t="str">
        <f t="shared" si="52"/>
        <v>publishing</v>
      </c>
      <c r="R754" t="str">
        <f t="shared" si="51"/>
        <v>nonfiction</v>
      </c>
      <c r="S754" s="11">
        <f t="shared" si="50"/>
        <v>42639.421493055561</v>
      </c>
      <c r="T754" s="12">
        <f t="shared" si="4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 t="shared" si="48"/>
        <v>6413</v>
      </c>
      <c r="Q755" t="str">
        <f t="shared" si="52"/>
        <v>publishing</v>
      </c>
      <c r="R755" t="str">
        <f t="shared" si="51"/>
        <v>nonfiction</v>
      </c>
      <c r="S755" s="11">
        <f t="shared" si="50"/>
        <v>42019.590173611112</v>
      </c>
      <c r="T755" s="12">
        <f t="shared" si="4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 t="shared" si="48"/>
        <v>1062</v>
      </c>
      <c r="Q756" t="str">
        <f t="shared" si="52"/>
        <v>publishing</v>
      </c>
      <c r="R756" t="str">
        <f t="shared" si="51"/>
        <v>nonfiction</v>
      </c>
      <c r="S756" s="11">
        <f t="shared" si="50"/>
        <v>41249.749085648145</v>
      </c>
      <c r="T756" s="12">
        <f t="shared" si="4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 t="shared" si="48"/>
        <v>1307.845</v>
      </c>
      <c r="Q757" t="str">
        <f t="shared" si="52"/>
        <v>publishing</v>
      </c>
      <c r="R757" t="str">
        <f t="shared" si="51"/>
        <v>nonfiction</v>
      </c>
      <c r="S757" s="11">
        <f t="shared" si="50"/>
        <v>41383.605057870373</v>
      </c>
      <c r="T757" s="12">
        <f t="shared" si="4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 t="shared" si="48"/>
        <v>423</v>
      </c>
      <c r="Q758" t="str">
        <f t="shared" si="52"/>
        <v>publishing</v>
      </c>
      <c r="R758" t="str">
        <f t="shared" si="51"/>
        <v>nonfiction</v>
      </c>
      <c r="S758" s="11">
        <f t="shared" si="50"/>
        <v>40590.766886574071</v>
      </c>
      <c r="T758" s="12">
        <f t="shared" si="4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 t="shared" si="48"/>
        <v>306.5</v>
      </c>
      <c r="Q759" t="str">
        <f t="shared" si="52"/>
        <v>publishing</v>
      </c>
      <c r="R759" t="str">
        <f t="shared" si="51"/>
        <v>nonfiction</v>
      </c>
      <c r="S759" s="11">
        <f t="shared" si="50"/>
        <v>41235.054560185185</v>
      </c>
      <c r="T759" s="12">
        <f t="shared" si="4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 t="shared" si="48"/>
        <v>1284.5</v>
      </c>
      <c r="Q760" t="str">
        <f t="shared" si="52"/>
        <v>publishing</v>
      </c>
      <c r="R760" t="str">
        <f t="shared" si="51"/>
        <v>nonfiction</v>
      </c>
      <c r="S760" s="11">
        <f t="shared" si="50"/>
        <v>40429.836435185185</v>
      </c>
      <c r="T760" s="12">
        <f t="shared" si="4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 t="shared" si="48"/>
        <v>2597.5</v>
      </c>
      <c r="Q761" t="str">
        <f t="shared" si="52"/>
        <v>publishing</v>
      </c>
      <c r="R761" t="str">
        <f t="shared" si="51"/>
        <v>nonfiction</v>
      </c>
      <c r="S761" s="11">
        <f t="shared" si="50"/>
        <v>41789.330312500002</v>
      </c>
      <c r="T761" s="12">
        <f t="shared" si="4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>
        <f t="shared" si="48"/>
        <v>0</v>
      </c>
      <c r="Q762" t="str">
        <f t="shared" si="52"/>
        <v>publishing</v>
      </c>
      <c r="R762" t="str">
        <f t="shared" si="51"/>
        <v>fiction</v>
      </c>
      <c r="S762" s="11">
        <f t="shared" si="50"/>
        <v>42670.764039351852</v>
      </c>
      <c r="T762" s="12">
        <f t="shared" si="4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 t="shared" si="48"/>
        <v>120.5</v>
      </c>
      <c r="Q763" t="str">
        <f t="shared" si="52"/>
        <v>publishing</v>
      </c>
      <c r="R763" t="str">
        <f t="shared" si="51"/>
        <v>fiction</v>
      </c>
      <c r="S763" s="11">
        <f t="shared" si="50"/>
        <v>41642.751458333332</v>
      </c>
      <c r="T763" s="12">
        <f t="shared" si="4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>
        <f t="shared" si="48"/>
        <v>0</v>
      </c>
      <c r="Q764" t="str">
        <f t="shared" si="52"/>
        <v>publishing</v>
      </c>
      <c r="R764" t="str">
        <f t="shared" si="51"/>
        <v>fiction</v>
      </c>
      <c r="S764" s="11">
        <f t="shared" si="50"/>
        <v>42690.858449074076</v>
      </c>
      <c r="T764" s="12">
        <f t="shared" si="4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 t="shared" si="48"/>
        <v>3</v>
      </c>
      <c r="Q765" t="str">
        <f t="shared" si="52"/>
        <v>publishing</v>
      </c>
      <c r="R765" t="str">
        <f t="shared" si="51"/>
        <v>fiction</v>
      </c>
      <c r="S765" s="11">
        <f t="shared" si="50"/>
        <v>41471.446851851848</v>
      </c>
      <c r="T765" s="12">
        <f t="shared" si="4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>
        <f t="shared" si="48"/>
        <v>0</v>
      </c>
      <c r="Q766" t="str">
        <f t="shared" si="52"/>
        <v>publishing</v>
      </c>
      <c r="R766" t="str">
        <f t="shared" si="51"/>
        <v>fiction</v>
      </c>
      <c r="S766" s="11">
        <f t="shared" si="50"/>
        <v>42227.173159722224</v>
      </c>
      <c r="T766" s="12">
        <f t="shared" si="4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 t="shared" si="48"/>
        <v>1282.5</v>
      </c>
      <c r="Q767" t="str">
        <f t="shared" si="52"/>
        <v>publishing</v>
      </c>
      <c r="R767" t="str">
        <f t="shared" si="51"/>
        <v>fiction</v>
      </c>
      <c r="S767" s="11">
        <f t="shared" si="50"/>
        <v>41901.542638888888</v>
      </c>
      <c r="T767" s="12">
        <f t="shared" si="4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>
        <f t="shared" si="48"/>
        <v>0</v>
      </c>
      <c r="Q768" t="str">
        <f t="shared" si="52"/>
        <v>publishing</v>
      </c>
      <c r="R768" t="str">
        <f t="shared" si="51"/>
        <v>fiction</v>
      </c>
      <c r="S768" s="11">
        <f t="shared" si="50"/>
        <v>42021.783368055556</v>
      </c>
      <c r="T768" s="12">
        <f t="shared" si="4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 t="shared" si="48"/>
        <v>90</v>
      </c>
      <c r="Q769" t="str">
        <f t="shared" si="52"/>
        <v>publishing</v>
      </c>
      <c r="R769" t="str">
        <f t="shared" si="51"/>
        <v>fiction</v>
      </c>
      <c r="S769" s="11">
        <f t="shared" si="50"/>
        <v>42115.143634259264</v>
      </c>
      <c r="T769" s="12">
        <f t="shared" si="4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>
        <f t="shared" si="48"/>
        <v>0</v>
      </c>
      <c r="Q770" t="str">
        <f t="shared" si="52"/>
        <v>publishing</v>
      </c>
      <c r="R770" t="str">
        <f t="shared" si="51"/>
        <v>fiction</v>
      </c>
      <c r="S770" s="11">
        <f t="shared" si="50"/>
        <v>41594.207060185188</v>
      </c>
      <c r="T770" s="12">
        <f t="shared" si="49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 t="shared" ref="P771:P834" si="53">AVERAGE(L771,E771)</f>
        <v>854</v>
      </c>
      <c r="Q771" t="str">
        <f t="shared" si="52"/>
        <v>publishing</v>
      </c>
      <c r="R771" t="str">
        <f t="shared" si="51"/>
        <v>fiction</v>
      </c>
      <c r="S771" s="11">
        <f t="shared" si="50"/>
        <v>41604.996458333335</v>
      </c>
      <c r="T771" s="12">
        <f t="shared" ref="T771:T834" si="54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>
        <f t="shared" si="53"/>
        <v>0</v>
      </c>
      <c r="Q772" t="str">
        <f t="shared" si="52"/>
        <v>publishing</v>
      </c>
      <c r="R772" t="str">
        <f t="shared" si="51"/>
        <v>fiction</v>
      </c>
      <c r="S772" s="11">
        <f t="shared" ref="S772:S835" si="55">(((J772/60)/60)/24)+DATE(1970,1,1)</f>
        <v>41289.999641203707</v>
      </c>
      <c r="T772" s="12">
        <f t="shared" si="54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 t="shared" si="53"/>
        <v>5.5</v>
      </c>
      <c r="Q773" t="str">
        <f t="shared" si="52"/>
        <v>publishing</v>
      </c>
      <c r="R773" t="str">
        <f t="shared" si="51"/>
        <v>fiction</v>
      </c>
      <c r="S773" s="11">
        <f t="shared" si="55"/>
        <v>42349.824097222227</v>
      </c>
      <c r="T773" s="12">
        <f t="shared" si="54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 t="shared" si="53"/>
        <v>25.5</v>
      </c>
      <c r="Q774" t="str">
        <f t="shared" si="52"/>
        <v>publishing</v>
      </c>
      <c r="R774" t="str">
        <f t="shared" si="51"/>
        <v>fiction</v>
      </c>
      <c r="S774" s="11">
        <f t="shared" si="55"/>
        <v>40068.056932870371</v>
      </c>
      <c r="T774" s="12">
        <f t="shared" si="54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 t="shared" si="53"/>
        <v>17</v>
      </c>
      <c r="Q775" t="str">
        <f t="shared" si="52"/>
        <v>publishing</v>
      </c>
      <c r="R775" t="str">
        <f t="shared" si="51"/>
        <v>fiction</v>
      </c>
      <c r="S775" s="11">
        <f t="shared" si="55"/>
        <v>42100.735937499994</v>
      </c>
      <c r="T775" s="12">
        <f t="shared" si="54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 t="shared" si="53"/>
        <v>180</v>
      </c>
      <c r="Q776" t="str">
        <f t="shared" si="52"/>
        <v>publishing</v>
      </c>
      <c r="R776" t="str">
        <f t="shared" si="51"/>
        <v>fiction</v>
      </c>
      <c r="S776" s="11">
        <f t="shared" si="55"/>
        <v>41663.780300925922</v>
      </c>
      <c r="T776" s="12">
        <f t="shared" si="54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 t="shared" si="53"/>
        <v>87.5</v>
      </c>
      <c r="Q777" t="str">
        <f t="shared" si="52"/>
        <v>publishing</v>
      </c>
      <c r="R777" t="str">
        <f t="shared" si="51"/>
        <v>fiction</v>
      </c>
      <c r="S777" s="11">
        <f t="shared" si="55"/>
        <v>40863.060127314813</v>
      </c>
      <c r="T777" s="12">
        <f t="shared" si="54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 t="shared" si="53"/>
        <v>1827.5</v>
      </c>
      <c r="Q778" t="str">
        <f t="shared" si="52"/>
        <v>publishing</v>
      </c>
      <c r="R778" t="str">
        <f t="shared" si="51"/>
        <v>fiction</v>
      </c>
      <c r="S778" s="11">
        <f t="shared" si="55"/>
        <v>42250.685706018514</v>
      </c>
      <c r="T778" s="12">
        <f t="shared" si="54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 t="shared" si="53"/>
        <v>12</v>
      </c>
      <c r="Q779" t="str">
        <f t="shared" si="52"/>
        <v>publishing</v>
      </c>
      <c r="R779" t="str">
        <f t="shared" ref="R779:R842" si="56">RIGHT(N779,LEN(N779)-FIND("/",N779))</f>
        <v>fiction</v>
      </c>
      <c r="S779" s="11">
        <f t="shared" si="55"/>
        <v>41456.981215277774</v>
      </c>
      <c r="T779" s="12">
        <f t="shared" si="54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 t="shared" si="53"/>
        <v>1.5</v>
      </c>
      <c r="Q780" t="str">
        <f t="shared" ref="Q780:Q843" si="57">LEFT(N780,FIND("/",N780)-1)</f>
        <v>publishing</v>
      </c>
      <c r="R780" t="str">
        <f t="shared" si="56"/>
        <v>fiction</v>
      </c>
      <c r="S780" s="11">
        <f t="shared" si="55"/>
        <v>41729.702314814815</v>
      </c>
      <c r="T780" s="12">
        <f t="shared" si="54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 t="shared" si="53"/>
        <v>203</v>
      </c>
      <c r="Q781" t="str">
        <f t="shared" si="57"/>
        <v>publishing</v>
      </c>
      <c r="R781" t="str">
        <f t="shared" si="56"/>
        <v>fiction</v>
      </c>
      <c r="S781" s="11">
        <f t="shared" si="55"/>
        <v>40436.68408564815</v>
      </c>
      <c r="T781" s="12">
        <f t="shared" si="54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 t="shared" si="53"/>
        <v>533.5</v>
      </c>
      <c r="Q782" t="str">
        <f t="shared" si="57"/>
        <v>music</v>
      </c>
      <c r="R782" t="str">
        <f t="shared" si="56"/>
        <v>rock</v>
      </c>
      <c r="S782" s="11">
        <f t="shared" si="55"/>
        <v>40636.673900462964</v>
      </c>
      <c r="T782" s="12">
        <f t="shared" si="54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 t="shared" si="53"/>
        <v>545.11500000000001</v>
      </c>
      <c r="Q783" t="str">
        <f t="shared" si="57"/>
        <v>music</v>
      </c>
      <c r="R783" t="str">
        <f t="shared" si="56"/>
        <v>rock</v>
      </c>
      <c r="S783" s="11">
        <f t="shared" si="55"/>
        <v>41403.000856481485</v>
      </c>
      <c r="T783" s="12">
        <f t="shared" si="54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 t="shared" si="53"/>
        <v>357</v>
      </c>
      <c r="Q784" t="str">
        <f t="shared" si="57"/>
        <v>music</v>
      </c>
      <c r="R784" t="str">
        <f t="shared" si="56"/>
        <v>rock</v>
      </c>
      <c r="S784" s="11">
        <f t="shared" si="55"/>
        <v>41116.758125</v>
      </c>
      <c r="T784" s="12">
        <f t="shared" si="54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 t="shared" si="53"/>
        <v>1128.5</v>
      </c>
      <c r="Q785" t="str">
        <f t="shared" si="57"/>
        <v>music</v>
      </c>
      <c r="R785" t="str">
        <f t="shared" si="56"/>
        <v>rock</v>
      </c>
      <c r="S785" s="11">
        <f t="shared" si="55"/>
        <v>40987.773715277777</v>
      </c>
      <c r="T785" s="12">
        <f t="shared" si="54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 t="shared" si="53"/>
        <v>517.5</v>
      </c>
      <c r="Q786" t="str">
        <f t="shared" si="57"/>
        <v>music</v>
      </c>
      <c r="R786" t="str">
        <f t="shared" si="56"/>
        <v>rock</v>
      </c>
      <c r="S786" s="11">
        <f t="shared" si="55"/>
        <v>41675.149525462963</v>
      </c>
      <c r="T786" s="12">
        <f t="shared" si="54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 t="shared" si="53"/>
        <v>466.07</v>
      </c>
      <c r="Q787" t="str">
        <f t="shared" si="57"/>
        <v>music</v>
      </c>
      <c r="R787" t="str">
        <f t="shared" si="56"/>
        <v>rock</v>
      </c>
      <c r="S787" s="11">
        <f t="shared" si="55"/>
        <v>41303.593923611108</v>
      </c>
      <c r="T787" s="12">
        <f t="shared" si="54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 t="shared" si="53"/>
        <v>3592</v>
      </c>
      <c r="Q788" t="str">
        <f t="shared" si="57"/>
        <v>music</v>
      </c>
      <c r="R788" t="str">
        <f t="shared" si="56"/>
        <v>rock</v>
      </c>
      <c r="S788" s="11">
        <f t="shared" si="55"/>
        <v>40983.055949074071</v>
      </c>
      <c r="T788" s="12">
        <f t="shared" si="54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 t="shared" si="53"/>
        <v>693.5</v>
      </c>
      <c r="Q789" t="str">
        <f t="shared" si="57"/>
        <v>music</v>
      </c>
      <c r="R789" t="str">
        <f t="shared" si="56"/>
        <v>rock</v>
      </c>
      <c r="S789" s="11">
        <f t="shared" si="55"/>
        <v>41549.627615740741</v>
      </c>
      <c r="T789" s="12">
        <f t="shared" si="54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 t="shared" si="53"/>
        <v>1034.5250000000001</v>
      </c>
      <c r="Q790" t="str">
        <f t="shared" si="57"/>
        <v>music</v>
      </c>
      <c r="R790" t="str">
        <f t="shared" si="56"/>
        <v>rock</v>
      </c>
      <c r="S790" s="11">
        <f t="shared" si="55"/>
        <v>41059.006805555553</v>
      </c>
      <c r="T790" s="12">
        <f t="shared" si="54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 t="shared" si="53"/>
        <v>937</v>
      </c>
      <c r="Q791" t="str">
        <f t="shared" si="57"/>
        <v>music</v>
      </c>
      <c r="R791" t="str">
        <f t="shared" si="56"/>
        <v>rock</v>
      </c>
      <c r="S791" s="11">
        <f t="shared" si="55"/>
        <v>41277.186111111114</v>
      </c>
      <c r="T791" s="12">
        <f t="shared" si="54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 t="shared" si="53"/>
        <v>7296.73</v>
      </c>
      <c r="Q792" t="str">
        <f t="shared" si="57"/>
        <v>music</v>
      </c>
      <c r="R792" t="str">
        <f t="shared" si="56"/>
        <v>rock</v>
      </c>
      <c r="S792" s="11">
        <f t="shared" si="55"/>
        <v>41276.047905092593</v>
      </c>
      <c r="T792" s="12">
        <f t="shared" si="54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 t="shared" si="53"/>
        <v>3959</v>
      </c>
      <c r="Q793" t="str">
        <f t="shared" si="57"/>
        <v>music</v>
      </c>
      <c r="R793" t="str">
        <f t="shared" si="56"/>
        <v>rock</v>
      </c>
      <c r="S793" s="11">
        <f t="shared" si="55"/>
        <v>41557.780624999999</v>
      </c>
      <c r="T793" s="12">
        <f t="shared" si="54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 t="shared" si="53"/>
        <v>1285.5550000000001</v>
      </c>
      <c r="Q794" t="str">
        <f t="shared" si="57"/>
        <v>music</v>
      </c>
      <c r="R794" t="str">
        <f t="shared" si="56"/>
        <v>rock</v>
      </c>
      <c r="S794" s="11">
        <f t="shared" si="55"/>
        <v>41555.873645833337</v>
      </c>
      <c r="T794" s="12">
        <f t="shared" si="54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 t="shared" si="53"/>
        <v>1429.2149999999999</v>
      </c>
      <c r="Q795" t="str">
        <f t="shared" si="57"/>
        <v>music</v>
      </c>
      <c r="R795" t="str">
        <f t="shared" si="56"/>
        <v>rock</v>
      </c>
      <c r="S795" s="11">
        <f t="shared" si="55"/>
        <v>41442.741249999999</v>
      </c>
      <c r="T795" s="12">
        <f t="shared" si="54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 t="shared" si="53"/>
        <v>4239</v>
      </c>
      <c r="Q796" t="str">
        <f t="shared" si="57"/>
        <v>music</v>
      </c>
      <c r="R796" t="str">
        <f t="shared" si="56"/>
        <v>rock</v>
      </c>
      <c r="S796" s="11">
        <f t="shared" si="55"/>
        <v>40736.115011574075</v>
      </c>
      <c r="T796" s="12">
        <f t="shared" si="54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 t="shared" si="53"/>
        <v>7917</v>
      </c>
      <c r="Q797" t="str">
        <f t="shared" si="57"/>
        <v>music</v>
      </c>
      <c r="R797" t="str">
        <f t="shared" si="56"/>
        <v>rock</v>
      </c>
      <c r="S797" s="11">
        <f t="shared" si="55"/>
        <v>40963.613032407404</v>
      </c>
      <c r="T797" s="12">
        <f t="shared" si="54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 t="shared" si="53"/>
        <v>5112.5</v>
      </c>
      <c r="Q798" t="str">
        <f t="shared" si="57"/>
        <v>music</v>
      </c>
      <c r="R798" t="str">
        <f t="shared" si="56"/>
        <v>rock</v>
      </c>
      <c r="S798" s="11">
        <f t="shared" si="55"/>
        <v>41502.882928240739</v>
      </c>
      <c r="T798" s="12">
        <f t="shared" si="54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 t="shared" si="53"/>
        <v>1648.5</v>
      </c>
      <c r="Q799" t="str">
        <f t="shared" si="57"/>
        <v>music</v>
      </c>
      <c r="R799" t="str">
        <f t="shared" si="56"/>
        <v>rock</v>
      </c>
      <c r="S799" s="11">
        <f t="shared" si="55"/>
        <v>40996.994074074071</v>
      </c>
      <c r="T799" s="12">
        <f t="shared" si="54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 t="shared" si="53"/>
        <v>2054</v>
      </c>
      <c r="Q800" t="str">
        <f t="shared" si="57"/>
        <v>music</v>
      </c>
      <c r="R800" t="str">
        <f t="shared" si="56"/>
        <v>rock</v>
      </c>
      <c r="S800" s="11">
        <f t="shared" si="55"/>
        <v>41882.590127314819</v>
      </c>
      <c r="T800" s="12">
        <f t="shared" si="54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 t="shared" si="53"/>
        <v>2514.5</v>
      </c>
      <c r="Q801" t="str">
        <f t="shared" si="57"/>
        <v>music</v>
      </c>
      <c r="R801" t="str">
        <f t="shared" si="56"/>
        <v>rock</v>
      </c>
      <c r="S801" s="11">
        <f t="shared" si="55"/>
        <v>40996.667199074072</v>
      </c>
      <c r="T801" s="12">
        <f t="shared" si="54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 t="shared" si="53"/>
        <v>1169</v>
      </c>
      <c r="Q802" t="str">
        <f t="shared" si="57"/>
        <v>music</v>
      </c>
      <c r="R802" t="str">
        <f t="shared" si="56"/>
        <v>rock</v>
      </c>
      <c r="S802" s="11">
        <f t="shared" si="55"/>
        <v>41863.433495370373</v>
      </c>
      <c r="T802" s="12">
        <f t="shared" si="54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 t="shared" si="53"/>
        <v>1140.7149999999999</v>
      </c>
      <c r="Q803" t="str">
        <f t="shared" si="57"/>
        <v>music</v>
      </c>
      <c r="R803" t="str">
        <f t="shared" si="56"/>
        <v>rock</v>
      </c>
      <c r="S803" s="11">
        <f t="shared" si="55"/>
        <v>40695.795370370368</v>
      </c>
      <c r="T803" s="12">
        <f t="shared" si="54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 t="shared" si="53"/>
        <v>3077.5</v>
      </c>
      <c r="Q804" t="str">
        <f t="shared" si="57"/>
        <v>music</v>
      </c>
      <c r="R804" t="str">
        <f t="shared" si="56"/>
        <v>rock</v>
      </c>
      <c r="S804" s="11">
        <f t="shared" si="55"/>
        <v>41123.022268518522</v>
      </c>
      <c r="T804" s="12">
        <f t="shared" si="54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 t="shared" si="53"/>
        <v>1436.5</v>
      </c>
      <c r="Q805" t="str">
        <f t="shared" si="57"/>
        <v>music</v>
      </c>
      <c r="R805" t="str">
        <f t="shared" si="56"/>
        <v>rock</v>
      </c>
      <c r="S805" s="11">
        <f t="shared" si="55"/>
        <v>40665.949976851851</v>
      </c>
      <c r="T805" s="12">
        <f t="shared" si="54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 t="shared" si="53"/>
        <v>2759</v>
      </c>
      <c r="Q806" t="str">
        <f t="shared" si="57"/>
        <v>music</v>
      </c>
      <c r="R806" t="str">
        <f t="shared" si="56"/>
        <v>rock</v>
      </c>
      <c r="S806" s="11">
        <f t="shared" si="55"/>
        <v>40730.105625000004</v>
      </c>
      <c r="T806" s="12">
        <f t="shared" si="54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 t="shared" si="53"/>
        <v>1602</v>
      </c>
      <c r="Q807" t="str">
        <f t="shared" si="57"/>
        <v>music</v>
      </c>
      <c r="R807" t="str">
        <f t="shared" si="56"/>
        <v>rock</v>
      </c>
      <c r="S807" s="11">
        <f t="shared" si="55"/>
        <v>40690.823055555556</v>
      </c>
      <c r="T807" s="12">
        <f t="shared" si="54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 t="shared" si="53"/>
        <v>4213</v>
      </c>
      <c r="Q808" t="str">
        <f t="shared" si="57"/>
        <v>music</v>
      </c>
      <c r="R808" t="str">
        <f t="shared" si="56"/>
        <v>rock</v>
      </c>
      <c r="S808" s="11">
        <f t="shared" si="55"/>
        <v>40763.691423611112</v>
      </c>
      <c r="T808" s="12">
        <f t="shared" si="54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 t="shared" si="53"/>
        <v>2131</v>
      </c>
      <c r="Q809" t="str">
        <f t="shared" si="57"/>
        <v>music</v>
      </c>
      <c r="R809" t="str">
        <f t="shared" si="56"/>
        <v>rock</v>
      </c>
      <c r="S809" s="11">
        <f t="shared" si="55"/>
        <v>42759.628599537042</v>
      </c>
      <c r="T809" s="12">
        <f t="shared" si="54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 t="shared" si="53"/>
        <v>2271.5</v>
      </c>
      <c r="Q810" t="str">
        <f t="shared" si="57"/>
        <v>music</v>
      </c>
      <c r="R810" t="str">
        <f t="shared" si="56"/>
        <v>rock</v>
      </c>
      <c r="S810" s="11">
        <f t="shared" si="55"/>
        <v>41962.100532407407</v>
      </c>
      <c r="T810" s="12">
        <f t="shared" si="54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 t="shared" si="53"/>
        <v>2101.5</v>
      </c>
      <c r="Q811" t="str">
        <f t="shared" si="57"/>
        <v>music</v>
      </c>
      <c r="R811" t="str">
        <f t="shared" si="56"/>
        <v>rock</v>
      </c>
      <c r="S811" s="11">
        <f t="shared" si="55"/>
        <v>41628.833680555559</v>
      </c>
      <c r="T811" s="12">
        <f t="shared" si="54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 t="shared" si="53"/>
        <v>801</v>
      </c>
      <c r="Q812" t="str">
        <f t="shared" si="57"/>
        <v>music</v>
      </c>
      <c r="R812" t="str">
        <f t="shared" si="56"/>
        <v>rock</v>
      </c>
      <c r="S812" s="11">
        <f t="shared" si="55"/>
        <v>41123.056273148148</v>
      </c>
      <c r="T812" s="12">
        <f t="shared" si="54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 t="shared" si="53"/>
        <v>526</v>
      </c>
      <c r="Q813" t="str">
        <f t="shared" si="57"/>
        <v>music</v>
      </c>
      <c r="R813" t="str">
        <f t="shared" si="56"/>
        <v>rock</v>
      </c>
      <c r="S813" s="11">
        <f t="shared" si="55"/>
        <v>41443.643541666665</v>
      </c>
      <c r="T813" s="12">
        <f t="shared" si="54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 t="shared" si="53"/>
        <v>472</v>
      </c>
      <c r="Q814" t="str">
        <f t="shared" si="57"/>
        <v>music</v>
      </c>
      <c r="R814" t="str">
        <f t="shared" si="56"/>
        <v>rock</v>
      </c>
      <c r="S814" s="11">
        <f t="shared" si="55"/>
        <v>41282.017962962964</v>
      </c>
      <c r="T814" s="12">
        <f t="shared" si="54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 t="shared" si="53"/>
        <v>1247.97</v>
      </c>
      <c r="Q815" t="str">
        <f t="shared" si="57"/>
        <v>music</v>
      </c>
      <c r="R815" t="str">
        <f t="shared" si="56"/>
        <v>rock</v>
      </c>
      <c r="S815" s="11">
        <f t="shared" si="55"/>
        <v>41080.960243055553</v>
      </c>
      <c r="T815" s="12">
        <f t="shared" si="54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 t="shared" si="53"/>
        <v>650.5</v>
      </c>
      <c r="Q816" t="str">
        <f t="shared" si="57"/>
        <v>music</v>
      </c>
      <c r="R816" t="str">
        <f t="shared" si="56"/>
        <v>rock</v>
      </c>
      <c r="S816" s="11">
        <f t="shared" si="55"/>
        <v>40679.743067129632</v>
      </c>
      <c r="T816" s="12">
        <f t="shared" si="54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 t="shared" si="53"/>
        <v>2161.5</v>
      </c>
      <c r="Q817" t="str">
        <f t="shared" si="57"/>
        <v>music</v>
      </c>
      <c r="R817" t="str">
        <f t="shared" si="56"/>
        <v>rock</v>
      </c>
      <c r="S817" s="11">
        <f t="shared" si="55"/>
        <v>41914.917858796296</v>
      </c>
      <c r="T817" s="12">
        <f t="shared" si="54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 t="shared" si="53"/>
        <v>4131.7749999999996</v>
      </c>
      <c r="Q818" t="str">
        <f t="shared" si="57"/>
        <v>music</v>
      </c>
      <c r="R818" t="str">
        <f t="shared" si="56"/>
        <v>rock</v>
      </c>
      <c r="S818" s="11">
        <f t="shared" si="55"/>
        <v>41341.870868055557</v>
      </c>
      <c r="T818" s="12">
        <f t="shared" si="54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 t="shared" si="53"/>
        <v>1039.83</v>
      </c>
      <c r="Q819" t="str">
        <f t="shared" si="57"/>
        <v>music</v>
      </c>
      <c r="R819" t="str">
        <f t="shared" si="56"/>
        <v>rock</v>
      </c>
      <c r="S819" s="11">
        <f t="shared" si="55"/>
        <v>40925.599664351852</v>
      </c>
      <c r="T819" s="12">
        <f t="shared" si="54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 t="shared" si="53"/>
        <v>282</v>
      </c>
      <c r="Q820" t="str">
        <f t="shared" si="57"/>
        <v>music</v>
      </c>
      <c r="R820" t="str">
        <f t="shared" si="56"/>
        <v>rock</v>
      </c>
      <c r="S820" s="11">
        <f t="shared" si="55"/>
        <v>41120.882881944446</v>
      </c>
      <c r="T820" s="12">
        <f t="shared" si="54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 t="shared" si="53"/>
        <v>224.5</v>
      </c>
      <c r="Q821" t="str">
        <f t="shared" si="57"/>
        <v>music</v>
      </c>
      <c r="R821" t="str">
        <f t="shared" si="56"/>
        <v>rock</v>
      </c>
      <c r="S821" s="11">
        <f t="shared" si="55"/>
        <v>41619.998310185183</v>
      </c>
      <c r="T821" s="12">
        <f t="shared" si="54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 t="shared" si="53"/>
        <v>1359.5</v>
      </c>
      <c r="Q822" t="str">
        <f t="shared" si="57"/>
        <v>music</v>
      </c>
      <c r="R822" t="str">
        <f t="shared" si="56"/>
        <v>rock</v>
      </c>
      <c r="S822" s="11">
        <f t="shared" si="55"/>
        <v>41768.841921296298</v>
      </c>
      <c r="T822" s="12">
        <f t="shared" si="54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 t="shared" si="53"/>
        <v>8780</v>
      </c>
      <c r="Q823" t="str">
        <f t="shared" si="57"/>
        <v>music</v>
      </c>
      <c r="R823" t="str">
        <f t="shared" si="56"/>
        <v>rock</v>
      </c>
      <c r="S823" s="11">
        <f t="shared" si="55"/>
        <v>42093.922048611115</v>
      </c>
      <c r="T823" s="12">
        <f t="shared" si="54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 t="shared" si="53"/>
        <v>1822</v>
      </c>
      <c r="Q824" t="str">
        <f t="shared" si="57"/>
        <v>music</v>
      </c>
      <c r="R824" t="str">
        <f t="shared" si="56"/>
        <v>rock</v>
      </c>
      <c r="S824" s="11">
        <f t="shared" si="55"/>
        <v>41157.947337962964</v>
      </c>
      <c r="T824" s="12">
        <f t="shared" si="54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 t="shared" si="53"/>
        <v>734.5</v>
      </c>
      <c r="Q825" t="str">
        <f t="shared" si="57"/>
        <v>music</v>
      </c>
      <c r="R825" t="str">
        <f t="shared" si="56"/>
        <v>rock</v>
      </c>
      <c r="S825" s="11">
        <f t="shared" si="55"/>
        <v>42055.972824074073</v>
      </c>
      <c r="T825" s="12">
        <f t="shared" si="54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 t="shared" si="53"/>
        <v>1102.05</v>
      </c>
      <c r="Q826" t="str">
        <f t="shared" si="57"/>
        <v>music</v>
      </c>
      <c r="R826" t="str">
        <f t="shared" si="56"/>
        <v>rock</v>
      </c>
      <c r="S826" s="11">
        <f t="shared" si="55"/>
        <v>40250.242106481484</v>
      </c>
      <c r="T826" s="12">
        <f t="shared" si="54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 t="shared" si="53"/>
        <v>6326.5</v>
      </c>
      <c r="Q827" t="str">
        <f t="shared" si="57"/>
        <v>music</v>
      </c>
      <c r="R827" t="str">
        <f t="shared" si="56"/>
        <v>rock</v>
      </c>
      <c r="S827" s="11">
        <f t="shared" si="55"/>
        <v>41186.306527777779</v>
      </c>
      <c r="T827" s="12">
        <f t="shared" si="54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 t="shared" si="53"/>
        <v>2814.5</v>
      </c>
      <c r="Q828" t="str">
        <f t="shared" si="57"/>
        <v>music</v>
      </c>
      <c r="R828" t="str">
        <f t="shared" si="56"/>
        <v>rock</v>
      </c>
      <c r="S828" s="11">
        <f t="shared" si="55"/>
        <v>40973.038541666669</v>
      </c>
      <c r="T828" s="12">
        <f t="shared" si="54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 t="shared" si="53"/>
        <v>160.5</v>
      </c>
      <c r="Q829" t="str">
        <f t="shared" si="57"/>
        <v>music</v>
      </c>
      <c r="R829" t="str">
        <f t="shared" si="56"/>
        <v>rock</v>
      </c>
      <c r="S829" s="11">
        <f t="shared" si="55"/>
        <v>40927.473460648151</v>
      </c>
      <c r="T829" s="12">
        <f t="shared" si="54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 t="shared" si="53"/>
        <v>714.5</v>
      </c>
      <c r="Q830" t="str">
        <f t="shared" si="57"/>
        <v>music</v>
      </c>
      <c r="R830" t="str">
        <f t="shared" si="56"/>
        <v>rock</v>
      </c>
      <c r="S830" s="11">
        <f t="shared" si="55"/>
        <v>41073.050717592596</v>
      </c>
      <c r="T830" s="12">
        <f t="shared" si="54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 t="shared" si="53"/>
        <v>268</v>
      </c>
      <c r="Q831" t="str">
        <f t="shared" si="57"/>
        <v>music</v>
      </c>
      <c r="R831" t="str">
        <f t="shared" si="56"/>
        <v>rock</v>
      </c>
      <c r="S831" s="11">
        <f t="shared" si="55"/>
        <v>42504.801388888889</v>
      </c>
      <c r="T831" s="12">
        <f t="shared" si="54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 t="shared" si="53"/>
        <v>986.5</v>
      </c>
      <c r="Q832" t="str">
        <f t="shared" si="57"/>
        <v>music</v>
      </c>
      <c r="R832" t="str">
        <f t="shared" si="56"/>
        <v>rock</v>
      </c>
      <c r="S832" s="11">
        <f t="shared" si="55"/>
        <v>41325.525752314818</v>
      </c>
      <c r="T832" s="12">
        <f t="shared" si="54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 t="shared" si="53"/>
        <v>1760</v>
      </c>
      <c r="Q833" t="str">
        <f t="shared" si="57"/>
        <v>music</v>
      </c>
      <c r="R833" t="str">
        <f t="shared" si="56"/>
        <v>rock</v>
      </c>
      <c r="S833" s="11">
        <f t="shared" si="55"/>
        <v>40996.646921296298</v>
      </c>
      <c r="T833" s="12">
        <f t="shared" si="54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 t="shared" si="53"/>
        <v>7622.53</v>
      </c>
      <c r="Q834" t="str">
        <f t="shared" si="57"/>
        <v>music</v>
      </c>
      <c r="R834" t="str">
        <f t="shared" si="56"/>
        <v>rock</v>
      </c>
      <c r="S834" s="11">
        <f t="shared" si="55"/>
        <v>40869.675173611111</v>
      </c>
      <c r="T834" s="12">
        <f t="shared" si="54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 t="shared" ref="P835:P898" si="58">AVERAGE(L835,E835)</f>
        <v>3070.5</v>
      </c>
      <c r="Q835" t="str">
        <f t="shared" si="57"/>
        <v>music</v>
      </c>
      <c r="R835" t="str">
        <f t="shared" si="56"/>
        <v>rock</v>
      </c>
      <c r="S835" s="11">
        <f t="shared" si="55"/>
        <v>41718.878182870372</v>
      </c>
      <c r="T835" s="12">
        <f t="shared" ref="T835:T898" si="59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 t="shared" si="58"/>
        <v>3640.5</v>
      </c>
      <c r="Q836" t="str">
        <f t="shared" si="57"/>
        <v>music</v>
      </c>
      <c r="R836" t="str">
        <f t="shared" si="56"/>
        <v>rock</v>
      </c>
      <c r="S836" s="11">
        <f t="shared" ref="S836:S899" si="60">(((J836/60)/60)/24)+DATE(1970,1,1)</f>
        <v>41422.822824074072</v>
      </c>
      <c r="T836" s="12">
        <f t="shared" si="59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 t="shared" si="58"/>
        <v>1192.5</v>
      </c>
      <c r="Q837" t="str">
        <f t="shared" si="57"/>
        <v>music</v>
      </c>
      <c r="R837" t="str">
        <f t="shared" si="56"/>
        <v>rock</v>
      </c>
      <c r="S837" s="11">
        <f t="shared" si="60"/>
        <v>41005.45784722222</v>
      </c>
      <c r="T837" s="12">
        <f t="shared" si="59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 t="shared" si="58"/>
        <v>2546.2600000000002</v>
      </c>
      <c r="Q838" t="str">
        <f t="shared" si="57"/>
        <v>music</v>
      </c>
      <c r="R838" t="str">
        <f t="shared" si="56"/>
        <v>rock</v>
      </c>
      <c r="S838" s="11">
        <f t="shared" si="60"/>
        <v>41524.056921296295</v>
      </c>
      <c r="T838" s="12">
        <f t="shared" si="59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 t="shared" si="58"/>
        <v>1553.5</v>
      </c>
      <c r="Q839" t="str">
        <f t="shared" si="57"/>
        <v>music</v>
      </c>
      <c r="R839" t="str">
        <f t="shared" si="56"/>
        <v>rock</v>
      </c>
      <c r="S839" s="11">
        <f t="shared" si="60"/>
        <v>41730.998402777775</v>
      </c>
      <c r="T839" s="12">
        <f t="shared" si="59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 t="shared" si="58"/>
        <v>1484.5</v>
      </c>
      <c r="Q840" t="str">
        <f t="shared" si="57"/>
        <v>music</v>
      </c>
      <c r="R840" t="str">
        <f t="shared" si="56"/>
        <v>rock</v>
      </c>
      <c r="S840" s="11">
        <f t="shared" si="60"/>
        <v>40895.897974537038</v>
      </c>
      <c r="T840" s="12">
        <f t="shared" si="59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 t="shared" si="58"/>
        <v>2963.415</v>
      </c>
      <c r="Q841" t="str">
        <f t="shared" si="57"/>
        <v>music</v>
      </c>
      <c r="R841" t="str">
        <f t="shared" si="56"/>
        <v>rock</v>
      </c>
      <c r="S841" s="11">
        <f t="shared" si="60"/>
        <v>41144.763379629629</v>
      </c>
      <c r="T841" s="12">
        <f t="shared" si="59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 t="shared" si="58"/>
        <v>6115.83</v>
      </c>
      <c r="Q842" t="str">
        <f t="shared" si="57"/>
        <v>music</v>
      </c>
      <c r="R842" t="str">
        <f t="shared" si="56"/>
        <v>metal</v>
      </c>
      <c r="S842" s="11">
        <f t="shared" si="60"/>
        <v>42607.226701388892</v>
      </c>
      <c r="T842" s="12">
        <f t="shared" si="59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 t="shared" si="58"/>
        <v>2580</v>
      </c>
      <c r="Q843" t="str">
        <f t="shared" si="57"/>
        <v>music</v>
      </c>
      <c r="R843" t="str">
        <f t="shared" ref="R843:R906" si="61">RIGHT(N843,LEN(N843)-FIND("/",N843))</f>
        <v>metal</v>
      </c>
      <c r="S843" s="11">
        <f t="shared" si="60"/>
        <v>41923.838692129626</v>
      </c>
      <c r="T843" s="12">
        <f t="shared" si="59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 t="shared" si="58"/>
        <v>1323.5</v>
      </c>
      <c r="Q844" t="str">
        <f t="shared" ref="Q844:Q907" si="62">LEFT(N844,FIND("/",N844)-1)</f>
        <v>music</v>
      </c>
      <c r="R844" t="str">
        <f t="shared" si="61"/>
        <v>metal</v>
      </c>
      <c r="S844" s="11">
        <f t="shared" si="60"/>
        <v>41526.592395833337</v>
      </c>
      <c r="T844" s="12">
        <f t="shared" si="59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 t="shared" si="58"/>
        <v>4070.5</v>
      </c>
      <c r="Q845" t="str">
        <f t="shared" si="62"/>
        <v>music</v>
      </c>
      <c r="R845" t="str">
        <f t="shared" si="61"/>
        <v>metal</v>
      </c>
      <c r="S845" s="11">
        <f t="shared" si="60"/>
        <v>42695.257870370369</v>
      </c>
      <c r="T845" s="12">
        <f t="shared" si="59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 t="shared" si="58"/>
        <v>2991.5</v>
      </c>
      <c r="Q846" t="str">
        <f t="shared" si="62"/>
        <v>music</v>
      </c>
      <c r="R846" t="str">
        <f t="shared" si="61"/>
        <v>metal</v>
      </c>
      <c r="S846" s="11">
        <f t="shared" si="60"/>
        <v>41905.684629629628</v>
      </c>
      <c r="T846" s="12">
        <f t="shared" si="59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 t="shared" si="58"/>
        <v>3098.0050000000001</v>
      </c>
      <c r="Q847" t="str">
        <f t="shared" si="62"/>
        <v>music</v>
      </c>
      <c r="R847" t="str">
        <f t="shared" si="61"/>
        <v>metal</v>
      </c>
      <c r="S847" s="11">
        <f t="shared" si="60"/>
        <v>42578.205972222218</v>
      </c>
      <c r="T847" s="12">
        <f t="shared" si="59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 t="shared" si="58"/>
        <v>694.505</v>
      </c>
      <c r="Q848" t="str">
        <f t="shared" si="62"/>
        <v>music</v>
      </c>
      <c r="R848" t="str">
        <f t="shared" si="61"/>
        <v>metal</v>
      </c>
      <c r="S848" s="11">
        <f t="shared" si="60"/>
        <v>41694.391840277778</v>
      </c>
      <c r="T848" s="12">
        <f t="shared" si="59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 t="shared" si="58"/>
        <v>5.5</v>
      </c>
      <c r="Q849" t="str">
        <f t="shared" si="62"/>
        <v>music</v>
      </c>
      <c r="R849" t="str">
        <f t="shared" si="61"/>
        <v>metal</v>
      </c>
      <c r="S849" s="11">
        <f t="shared" si="60"/>
        <v>42165.79833333334</v>
      </c>
      <c r="T849" s="12">
        <f t="shared" si="59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 t="shared" si="58"/>
        <v>158</v>
      </c>
      <c r="Q850" t="str">
        <f t="shared" si="62"/>
        <v>music</v>
      </c>
      <c r="R850" t="str">
        <f t="shared" si="61"/>
        <v>metal</v>
      </c>
      <c r="S850" s="11">
        <f t="shared" si="60"/>
        <v>42078.792048611111</v>
      </c>
      <c r="T850" s="12">
        <f t="shared" si="59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 t="shared" si="58"/>
        <v>2455.5</v>
      </c>
      <c r="Q851" t="str">
        <f t="shared" si="62"/>
        <v>music</v>
      </c>
      <c r="R851" t="str">
        <f t="shared" si="61"/>
        <v>metal</v>
      </c>
      <c r="S851" s="11">
        <f t="shared" si="60"/>
        <v>42051.148888888885</v>
      </c>
      <c r="T851" s="12">
        <f t="shared" si="59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 t="shared" si="58"/>
        <v>3170</v>
      </c>
      <c r="Q852" t="str">
        <f t="shared" si="62"/>
        <v>music</v>
      </c>
      <c r="R852" t="str">
        <f t="shared" si="61"/>
        <v>metal</v>
      </c>
      <c r="S852" s="11">
        <f t="shared" si="60"/>
        <v>42452.827743055561</v>
      </c>
      <c r="T852" s="12">
        <f t="shared" si="59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 t="shared" si="58"/>
        <v>1339.5</v>
      </c>
      <c r="Q853" t="str">
        <f t="shared" si="62"/>
        <v>music</v>
      </c>
      <c r="R853" t="str">
        <f t="shared" si="61"/>
        <v>metal</v>
      </c>
      <c r="S853" s="11">
        <f t="shared" si="60"/>
        <v>42522.880243055552</v>
      </c>
      <c r="T853" s="12">
        <f t="shared" si="59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 t="shared" si="58"/>
        <v>1868</v>
      </c>
      <c r="Q854" t="str">
        <f t="shared" si="62"/>
        <v>music</v>
      </c>
      <c r="R854" t="str">
        <f t="shared" si="61"/>
        <v>metal</v>
      </c>
      <c r="S854" s="11">
        <f t="shared" si="60"/>
        <v>42656.805497685185</v>
      </c>
      <c r="T854" s="12">
        <f t="shared" si="59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 t="shared" si="58"/>
        <v>155</v>
      </c>
      <c r="Q855" t="str">
        <f t="shared" si="62"/>
        <v>music</v>
      </c>
      <c r="R855" t="str">
        <f t="shared" si="61"/>
        <v>metal</v>
      </c>
      <c r="S855" s="11">
        <f t="shared" si="60"/>
        <v>42021.832280092596</v>
      </c>
      <c r="T855" s="12">
        <f t="shared" si="59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 t="shared" si="58"/>
        <v>16682.150000000001</v>
      </c>
      <c r="Q856" t="str">
        <f t="shared" si="62"/>
        <v>music</v>
      </c>
      <c r="R856" t="str">
        <f t="shared" si="61"/>
        <v>metal</v>
      </c>
      <c r="S856" s="11">
        <f t="shared" si="60"/>
        <v>42702.212337962963</v>
      </c>
      <c r="T856" s="12">
        <f t="shared" si="59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 t="shared" si="58"/>
        <v>773.5</v>
      </c>
      <c r="Q857" t="str">
        <f t="shared" si="62"/>
        <v>music</v>
      </c>
      <c r="R857" t="str">
        <f t="shared" si="61"/>
        <v>metal</v>
      </c>
      <c r="S857" s="11">
        <f t="shared" si="60"/>
        <v>42545.125196759262</v>
      </c>
      <c r="T857" s="12">
        <f t="shared" si="59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 t="shared" si="58"/>
        <v>286.5</v>
      </c>
      <c r="Q858" t="str">
        <f t="shared" si="62"/>
        <v>music</v>
      </c>
      <c r="R858" t="str">
        <f t="shared" si="61"/>
        <v>metal</v>
      </c>
      <c r="S858" s="11">
        <f t="shared" si="60"/>
        <v>42609.311990740738</v>
      </c>
      <c r="T858" s="12">
        <f t="shared" si="59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 t="shared" si="58"/>
        <v>612</v>
      </c>
      <c r="Q859" t="str">
        <f t="shared" si="62"/>
        <v>music</v>
      </c>
      <c r="R859" t="str">
        <f t="shared" si="61"/>
        <v>metal</v>
      </c>
      <c r="S859" s="11">
        <f t="shared" si="60"/>
        <v>42291.581377314811</v>
      </c>
      <c r="T859" s="12">
        <f t="shared" si="59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 t="shared" si="58"/>
        <v>902.03499999999997</v>
      </c>
      <c r="Q860" t="str">
        <f t="shared" si="62"/>
        <v>music</v>
      </c>
      <c r="R860" t="str">
        <f t="shared" si="61"/>
        <v>metal</v>
      </c>
      <c r="S860" s="11">
        <f t="shared" si="60"/>
        <v>42079.745578703703</v>
      </c>
      <c r="T860" s="12">
        <f t="shared" si="59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 t="shared" si="58"/>
        <v>2142.5</v>
      </c>
      <c r="Q861" t="str">
        <f t="shared" si="62"/>
        <v>music</v>
      </c>
      <c r="R861" t="str">
        <f t="shared" si="61"/>
        <v>metal</v>
      </c>
      <c r="S861" s="11">
        <f t="shared" si="60"/>
        <v>42128.820231481484</v>
      </c>
      <c r="T861" s="12">
        <f t="shared" si="59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 t="shared" si="58"/>
        <v>1294</v>
      </c>
      <c r="Q862" t="str">
        <f t="shared" si="62"/>
        <v>music</v>
      </c>
      <c r="R862" t="str">
        <f t="shared" si="61"/>
        <v>jazz</v>
      </c>
      <c r="S862" s="11">
        <f t="shared" si="60"/>
        <v>41570.482789351852</v>
      </c>
      <c r="T862" s="12">
        <f t="shared" si="59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 t="shared" si="58"/>
        <v>51.5</v>
      </c>
      <c r="Q863" t="str">
        <f t="shared" si="62"/>
        <v>music</v>
      </c>
      <c r="R863" t="str">
        <f t="shared" si="61"/>
        <v>jazz</v>
      </c>
      <c r="S863" s="11">
        <f t="shared" si="60"/>
        <v>42599.965324074074</v>
      </c>
      <c r="T863" s="12">
        <f t="shared" si="59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 t="shared" si="58"/>
        <v>87</v>
      </c>
      <c r="Q864" t="str">
        <f t="shared" si="62"/>
        <v>music</v>
      </c>
      <c r="R864" t="str">
        <f t="shared" si="61"/>
        <v>jazz</v>
      </c>
      <c r="S864" s="11">
        <f t="shared" si="60"/>
        <v>41559.5549537037</v>
      </c>
      <c r="T864" s="12">
        <f t="shared" si="59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 t="shared" si="58"/>
        <v>47.5</v>
      </c>
      <c r="Q865" t="str">
        <f t="shared" si="62"/>
        <v>music</v>
      </c>
      <c r="R865" t="str">
        <f t="shared" si="61"/>
        <v>jazz</v>
      </c>
      <c r="S865" s="11">
        <f t="shared" si="60"/>
        <v>40921.117662037039</v>
      </c>
      <c r="T865" s="12">
        <f t="shared" si="59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 t="shared" si="58"/>
        <v>1389.5</v>
      </c>
      <c r="Q866" t="str">
        <f t="shared" si="62"/>
        <v>music</v>
      </c>
      <c r="R866" t="str">
        <f t="shared" si="61"/>
        <v>jazz</v>
      </c>
      <c r="S866" s="11">
        <f t="shared" si="60"/>
        <v>41541.106921296298</v>
      </c>
      <c r="T866" s="12">
        <f t="shared" si="59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 t="shared" si="58"/>
        <v>23.5</v>
      </c>
      <c r="Q867" t="str">
        <f t="shared" si="62"/>
        <v>music</v>
      </c>
      <c r="R867" t="str">
        <f t="shared" si="61"/>
        <v>jazz</v>
      </c>
      <c r="S867" s="11">
        <f t="shared" si="60"/>
        <v>41230.77311342593</v>
      </c>
      <c r="T867" s="12">
        <f t="shared" si="59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 t="shared" si="58"/>
        <v>325.5</v>
      </c>
      <c r="Q868" t="str">
        <f t="shared" si="62"/>
        <v>music</v>
      </c>
      <c r="R868" t="str">
        <f t="shared" si="61"/>
        <v>jazz</v>
      </c>
      <c r="S868" s="11">
        <f t="shared" si="60"/>
        <v>42025.637939814813</v>
      </c>
      <c r="T868" s="12">
        <f t="shared" si="59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 t="shared" si="58"/>
        <v>606</v>
      </c>
      <c r="Q869" t="str">
        <f t="shared" si="62"/>
        <v>music</v>
      </c>
      <c r="R869" t="str">
        <f t="shared" si="61"/>
        <v>jazz</v>
      </c>
      <c r="S869" s="11">
        <f t="shared" si="60"/>
        <v>40088.105393518519</v>
      </c>
      <c r="T869" s="12">
        <f t="shared" si="59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 t="shared" si="58"/>
        <v>25.5</v>
      </c>
      <c r="Q870" t="str">
        <f t="shared" si="62"/>
        <v>music</v>
      </c>
      <c r="R870" t="str">
        <f t="shared" si="61"/>
        <v>jazz</v>
      </c>
      <c r="S870" s="11">
        <f t="shared" si="60"/>
        <v>41616.027754629627</v>
      </c>
      <c r="T870" s="12">
        <f t="shared" si="59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 t="shared" si="58"/>
        <v>521.5</v>
      </c>
      <c r="Q871" t="str">
        <f t="shared" si="62"/>
        <v>music</v>
      </c>
      <c r="R871" t="str">
        <f t="shared" si="61"/>
        <v>jazz</v>
      </c>
      <c r="S871" s="11">
        <f t="shared" si="60"/>
        <v>41342.845567129632</v>
      </c>
      <c r="T871" s="12">
        <f t="shared" si="59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 t="shared" si="58"/>
        <v>33.5</v>
      </c>
      <c r="Q872" t="str">
        <f t="shared" si="62"/>
        <v>music</v>
      </c>
      <c r="R872" t="str">
        <f t="shared" si="61"/>
        <v>jazz</v>
      </c>
      <c r="S872" s="11">
        <f t="shared" si="60"/>
        <v>41488.022256944445</v>
      </c>
      <c r="T872" s="12">
        <f t="shared" si="59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 t="shared" si="58"/>
        <v>168.5</v>
      </c>
      <c r="Q873" t="str">
        <f t="shared" si="62"/>
        <v>music</v>
      </c>
      <c r="R873" t="str">
        <f t="shared" si="61"/>
        <v>jazz</v>
      </c>
      <c r="S873" s="11">
        <f t="shared" si="60"/>
        <v>41577.561284722222</v>
      </c>
      <c r="T873" s="12">
        <f t="shared" si="59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 t="shared" si="58"/>
        <v>33.5</v>
      </c>
      <c r="Q874" t="str">
        <f t="shared" si="62"/>
        <v>music</v>
      </c>
      <c r="R874" t="str">
        <f t="shared" si="61"/>
        <v>jazz</v>
      </c>
      <c r="S874" s="11">
        <f t="shared" si="60"/>
        <v>40567.825543981482</v>
      </c>
      <c r="T874" s="12">
        <f t="shared" si="59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 t="shared" si="58"/>
        <v>25</v>
      </c>
      <c r="Q875" t="str">
        <f t="shared" si="62"/>
        <v>music</v>
      </c>
      <c r="R875" t="str">
        <f t="shared" si="61"/>
        <v>jazz</v>
      </c>
      <c r="S875" s="11">
        <f t="shared" si="60"/>
        <v>41184.167129629634</v>
      </c>
      <c r="T875" s="12">
        <f t="shared" si="59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 t="shared" si="58"/>
        <v>375.5</v>
      </c>
      <c r="Q876" t="str">
        <f t="shared" si="62"/>
        <v>music</v>
      </c>
      <c r="R876" t="str">
        <f t="shared" si="61"/>
        <v>jazz</v>
      </c>
      <c r="S876" s="11">
        <f t="shared" si="60"/>
        <v>41368.583726851852</v>
      </c>
      <c r="T876" s="12">
        <f t="shared" si="59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>
        <f t="shared" si="58"/>
        <v>0</v>
      </c>
      <c r="Q877" t="str">
        <f t="shared" si="62"/>
        <v>music</v>
      </c>
      <c r="R877" t="str">
        <f t="shared" si="61"/>
        <v>jazz</v>
      </c>
      <c r="S877" s="11">
        <f t="shared" si="60"/>
        <v>42248.723738425921</v>
      </c>
      <c r="T877" s="12">
        <f t="shared" si="59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 t="shared" si="58"/>
        <v>665.5</v>
      </c>
      <c r="Q878" t="str">
        <f t="shared" si="62"/>
        <v>music</v>
      </c>
      <c r="R878" t="str">
        <f t="shared" si="61"/>
        <v>jazz</v>
      </c>
      <c r="S878" s="11">
        <f t="shared" si="60"/>
        <v>41276.496840277774</v>
      </c>
      <c r="T878" s="12">
        <f t="shared" si="59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 t="shared" si="58"/>
        <v>690</v>
      </c>
      <c r="Q879" t="str">
        <f t="shared" si="62"/>
        <v>music</v>
      </c>
      <c r="R879" t="str">
        <f t="shared" si="61"/>
        <v>jazz</v>
      </c>
      <c r="S879" s="11">
        <f t="shared" si="60"/>
        <v>41597.788888888892</v>
      </c>
      <c r="T879" s="12">
        <f t="shared" si="59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 t="shared" si="58"/>
        <v>33.5</v>
      </c>
      <c r="Q880" t="str">
        <f t="shared" si="62"/>
        <v>music</v>
      </c>
      <c r="R880" t="str">
        <f t="shared" si="61"/>
        <v>jazz</v>
      </c>
      <c r="S880" s="11">
        <f t="shared" si="60"/>
        <v>40505.232916666668</v>
      </c>
      <c r="T880" s="12">
        <f t="shared" si="59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 t="shared" si="58"/>
        <v>337</v>
      </c>
      <c r="Q881" t="str">
        <f t="shared" si="62"/>
        <v>music</v>
      </c>
      <c r="R881" t="str">
        <f t="shared" si="61"/>
        <v>jazz</v>
      </c>
      <c r="S881" s="11">
        <f t="shared" si="60"/>
        <v>41037.829918981479</v>
      </c>
      <c r="T881" s="12">
        <f t="shared" si="59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 t="shared" si="58"/>
        <v>60.5</v>
      </c>
      <c r="Q882" t="str">
        <f t="shared" si="62"/>
        <v>music</v>
      </c>
      <c r="R882" t="str">
        <f t="shared" si="61"/>
        <v>indie rock</v>
      </c>
      <c r="S882" s="11">
        <f t="shared" si="60"/>
        <v>41179.32104166667</v>
      </c>
      <c r="T882" s="12">
        <f t="shared" si="59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 t="shared" si="58"/>
        <v>15.5</v>
      </c>
      <c r="Q883" t="str">
        <f t="shared" si="62"/>
        <v>music</v>
      </c>
      <c r="R883" t="str">
        <f t="shared" si="61"/>
        <v>indie rock</v>
      </c>
      <c r="S883" s="11">
        <f t="shared" si="60"/>
        <v>40877.25099537037</v>
      </c>
      <c r="T883" s="12">
        <f t="shared" si="59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 t="shared" si="58"/>
        <v>158</v>
      </c>
      <c r="Q884" t="str">
        <f t="shared" si="62"/>
        <v>music</v>
      </c>
      <c r="R884" t="str">
        <f t="shared" si="61"/>
        <v>indie rock</v>
      </c>
      <c r="S884" s="11">
        <f t="shared" si="60"/>
        <v>40759.860532407409</v>
      </c>
      <c r="T884" s="12">
        <f t="shared" si="59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 t="shared" si="58"/>
        <v>1012.5</v>
      </c>
      <c r="Q885" t="str">
        <f t="shared" si="62"/>
        <v>music</v>
      </c>
      <c r="R885" t="str">
        <f t="shared" si="61"/>
        <v>indie rock</v>
      </c>
      <c r="S885" s="11">
        <f t="shared" si="60"/>
        <v>42371.935590277775</v>
      </c>
      <c r="T885" s="12">
        <f t="shared" si="59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 t="shared" si="58"/>
        <v>11</v>
      </c>
      <c r="Q886" t="str">
        <f t="shared" si="62"/>
        <v>music</v>
      </c>
      <c r="R886" t="str">
        <f t="shared" si="61"/>
        <v>indie rock</v>
      </c>
      <c r="S886" s="11">
        <f t="shared" si="60"/>
        <v>40981.802615740737</v>
      </c>
      <c r="T886" s="12">
        <f t="shared" si="59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 t="shared" si="58"/>
        <v>385.5</v>
      </c>
      <c r="Q887" t="str">
        <f t="shared" si="62"/>
        <v>music</v>
      </c>
      <c r="R887" t="str">
        <f t="shared" si="61"/>
        <v>indie rock</v>
      </c>
      <c r="S887" s="11">
        <f t="shared" si="60"/>
        <v>42713.941099537042</v>
      </c>
      <c r="T887" s="12">
        <f t="shared" si="59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 t="shared" si="58"/>
        <v>106</v>
      </c>
      <c r="Q888" t="str">
        <f t="shared" si="62"/>
        <v>music</v>
      </c>
      <c r="R888" t="str">
        <f t="shared" si="61"/>
        <v>indie rock</v>
      </c>
      <c r="S888" s="11">
        <f t="shared" si="60"/>
        <v>42603.870520833334</v>
      </c>
      <c r="T888" s="12">
        <f t="shared" si="59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>
        <f t="shared" si="58"/>
        <v>0</v>
      </c>
      <c r="Q889" t="str">
        <f t="shared" si="62"/>
        <v>music</v>
      </c>
      <c r="R889" t="str">
        <f t="shared" si="61"/>
        <v>indie rock</v>
      </c>
      <c r="S889" s="11">
        <f t="shared" si="60"/>
        <v>41026.958969907406</v>
      </c>
      <c r="T889" s="12">
        <f t="shared" si="59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 t="shared" si="58"/>
        <v>38</v>
      </c>
      <c r="Q890" t="str">
        <f t="shared" si="62"/>
        <v>music</v>
      </c>
      <c r="R890" t="str">
        <f t="shared" si="61"/>
        <v>indie rock</v>
      </c>
      <c r="S890" s="11">
        <f t="shared" si="60"/>
        <v>40751.753298611111</v>
      </c>
      <c r="T890" s="12">
        <f t="shared" si="59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 t="shared" si="58"/>
        <v>1196.1600000000001</v>
      </c>
      <c r="Q891" t="str">
        <f t="shared" si="62"/>
        <v>music</v>
      </c>
      <c r="R891" t="str">
        <f t="shared" si="61"/>
        <v>indie rock</v>
      </c>
      <c r="S891" s="11">
        <f t="shared" si="60"/>
        <v>41887.784062500003</v>
      </c>
      <c r="T891" s="12">
        <f t="shared" si="5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 t="shared" si="58"/>
        <v>64.5</v>
      </c>
      <c r="Q892" t="str">
        <f t="shared" si="62"/>
        <v>music</v>
      </c>
      <c r="R892" t="str">
        <f t="shared" si="61"/>
        <v>indie rock</v>
      </c>
      <c r="S892" s="11">
        <f t="shared" si="60"/>
        <v>41569.698831018519</v>
      </c>
      <c r="T892" s="12">
        <f t="shared" si="5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 t="shared" si="58"/>
        <v>134.5</v>
      </c>
      <c r="Q893" t="str">
        <f t="shared" si="62"/>
        <v>music</v>
      </c>
      <c r="R893" t="str">
        <f t="shared" si="61"/>
        <v>indie rock</v>
      </c>
      <c r="S893" s="11">
        <f t="shared" si="60"/>
        <v>41842.031597222223</v>
      </c>
      <c r="T893" s="12">
        <f t="shared" si="5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 t="shared" si="58"/>
        <v>1231</v>
      </c>
      <c r="Q894" t="str">
        <f t="shared" si="62"/>
        <v>music</v>
      </c>
      <c r="R894" t="str">
        <f t="shared" si="61"/>
        <v>indie rock</v>
      </c>
      <c r="S894" s="11">
        <f t="shared" si="60"/>
        <v>40304.20003472222</v>
      </c>
      <c r="T894" s="12">
        <f t="shared" si="5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 t="shared" si="58"/>
        <v>102.5</v>
      </c>
      <c r="Q895" t="str">
        <f t="shared" si="62"/>
        <v>music</v>
      </c>
      <c r="R895" t="str">
        <f t="shared" si="61"/>
        <v>indie rock</v>
      </c>
      <c r="S895" s="11">
        <f t="shared" si="60"/>
        <v>42065.897719907407</v>
      </c>
      <c r="T895" s="12">
        <f t="shared" si="5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 t="shared" si="58"/>
        <v>3943.5</v>
      </c>
      <c r="Q896" t="str">
        <f t="shared" si="62"/>
        <v>music</v>
      </c>
      <c r="R896" t="str">
        <f t="shared" si="61"/>
        <v>indie rock</v>
      </c>
      <c r="S896" s="11">
        <f t="shared" si="60"/>
        <v>42496.981597222228</v>
      </c>
      <c r="T896" s="12">
        <f t="shared" si="5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 t="shared" si="58"/>
        <v>101</v>
      </c>
      <c r="Q897" t="str">
        <f t="shared" si="62"/>
        <v>music</v>
      </c>
      <c r="R897" t="str">
        <f t="shared" si="61"/>
        <v>indie rock</v>
      </c>
      <c r="S897" s="11">
        <f t="shared" si="60"/>
        <v>40431.127650462964</v>
      </c>
      <c r="T897" s="12">
        <f t="shared" si="5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 t="shared" si="58"/>
        <v>1636</v>
      </c>
      <c r="Q898" t="str">
        <f t="shared" si="62"/>
        <v>music</v>
      </c>
      <c r="R898" t="str">
        <f t="shared" si="61"/>
        <v>indie rock</v>
      </c>
      <c r="S898" s="11">
        <f t="shared" si="60"/>
        <v>42218.872986111113</v>
      </c>
      <c r="T898" s="12">
        <f t="shared" si="59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>
        <f t="shared" ref="P899:P962" si="63">AVERAGE(L899,E899)</f>
        <v>0</v>
      </c>
      <c r="Q899" t="str">
        <f t="shared" si="62"/>
        <v>music</v>
      </c>
      <c r="R899" t="str">
        <f t="shared" si="61"/>
        <v>indie rock</v>
      </c>
      <c r="S899" s="11">
        <f t="shared" si="60"/>
        <v>41211.688750000001</v>
      </c>
      <c r="T899" s="12">
        <f t="shared" ref="T899:T962" si="6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 t="shared" si="63"/>
        <v>36</v>
      </c>
      <c r="Q900" t="str">
        <f t="shared" si="62"/>
        <v>music</v>
      </c>
      <c r="R900" t="str">
        <f t="shared" si="61"/>
        <v>indie rock</v>
      </c>
      <c r="S900" s="11">
        <f t="shared" ref="S900:S963" si="65">(((J900/60)/60)/24)+DATE(1970,1,1)</f>
        <v>40878.758217592593</v>
      </c>
      <c r="T900" s="12">
        <f t="shared" si="6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 t="shared" si="63"/>
        <v>144</v>
      </c>
      <c r="Q901" t="str">
        <f t="shared" si="62"/>
        <v>music</v>
      </c>
      <c r="R901" t="str">
        <f t="shared" si="61"/>
        <v>indie rock</v>
      </c>
      <c r="S901" s="11">
        <f t="shared" si="65"/>
        <v>40646.099097222221</v>
      </c>
      <c r="T901" s="12">
        <f t="shared" si="6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 t="shared" si="63"/>
        <v>11.5</v>
      </c>
      <c r="Q902" t="str">
        <f t="shared" si="62"/>
        <v>music</v>
      </c>
      <c r="R902" t="str">
        <f t="shared" si="61"/>
        <v>jazz</v>
      </c>
      <c r="S902" s="11">
        <f t="shared" si="65"/>
        <v>42429.84956018519</v>
      </c>
      <c r="T902" s="12">
        <f t="shared" si="6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>
        <f t="shared" si="63"/>
        <v>0</v>
      </c>
      <c r="Q903" t="str">
        <f t="shared" si="62"/>
        <v>music</v>
      </c>
      <c r="R903" t="str">
        <f t="shared" si="61"/>
        <v>jazz</v>
      </c>
      <c r="S903" s="11">
        <f t="shared" si="65"/>
        <v>40291.81150462963</v>
      </c>
      <c r="T903" s="12">
        <f t="shared" si="6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 t="shared" si="63"/>
        <v>46.5</v>
      </c>
      <c r="Q904" t="str">
        <f t="shared" si="62"/>
        <v>music</v>
      </c>
      <c r="R904" t="str">
        <f t="shared" si="61"/>
        <v>jazz</v>
      </c>
      <c r="S904" s="11">
        <f t="shared" si="65"/>
        <v>41829.965532407405</v>
      </c>
      <c r="T904" s="12">
        <f t="shared" si="6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 t="shared" si="63"/>
        <v>82</v>
      </c>
      <c r="Q905" t="str">
        <f t="shared" si="62"/>
        <v>music</v>
      </c>
      <c r="R905" t="str">
        <f t="shared" si="61"/>
        <v>jazz</v>
      </c>
      <c r="S905" s="11">
        <f t="shared" si="65"/>
        <v>41149.796064814815</v>
      </c>
      <c r="T905" s="12">
        <f t="shared" si="6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 t="shared" si="63"/>
        <v>77</v>
      </c>
      <c r="Q906" t="str">
        <f t="shared" si="62"/>
        <v>music</v>
      </c>
      <c r="R906" t="str">
        <f t="shared" si="61"/>
        <v>jazz</v>
      </c>
      <c r="S906" s="11">
        <f t="shared" si="65"/>
        <v>42342.080289351856</v>
      </c>
      <c r="T906" s="12">
        <f t="shared" si="6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 t="shared" si="63"/>
        <v>101</v>
      </c>
      <c r="Q907" t="str">
        <f t="shared" si="62"/>
        <v>music</v>
      </c>
      <c r="R907" t="str">
        <f t="shared" ref="R907:R970" si="66">RIGHT(N907,LEN(N907)-FIND("/",N907))</f>
        <v>jazz</v>
      </c>
      <c r="S907" s="11">
        <f t="shared" si="65"/>
        <v>40507.239884259259</v>
      </c>
      <c r="T907" s="12">
        <f t="shared" si="6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>
        <f t="shared" si="63"/>
        <v>0</v>
      </c>
      <c r="Q908" t="str">
        <f t="shared" ref="Q908:Q971" si="67">LEFT(N908,FIND("/",N908)-1)</f>
        <v>music</v>
      </c>
      <c r="R908" t="str">
        <f t="shared" si="66"/>
        <v>jazz</v>
      </c>
      <c r="S908" s="11">
        <f t="shared" si="65"/>
        <v>41681.189699074072</v>
      </c>
      <c r="T908" s="12">
        <f t="shared" si="6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>
        <f t="shared" si="63"/>
        <v>0</v>
      </c>
      <c r="Q909" t="str">
        <f t="shared" si="67"/>
        <v>music</v>
      </c>
      <c r="R909" t="str">
        <f t="shared" si="66"/>
        <v>jazz</v>
      </c>
      <c r="S909" s="11">
        <f t="shared" si="65"/>
        <v>40767.192395833335</v>
      </c>
      <c r="T909" s="12">
        <f t="shared" si="6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>
        <f t="shared" si="63"/>
        <v>0</v>
      </c>
      <c r="Q910" t="str">
        <f t="shared" si="67"/>
        <v>music</v>
      </c>
      <c r="R910" t="str">
        <f t="shared" si="66"/>
        <v>jazz</v>
      </c>
      <c r="S910" s="11">
        <f t="shared" si="65"/>
        <v>40340.801562499997</v>
      </c>
      <c r="T910" s="12">
        <f t="shared" si="6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 t="shared" si="63"/>
        <v>264</v>
      </c>
      <c r="Q911" t="str">
        <f t="shared" si="67"/>
        <v>music</v>
      </c>
      <c r="R911" t="str">
        <f t="shared" si="66"/>
        <v>jazz</v>
      </c>
      <c r="S911" s="11">
        <f t="shared" si="65"/>
        <v>41081.69027777778</v>
      </c>
      <c r="T911" s="12">
        <f t="shared" si="6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 t="shared" si="63"/>
        <v>64</v>
      </c>
      <c r="Q912" t="str">
        <f t="shared" si="67"/>
        <v>music</v>
      </c>
      <c r="R912" t="str">
        <f t="shared" si="66"/>
        <v>jazz</v>
      </c>
      <c r="S912" s="11">
        <f t="shared" si="65"/>
        <v>42737.545358796298</v>
      </c>
      <c r="T912" s="12">
        <f t="shared" si="6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>
        <f t="shared" si="63"/>
        <v>0</v>
      </c>
      <c r="Q913" t="str">
        <f t="shared" si="67"/>
        <v>music</v>
      </c>
      <c r="R913" t="str">
        <f t="shared" si="66"/>
        <v>jazz</v>
      </c>
      <c r="S913" s="11">
        <f t="shared" si="65"/>
        <v>41642.005150462966</v>
      </c>
      <c r="T913" s="12">
        <f t="shared" si="6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 t="shared" si="63"/>
        <v>16</v>
      </c>
      <c r="Q914" t="str">
        <f t="shared" si="67"/>
        <v>music</v>
      </c>
      <c r="R914" t="str">
        <f t="shared" si="66"/>
        <v>jazz</v>
      </c>
      <c r="S914" s="11">
        <f t="shared" si="65"/>
        <v>41194.109340277777</v>
      </c>
      <c r="T914" s="12">
        <f t="shared" si="6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 t="shared" si="63"/>
        <v>1003</v>
      </c>
      <c r="Q915" t="str">
        <f t="shared" si="67"/>
        <v>music</v>
      </c>
      <c r="R915" t="str">
        <f t="shared" si="66"/>
        <v>jazz</v>
      </c>
      <c r="S915" s="11">
        <f t="shared" si="65"/>
        <v>41004.139108796298</v>
      </c>
      <c r="T915" s="12">
        <f t="shared" si="6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>
        <f t="shared" si="63"/>
        <v>0</v>
      </c>
      <c r="Q916" t="str">
        <f t="shared" si="67"/>
        <v>music</v>
      </c>
      <c r="R916" t="str">
        <f t="shared" si="66"/>
        <v>jazz</v>
      </c>
      <c r="S916" s="11">
        <f t="shared" si="65"/>
        <v>41116.763275462967</v>
      </c>
      <c r="T916" s="12">
        <f t="shared" si="6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 t="shared" si="63"/>
        <v>192</v>
      </c>
      <c r="Q917" t="str">
        <f t="shared" si="67"/>
        <v>music</v>
      </c>
      <c r="R917" t="str">
        <f t="shared" si="66"/>
        <v>jazz</v>
      </c>
      <c r="S917" s="11">
        <f t="shared" si="65"/>
        <v>40937.679560185185</v>
      </c>
      <c r="T917" s="12">
        <f t="shared" si="6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>
        <f t="shared" si="63"/>
        <v>0</v>
      </c>
      <c r="Q918" t="str">
        <f t="shared" si="67"/>
        <v>music</v>
      </c>
      <c r="R918" t="str">
        <f t="shared" si="66"/>
        <v>jazz</v>
      </c>
      <c r="S918" s="11">
        <f t="shared" si="65"/>
        <v>40434.853402777779</v>
      </c>
      <c r="T918" s="12">
        <f t="shared" si="6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 t="shared" si="63"/>
        <v>15.5</v>
      </c>
      <c r="Q919" t="str">
        <f t="shared" si="67"/>
        <v>music</v>
      </c>
      <c r="R919" t="str">
        <f t="shared" si="66"/>
        <v>jazz</v>
      </c>
      <c r="S919" s="11">
        <f t="shared" si="65"/>
        <v>41802.94363425926</v>
      </c>
      <c r="T919" s="12">
        <f t="shared" si="6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 t="shared" si="63"/>
        <v>103</v>
      </c>
      <c r="Q920" t="str">
        <f t="shared" si="67"/>
        <v>music</v>
      </c>
      <c r="R920" t="str">
        <f t="shared" si="66"/>
        <v>jazz</v>
      </c>
      <c r="S920" s="11">
        <f t="shared" si="65"/>
        <v>41944.916215277779</v>
      </c>
      <c r="T920" s="12">
        <f t="shared" si="6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 t="shared" si="63"/>
        <v>50.5</v>
      </c>
      <c r="Q921" t="str">
        <f t="shared" si="67"/>
        <v>music</v>
      </c>
      <c r="R921" t="str">
        <f t="shared" si="66"/>
        <v>jazz</v>
      </c>
      <c r="S921" s="11">
        <f t="shared" si="65"/>
        <v>41227.641724537039</v>
      </c>
      <c r="T921" s="12">
        <f t="shared" si="6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>
        <f t="shared" si="63"/>
        <v>0</v>
      </c>
      <c r="Q922" t="str">
        <f t="shared" si="67"/>
        <v>music</v>
      </c>
      <c r="R922" t="str">
        <f t="shared" si="66"/>
        <v>jazz</v>
      </c>
      <c r="S922" s="11">
        <f t="shared" si="65"/>
        <v>41562.67155092593</v>
      </c>
      <c r="T922" s="12">
        <f t="shared" si="6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 t="shared" si="63"/>
        <v>2327.5</v>
      </c>
      <c r="Q923" t="str">
        <f t="shared" si="67"/>
        <v>music</v>
      </c>
      <c r="R923" t="str">
        <f t="shared" si="66"/>
        <v>jazz</v>
      </c>
      <c r="S923" s="11">
        <f t="shared" si="65"/>
        <v>40847.171018518515</v>
      </c>
      <c r="T923" s="12">
        <f t="shared" si="6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 t="shared" si="63"/>
        <v>2855</v>
      </c>
      <c r="Q924" t="str">
        <f t="shared" si="67"/>
        <v>music</v>
      </c>
      <c r="R924" t="str">
        <f t="shared" si="66"/>
        <v>jazz</v>
      </c>
      <c r="S924" s="11">
        <f t="shared" si="65"/>
        <v>41878.530011574076</v>
      </c>
      <c r="T924" s="12">
        <f t="shared" si="6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 t="shared" si="63"/>
        <v>168</v>
      </c>
      <c r="Q925" t="str">
        <f t="shared" si="67"/>
        <v>music</v>
      </c>
      <c r="R925" t="str">
        <f t="shared" si="66"/>
        <v>jazz</v>
      </c>
      <c r="S925" s="11">
        <f t="shared" si="65"/>
        <v>41934.959756944445</v>
      </c>
      <c r="T925" s="12">
        <f t="shared" si="6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 t="shared" si="63"/>
        <v>171</v>
      </c>
      <c r="Q926" t="str">
        <f t="shared" si="67"/>
        <v>music</v>
      </c>
      <c r="R926" t="str">
        <f t="shared" si="66"/>
        <v>jazz</v>
      </c>
      <c r="S926" s="11">
        <f t="shared" si="65"/>
        <v>41288.942928240744</v>
      </c>
      <c r="T926" s="12">
        <f t="shared" si="6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 t="shared" si="63"/>
        <v>82.5</v>
      </c>
      <c r="Q927" t="str">
        <f t="shared" si="67"/>
        <v>music</v>
      </c>
      <c r="R927" t="str">
        <f t="shared" si="66"/>
        <v>jazz</v>
      </c>
      <c r="S927" s="11">
        <f t="shared" si="65"/>
        <v>41575.880914351852</v>
      </c>
      <c r="T927" s="12">
        <f t="shared" si="6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>
        <f t="shared" si="63"/>
        <v>0</v>
      </c>
      <c r="Q928" t="str">
        <f t="shared" si="67"/>
        <v>music</v>
      </c>
      <c r="R928" t="str">
        <f t="shared" si="66"/>
        <v>jazz</v>
      </c>
      <c r="S928" s="11">
        <f t="shared" si="65"/>
        <v>40338.02002314815</v>
      </c>
      <c r="T928" s="12">
        <f t="shared" si="6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>
        <f t="shared" si="63"/>
        <v>0</v>
      </c>
      <c r="Q929" t="str">
        <f t="shared" si="67"/>
        <v>music</v>
      </c>
      <c r="R929" t="str">
        <f t="shared" si="66"/>
        <v>jazz</v>
      </c>
      <c r="S929" s="11">
        <f t="shared" si="65"/>
        <v>41013.822858796295</v>
      </c>
      <c r="T929" s="12">
        <f t="shared" si="6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 t="shared" si="63"/>
        <v>801.5</v>
      </c>
      <c r="Q930" t="str">
        <f t="shared" si="67"/>
        <v>music</v>
      </c>
      <c r="R930" t="str">
        <f t="shared" si="66"/>
        <v>jazz</v>
      </c>
      <c r="S930" s="11">
        <f t="shared" si="65"/>
        <v>41180.86241898148</v>
      </c>
      <c r="T930" s="12">
        <f t="shared" si="6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>
        <f t="shared" si="63"/>
        <v>0</v>
      </c>
      <c r="Q931" t="str">
        <f t="shared" si="67"/>
        <v>music</v>
      </c>
      <c r="R931" t="str">
        <f t="shared" si="66"/>
        <v>jazz</v>
      </c>
      <c r="S931" s="11">
        <f t="shared" si="65"/>
        <v>40978.238067129627</v>
      </c>
      <c r="T931" s="12">
        <f t="shared" si="6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 t="shared" si="63"/>
        <v>175</v>
      </c>
      <c r="Q932" t="str">
        <f t="shared" si="67"/>
        <v>music</v>
      </c>
      <c r="R932" t="str">
        <f t="shared" si="66"/>
        <v>jazz</v>
      </c>
      <c r="S932" s="11">
        <f t="shared" si="65"/>
        <v>40312.915578703702</v>
      </c>
      <c r="T932" s="12">
        <f t="shared" si="6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 t="shared" si="63"/>
        <v>69</v>
      </c>
      <c r="Q933" t="str">
        <f t="shared" si="67"/>
        <v>music</v>
      </c>
      <c r="R933" t="str">
        <f t="shared" si="66"/>
        <v>jazz</v>
      </c>
      <c r="S933" s="11">
        <f t="shared" si="65"/>
        <v>41680.359976851854</v>
      </c>
      <c r="T933" s="12">
        <f t="shared" si="6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 t="shared" si="63"/>
        <v>705.5</v>
      </c>
      <c r="Q934" t="str">
        <f t="shared" si="67"/>
        <v>music</v>
      </c>
      <c r="R934" t="str">
        <f t="shared" si="66"/>
        <v>jazz</v>
      </c>
      <c r="S934" s="11">
        <f t="shared" si="65"/>
        <v>41310.969270833331</v>
      </c>
      <c r="T934" s="12">
        <f t="shared" si="6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 t="shared" si="63"/>
        <v>61</v>
      </c>
      <c r="Q935" t="str">
        <f t="shared" si="67"/>
        <v>music</v>
      </c>
      <c r="R935" t="str">
        <f t="shared" si="66"/>
        <v>jazz</v>
      </c>
      <c r="S935" s="11">
        <f t="shared" si="65"/>
        <v>41711.169085648151</v>
      </c>
      <c r="T935" s="12">
        <f t="shared" si="6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 t="shared" si="63"/>
        <v>775</v>
      </c>
      <c r="Q936" t="str">
        <f t="shared" si="67"/>
        <v>music</v>
      </c>
      <c r="R936" t="str">
        <f t="shared" si="66"/>
        <v>jazz</v>
      </c>
      <c r="S936" s="11">
        <f t="shared" si="65"/>
        <v>41733.737083333333</v>
      </c>
      <c r="T936" s="12">
        <f t="shared" si="6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 t="shared" si="63"/>
        <v>26</v>
      </c>
      <c r="Q937" t="str">
        <f t="shared" si="67"/>
        <v>music</v>
      </c>
      <c r="R937" t="str">
        <f t="shared" si="66"/>
        <v>jazz</v>
      </c>
      <c r="S937" s="11">
        <f t="shared" si="65"/>
        <v>42368.333668981482</v>
      </c>
      <c r="T937" s="12">
        <f t="shared" si="6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>
        <f t="shared" si="63"/>
        <v>0</v>
      </c>
      <c r="Q938" t="str">
        <f t="shared" si="67"/>
        <v>music</v>
      </c>
      <c r="R938" t="str">
        <f t="shared" si="66"/>
        <v>jazz</v>
      </c>
      <c r="S938" s="11">
        <f t="shared" si="65"/>
        <v>40883.024178240739</v>
      </c>
      <c r="T938" s="12">
        <f t="shared" si="6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 t="shared" si="63"/>
        <v>21</v>
      </c>
      <c r="Q939" t="str">
        <f t="shared" si="67"/>
        <v>music</v>
      </c>
      <c r="R939" t="str">
        <f t="shared" si="66"/>
        <v>jazz</v>
      </c>
      <c r="S939" s="11">
        <f t="shared" si="65"/>
        <v>41551.798113425924</v>
      </c>
      <c r="T939" s="12">
        <f t="shared" si="6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 t="shared" si="63"/>
        <v>13</v>
      </c>
      <c r="Q940" t="str">
        <f t="shared" si="67"/>
        <v>music</v>
      </c>
      <c r="R940" t="str">
        <f t="shared" si="66"/>
        <v>jazz</v>
      </c>
      <c r="S940" s="11">
        <f t="shared" si="65"/>
        <v>41124.479722222226</v>
      </c>
      <c r="T940" s="12">
        <f t="shared" si="6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 t="shared" si="63"/>
        <v>21</v>
      </c>
      <c r="Q941" t="str">
        <f t="shared" si="67"/>
        <v>music</v>
      </c>
      <c r="R941" t="str">
        <f t="shared" si="66"/>
        <v>jazz</v>
      </c>
      <c r="S941" s="11">
        <f t="shared" si="65"/>
        <v>41416.763171296298</v>
      </c>
      <c r="T941" s="12">
        <f t="shared" si="6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 t="shared" si="63"/>
        <v>779</v>
      </c>
      <c r="Q942" t="str">
        <f t="shared" si="67"/>
        <v>technology</v>
      </c>
      <c r="R942" t="str">
        <f t="shared" si="66"/>
        <v>wearables</v>
      </c>
      <c r="S942" s="11">
        <f t="shared" si="65"/>
        <v>42182.008402777778</v>
      </c>
      <c r="T942" s="12">
        <f t="shared" si="6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 t="shared" si="63"/>
        <v>596</v>
      </c>
      <c r="Q943" t="str">
        <f t="shared" si="67"/>
        <v>technology</v>
      </c>
      <c r="R943" t="str">
        <f t="shared" si="66"/>
        <v>wearables</v>
      </c>
      <c r="S943" s="11">
        <f t="shared" si="65"/>
        <v>42746.096585648149</v>
      </c>
      <c r="T943" s="12">
        <f t="shared" si="6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 t="shared" si="63"/>
        <v>342</v>
      </c>
      <c r="Q944" t="str">
        <f t="shared" si="67"/>
        <v>technology</v>
      </c>
      <c r="R944" t="str">
        <f t="shared" si="66"/>
        <v>wearables</v>
      </c>
      <c r="S944" s="11">
        <f t="shared" si="65"/>
        <v>42382.843287037031</v>
      </c>
      <c r="T944" s="12">
        <f t="shared" si="6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 t="shared" si="63"/>
        <v>150.5</v>
      </c>
      <c r="Q945" t="str">
        <f t="shared" si="67"/>
        <v>technology</v>
      </c>
      <c r="R945" t="str">
        <f t="shared" si="66"/>
        <v>wearables</v>
      </c>
      <c r="S945" s="11">
        <f t="shared" si="65"/>
        <v>42673.66788194445</v>
      </c>
      <c r="T945" s="12">
        <f t="shared" si="6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 t="shared" si="63"/>
        <v>3379.5</v>
      </c>
      <c r="Q946" t="str">
        <f t="shared" si="67"/>
        <v>technology</v>
      </c>
      <c r="R946" t="str">
        <f t="shared" si="66"/>
        <v>wearables</v>
      </c>
      <c r="S946" s="11">
        <f t="shared" si="65"/>
        <v>42444.583912037036</v>
      </c>
      <c r="T946" s="12">
        <f t="shared" si="6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 t="shared" si="63"/>
        <v>1250</v>
      </c>
      <c r="Q947" t="str">
        <f t="shared" si="67"/>
        <v>technology</v>
      </c>
      <c r="R947" t="str">
        <f t="shared" si="66"/>
        <v>wearables</v>
      </c>
      <c r="S947" s="11">
        <f t="shared" si="65"/>
        <v>42732.872986111113</v>
      </c>
      <c r="T947" s="12">
        <f t="shared" si="6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 t="shared" si="63"/>
        <v>145.5</v>
      </c>
      <c r="Q948" t="str">
        <f t="shared" si="67"/>
        <v>technology</v>
      </c>
      <c r="R948" t="str">
        <f t="shared" si="66"/>
        <v>wearables</v>
      </c>
      <c r="S948" s="11">
        <f t="shared" si="65"/>
        <v>42592.750555555554</v>
      </c>
      <c r="T948" s="12">
        <f t="shared" si="6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>
        <f t="shared" si="63"/>
        <v>0</v>
      </c>
      <c r="Q949" t="str">
        <f t="shared" si="67"/>
        <v>technology</v>
      </c>
      <c r="R949" t="str">
        <f t="shared" si="66"/>
        <v>wearables</v>
      </c>
      <c r="S949" s="11">
        <f t="shared" si="65"/>
        <v>42491.781319444446</v>
      </c>
      <c r="T949" s="12">
        <f t="shared" si="6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 t="shared" si="63"/>
        <v>244</v>
      </c>
      <c r="Q950" t="str">
        <f t="shared" si="67"/>
        <v>technology</v>
      </c>
      <c r="R950" t="str">
        <f t="shared" si="66"/>
        <v>wearables</v>
      </c>
      <c r="S950" s="11">
        <f t="shared" si="65"/>
        <v>42411.828287037039</v>
      </c>
      <c r="T950" s="12">
        <f t="shared" si="6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 t="shared" si="63"/>
        <v>140</v>
      </c>
      <c r="Q951" t="str">
        <f t="shared" si="67"/>
        <v>technology</v>
      </c>
      <c r="R951" t="str">
        <f t="shared" si="66"/>
        <v>wearables</v>
      </c>
      <c r="S951" s="11">
        <f t="shared" si="65"/>
        <v>42361.043703703705</v>
      </c>
      <c r="T951" s="12">
        <f t="shared" si="6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 t="shared" si="63"/>
        <v>713</v>
      </c>
      <c r="Q952" t="str">
        <f t="shared" si="67"/>
        <v>technology</v>
      </c>
      <c r="R952" t="str">
        <f t="shared" si="66"/>
        <v>wearables</v>
      </c>
      <c r="S952" s="11">
        <f t="shared" si="65"/>
        <v>42356.750706018516</v>
      </c>
      <c r="T952" s="12">
        <f t="shared" si="6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 t="shared" si="63"/>
        <v>9658</v>
      </c>
      <c r="Q953" t="str">
        <f t="shared" si="67"/>
        <v>technology</v>
      </c>
      <c r="R953" t="str">
        <f t="shared" si="66"/>
        <v>wearables</v>
      </c>
      <c r="S953" s="11">
        <f t="shared" si="65"/>
        <v>42480.653611111105</v>
      </c>
      <c r="T953" s="12">
        <f t="shared" si="6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 t="shared" si="63"/>
        <v>9884</v>
      </c>
      <c r="Q954" t="str">
        <f t="shared" si="67"/>
        <v>technology</v>
      </c>
      <c r="R954" t="str">
        <f t="shared" si="66"/>
        <v>wearables</v>
      </c>
      <c r="S954" s="11">
        <f t="shared" si="65"/>
        <v>42662.613564814819</v>
      </c>
      <c r="T954" s="12">
        <f t="shared" si="6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 t="shared" si="63"/>
        <v>65.5</v>
      </c>
      <c r="Q955" t="str">
        <f t="shared" si="67"/>
        <v>technology</v>
      </c>
      <c r="R955" t="str">
        <f t="shared" si="66"/>
        <v>wearables</v>
      </c>
      <c r="S955" s="11">
        <f t="shared" si="65"/>
        <v>41999.164340277777</v>
      </c>
      <c r="T955" s="12">
        <f t="shared" si="6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 t="shared" si="63"/>
        <v>3292</v>
      </c>
      <c r="Q956" t="str">
        <f t="shared" si="67"/>
        <v>technology</v>
      </c>
      <c r="R956" t="str">
        <f t="shared" si="66"/>
        <v>wearables</v>
      </c>
      <c r="S956" s="11">
        <f t="shared" si="65"/>
        <v>42194.833784722221</v>
      </c>
      <c r="T956" s="12">
        <f t="shared" si="6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 t="shared" si="63"/>
        <v>8538.5</v>
      </c>
      <c r="Q957" t="str">
        <f t="shared" si="67"/>
        <v>technology</v>
      </c>
      <c r="R957" t="str">
        <f t="shared" si="66"/>
        <v>wearables</v>
      </c>
      <c r="S957" s="11">
        <f t="shared" si="65"/>
        <v>42586.295138888891</v>
      </c>
      <c r="T957" s="12">
        <f t="shared" si="6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 t="shared" si="63"/>
        <v>439</v>
      </c>
      <c r="Q958" t="str">
        <f t="shared" si="67"/>
        <v>technology</v>
      </c>
      <c r="R958" t="str">
        <f t="shared" si="66"/>
        <v>wearables</v>
      </c>
      <c r="S958" s="11">
        <f t="shared" si="65"/>
        <v>42060.913877314815</v>
      </c>
      <c r="T958" s="12">
        <f t="shared" si="6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 t="shared" si="63"/>
        <v>120</v>
      </c>
      <c r="Q959" t="str">
        <f t="shared" si="67"/>
        <v>technology</v>
      </c>
      <c r="R959" t="str">
        <f t="shared" si="66"/>
        <v>wearables</v>
      </c>
      <c r="S959" s="11">
        <f t="shared" si="65"/>
        <v>42660.552465277782</v>
      </c>
      <c r="T959" s="12">
        <f t="shared" si="6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 t="shared" si="63"/>
        <v>449</v>
      </c>
      <c r="Q960" t="str">
        <f t="shared" si="67"/>
        <v>technology</v>
      </c>
      <c r="R960" t="str">
        <f t="shared" si="66"/>
        <v>wearables</v>
      </c>
      <c r="S960" s="11">
        <f t="shared" si="65"/>
        <v>42082.802812499998</v>
      </c>
      <c r="T960" s="12">
        <f t="shared" si="6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 t="shared" si="63"/>
        <v>9800.5</v>
      </c>
      <c r="Q961" t="str">
        <f t="shared" si="67"/>
        <v>technology</v>
      </c>
      <c r="R961" t="str">
        <f t="shared" si="66"/>
        <v>wearables</v>
      </c>
      <c r="S961" s="11">
        <f t="shared" si="65"/>
        <v>41993.174363425926</v>
      </c>
      <c r="T961" s="12">
        <f t="shared" si="6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 t="shared" si="63"/>
        <v>12921.5</v>
      </c>
      <c r="Q962" t="str">
        <f t="shared" si="67"/>
        <v>technology</v>
      </c>
      <c r="R962" t="str">
        <f t="shared" si="66"/>
        <v>wearables</v>
      </c>
      <c r="S962" s="11">
        <f t="shared" si="65"/>
        <v>42766.626793981486</v>
      </c>
      <c r="T962" s="12">
        <f t="shared" si="6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 t="shared" ref="P963:P1026" si="68">AVERAGE(L963,E963)</f>
        <v>20094.5</v>
      </c>
      <c r="Q963" t="str">
        <f t="shared" si="67"/>
        <v>technology</v>
      </c>
      <c r="R963" t="str">
        <f t="shared" si="66"/>
        <v>wearables</v>
      </c>
      <c r="S963" s="11">
        <f t="shared" si="65"/>
        <v>42740.693692129629</v>
      </c>
      <c r="T963" s="12">
        <f t="shared" ref="T963:T1026" si="69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 t="shared" si="68"/>
        <v>374.5</v>
      </c>
      <c r="Q964" t="str">
        <f t="shared" si="67"/>
        <v>technology</v>
      </c>
      <c r="R964" t="str">
        <f t="shared" si="66"/>
        <v>wearables</v>
      </c>
      <c r="S964" s="11">
        <f t="shared" ref="S964:S1027" si="70">(((J964/60)/60)/24)+DATE(1970,1,1)</f>
        <v>42373.712418981479</v>
      </c>
      <c r="T964" s="12">
        <f t="shared" si="6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 t="shared" si="68"/>
        <v>193</v>
      </c>
      <c r="Q965" t="str">
        <f t="shared" si="67"/>
        <v>technology</v>
      </c>
      <c r="R965" t="str">
        <f t="shared" si="66"/>
        <v>wearables</v>
      </c>
      <c r="S965" s="11">
        <f t="shared" si="70"/>
        <v>42625.635636574079</v>
      </c>
      <c r="T965" s="12">
        <f t="shared" si="6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 t="shared" si="68"/>
        <v>454</v>
      </c>
      <c r="Q966" t="str">
        <f t="shared" si="67"/>
        <v>technology</v>
      </c>
      <c r="R966" t="str">
        <f t="shared" si="66"/>
        <v>wearables</v>
      </c>
      <c r="S966" s="11">
        <f t="shared" si="70"/>
        <v>42208.628692129627</v>
      </c>
      <c r="T966" s="12">
        <f t="shared" si="69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 t="shared" si="68"/>
        <v>152</v>
      </c>
      <c r="Q967" t="str">
        <f t="shared" si="67"/>
        <v>technology</v>
      </c>
      <c r="R967" t="str">
        <f t="shared" si="66"/>
        <v>wearables</v>
      </c>
      <c r="S967" s="11">
        <f t="shared" si="70"/>
        <v>42637.016736111109</v>
      </c>
      <c r="T967" s="12">
        <f t="shared" si="69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 t="shared" si="68"/>
        <v>903</v>
      </c>
      <c r="Q968" t="str">
        <f t="shared" si="67"/>
        <v>technology</v>
      </c>
      <c r="R968" t="str">
        <f t="shared" si="66"/>
        <v>wearables</v>
      </c>
      <c r="S968" s="11">
        <f t="shared" si="70"/>
        <v>42619.635787037041</v>
      </c>
      <c r="T968" s="12">
        <f t="shared" si="69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 t="shared" si="68"/>
        <v>1821.5</v>
      </c>
      <c r="Q969" t="str">
        <f t="shared" si="67"/>
        <v>technology</v>
      </c>
      <c r="R969" t="str">
        <f t="shared" si="66"/>
        <v>wearables</v>
      </c>
      <c r="S969" s="11">
        <f t="shared" si="70"/>
        <v>42422.254328703704</v>
      </c>
      <c r="T969" s="12">
        <f t="shared" si="69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 t="shared" si="68"/>
        <v>55</v>
      </c>
      <c r="Q970" t="str">
        <f t="shared" si="67"/>
        <v>technology</v>
      </c>
      <c r="R970" t="str">
        <f t="shared" si="66"/>
        <v>wearables</v>
      </c>
      <c r="S970" s="11">
        <f t="shared" si="70"/>
        <v>41836.847615740742</v>
      </c>
      <c r="T970" s="12">
        <f t="shared" si="69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 t="shared" si="68"/>
        <v>7005.5</v>
      </c>
      <c r="Q971" t="str">
        <f t="shared" si="67"/>
        <v>technology</v>
      </c>
      <c r="R971" t="str">
        <f t="shared" ref="R971:R1034" si="71">RIGHT(N971,LEN(N971)-FIND("/",N971))</f>
        <v>wearables</v>
      </c>
      <c r="S971" s="11">
        <f t="shared" si="70"/>
        <v>42742.30332175926</v>
      </c>
      <c r="T971" s="12">
        <f t="shared" si="69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 t="shared" si="68"/>
        <v>1155</v>
      </c>
      <c r="Q972" t="str">
        <f t="shared" ref="Q972:Q1035" si="72">LEFT(N972,FIND("/",N972)-1)</f>
        <v>technology</v>
      </c>
      <c r="R972" t="str">
        <f t="shared" si="71"/>
        <v>wearables</v>
      </c>
      <c r="S972" s="11">
        <f t="shared" si="70"/>
        <v>42721.220520833333</v>
      </c>
      <c r="T972" s="12">
        <f t="shared" si="69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 t="shared" si="68"/>
        <v>115.5</v>
      </c>
      <c r="Q973" t="str">
        <f t="shared" si="72"/>
        <v>technology</v>
      </c>
      <c r="R973" t="str">
        <f t="shared" si="71"/>
        <v>wearables</v>
      </c>
      <c r="S973" s="11">
        <f t="shared" si="70"/>
        <v>42111.709027777775</v>
      </c>
      <c r="T973" s="12">
        <f t="shared" si="69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 t="shared" si="68"/>
        <v>3485</v>
      </c>
      <c r="Q974" t="str">
        <f t="shared" si="72"/>
        <v>technology</v>
      </c>
      <c r="R974" t="str">
        <f t="shared" si="71"/>
        <v>wearables</v>
      </c>
      <c r="S974" s="11">
        <f t="shared" si="70"/>
        <v>41856.865717592591</v>
      </c>
      <c r="T974" s="12">
        <f t="shared" si="69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 t="shared" si="68"/>
        <v>209.5</v>
      </c>
      <c r="Q975" t="str">
        <f t="shared" si="72"/>
        <v>technology</v>
      </c>
      <c r="R975" t="str">
        <f t="shared" si="71"/>
        <v>wearables</v>
      </c>
      <c r="S975" s="11">
        <f t="shared" si="70"/>
        <v>42257.014965277776</v>
      </c>
      <c r="T975" s="12">
        <f t="shared" si="69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 t="shared" si="68"/>
        <v>141.5</v>
      </c>
      <c r="Q976" t="str">
        <f t="shared" si="72"/>
        <v>technology</v>
      </c>
      <c r="R976" t="str">
        <f t="shared" si="71"/>
        <v>wearables</v>
      </c>
      <c r="S976" s="11">
        <f t="shared" si="70"/>
        <v>42424.749490740738</v>
      </c>
      <c r="T976" s="12">
        <f t="shared" si="69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 t="shared" si="68"/>
        <v>1315.5</v>
      </c>
      <c r="Q977" t="str">
        <f t="shared" si="72"/>
        <v>technology</v>
      </c>
      <c r="R977" t="str">
        <f t="shared" si="71"/>
        <v>wearables</v>
      </c>
      <c r="S977" s="11">
        <f t="shared" si="70"/>
        <v>42489.696585648147</v>
      </c>
      <c r="T977" s="12">
        <f t="shared" si="69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 t="shared" si="68"/>
        <v>1453.5</v>
      </c>
      <c r="Q978" t="str">
        <f t="shared" si="72"/>
        <v>technology</v>
      </c>
      <c r="R978" t="str">
        <f t="shared" si="71"/>
        <v>wearables</v>
      </c>
      <c r="S978" s="11">
        <f t="shared" si="70"/>
        <v>42185.058993055558</v>
      </c>
      <c r="T978" s="12">
        <f t="shared" si="69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 t="shared" si="68"/>
        <v>460.5</v>
      </c>
      <c r="Q979" t="str">
        <f t="shared" si="72"/>
        <v>technology</v>
      </c>
      <c r="R979" t="str">
        <f t="shared" si="71"/>
        <v>wearables</v>
      </c>
      <c r="S979" s="11">
        <f t="shared" si="70"/>
        <v>42391.942094907412</v>
      </c>
      <c r="T979" s="12">
        <f t="shared" si="69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 t="shared" si="68"/>
        <v>48698</v>
      </c>
      <c r="Q980" t="str">
        <f t="shared" si="72"/>
        <v>technology</v>
      </c>
      <c r="R980" t="str">
        <f t="shared" si="71"/>
        <v>wearables</v>
      </c>
      <c r="S980" s="11">
        <f t="shared" si="70"/>
        <v>42395.309039351851</v>
      </c>
      <c r="T980" s="12">
        <f t="shared" si="69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 t="shared" si="68"/>
        <v>14541.08</v>
      </c>
      <c r="Q981" t="str">
        <f t="shared" si="72"/>
        <v>technology</v>
      </c>
      <c r="R981" t="str">
        <f t="shared" si="71"/>
        <v>wearables</v>
      </c>
      <c r="S981" s="11">
        <f t="shared" si="70"/>
        <v>42506.416990740734</v>
      </c>
      <c r="T981" s="12">
        <f t="shared" si="69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 t="shared" si="68"/>
        <v>758.5</v>
      </c>
      <c r="Q982" t="str">
        <f t="shared" si="72"/>
        <v>technology</v>
      </c>
      <c r="R982" t="str">
        <f t="shared" si="71"/>
        <v>wearables</v>
      </c>
      <c r="S982" s="11">
        <f t="shared" si="70"/>
        <v>41928.904189814813</v>
      </c>
      <c r="T982" s="12">
        <f t="shared" si="69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 t="shared" si="68"/>
        <v>7.5</v>
      </c>
      <c r="Q983" t="str">
        <f t="shared" si="72"/>
        <v>technology</v>
      </c>
      <c r="R983" t="str">
        <f t="shared" si="71"/>
        <v>wearables</v>
      </c>
      <c r="S983" s="11">
        <f t="shared" si="70"/>
        <v>41830.947013888886</v>
      </c>
      <c r="T983" s="12">
        <f t="shared" si="69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 t="shared" si="68"/>
        <v>3</v>
      </c>
      <c r="Q984" t="str">
        <f t="shared" si="72"/>
        <v>technology</v>
      </c>
      <c r="R984" t="str">
        <f t="shared" si="71"/>
        <v>wearables</v>
      </c>
      <c r="S984" s="11">
        <f t="shared" si="70"/>
        <v>42615.753310185188</v>
      </c>
      <c r="T984" s="12">
        <f t="shared" si="69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 t="shared" si="68"/>
        <v>15465</v>
      </c>
      <c r="Q985" t="str">
        <f t="shared" si="72"/>
        <v>technology</v>
      </c>
      <c r="R985" t="str">
        <f t="shared" si="71"/>
        <v>wearables</v>
      </c>
      <c r="S985" s="11">
        <f t="shared" si="70"/>
        <v>42574.667650462965</v>
      </c>
      <c r="T985" s="12">
        <f t="shared" si="69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 t="shared" si="68"/>
        <v>54.5</v>
      </c>
      <c r="Q986" t="str">
        <f t="shared" si="72"/>
        <v>technology</v>
      </c>
      <c r="R986" t="str">
        <f t="shared" si="71"/>
        <v>wearables</v>
      </c>
      <c r="S986" s="11">
        <f t="shared" si="70"/>
        <v>42061.11583333333</v>
      </c>
      <c r="T986" s="12">
        <f t="shared" si="69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 t="shared" si="68"/>
        <v>955.5</v>
      </c>
      <c r="Q987" t="str">
        <f t="shared" si="72"/>
        <v>technology</v>
      </c>
      <c r="R987" t="str">
        <f t="shared" si="71"/>
        <v>wearables</v>
      </c>
      <c r="S987" s="11">
        <f t="shared" si="70"/>
        <v>42339.967708333337</v>
      </c>
      <c r="T987" s="12">
        <f t="shared" si="69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 t="shared" si="68"/>
        <v>1286.5</v>
      </c>
      <c r="Q988" t="str">
        <f t="shared" si="72"/>
        <v>technology</v>
      </c>
      <c r="R988" t="str">
        <f t="shared" si="71"/>
        <v>wearables</v>
      </c>
      <c r="S988" s="11">
        <f t="shared" si="70"/>
        <v>42324.767361111109</v>
      </c>
      <c r="T988" s="12">
        <f t="shared" si="69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 t="shared" si="68"/>
        <v>3325.5</v>
      </c>
      <c r="Q989" t="str">
        <f t="shared" si="72"/>
        <v>technology</v>
      </c>
      <c r="R989" t="str">
        <f t="shared" si="71"/>
        <v>wearables</v>
      </c>
      <c r="S989" s="11">
        <f t="shared" si="70"/>
        <v>41773.294560185182</v>
      </c>
      <c r="T989" s="12">
        <f t="shared" si="69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>
        <f t="shared" si="68"/>
        <v>0</v>
      </c>
      <c r="Q990" t="str">
        <f t="shared" si="72"/>
        <v>technology</v>
      </c>
      <c r="R990" t="str">
        <f t="shared" si="71"/>
        <v>wearables</v>
      </c>
      <c r="S990" s="11">
        <f t="shared" si="70"/>
        <v>42614.356770833328</v>
      </c>
      <c r="T990" s="12">
        <f t="shared" si="69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 t="shared" si="68"/>
        <v>854.5</v>
      </c>
      <c r="Q991" t="str">
        <f t="shared" si="72"/>
        <v>technology</v>
      </c>
      <c r="R991" t="str">
        <f t="shared" si="71"/>
        <v>wearables</v>
      </c>
      <c r="S991" s="11">
        <f t="shared" si="70"/>
        <v>42611.933969907404</v>
      </c>
      <c r="T991" s="12">
        <f t="shared" si="69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 t="shared" si="68"/>
        <v>14</v>
      </c>
      <c r="Q992" t="str">
        <f t="shared" si="72"/>
        <v>technology</v>
      </c>
      <c r="R992" t="str">
        <f t="shared" si="71"/>
        <v>wearables</v>
      </c>
      <c r="S992" s="11">
        <f t="shared" si="70"/>
        <v>41855.784305555557</v>
      </c>
      <c r="T992" s="12">
        <f t="shared" si="69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 t="shared" si="68"/>
        <v>109.5</v>
      </c>
      <c r="Q993" t="str">
        <f t="shared" si="72"/>
        <v>technology</v>
      </c>
      <c r="R993" t="str">
        <f t="shared" si="71"/>
        <v>wearables</v>
      </c>
      <c r="S993" s="11">
        <f t="shared" si="70"/>
        <v>42538.75680555556</v>
      </c>
      <c r="T993" s="12">
        <f t="shared" si="69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 t="shared" si="68"/>
        <v>235.5</v>
      </c>
      <c r="Q994" t="str">
        <f t="shared" si="72"/>
        <v>technology</v>
      </c>
      <c r="R994" t="str">
        <f t="shared" si="71"/>
        <v>wearables</v>
      </c>
      <c r="S994" s="11">
        <f t="shared" si="70"/>
        <v>42437.924988425926</v>
      </c>
      <c r="T994" s="12">
        <f t="shared" si="69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 t="shared" si="68"/>
        <v>8878.5</v>
      </c>
      <c r="Q995" t="str">
        <f t="shared" si="72"/>
        <v>technology</v>
      </c>
      <c r="R995" t="str">
        <f t="shared" si="71"/>
        <v>wearables</v>
      </c>
      <c r="S995" s="11">
        <f t="shared" si="70"/>
        <v>42652.964907407411</v>
      </c>
      <c r="T995" s="12">
        <f t="shared" si="69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 t="shared" si="68"/>
        <v>2340</v>
      </c>
      <c r="Q996" t="str">
        <f t="shared" si="72"/>
        <v>technology</v>
      </c>
      <c r="R996" t="str">
        <f t="shared" si="71"/>
        <v>wearables</v>
      </c>
      <c r="S996" s="11">
        <f t="shared" si="70"/>
        <v>41921.263078703705</v>
      </c>
      <c r="T996" s="12">
        <f t="shared" si="69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 t="shared" si="68"/>
        <v>367.5</v>
      </c>
      <c r="Q997" t="str">
        <f t="shared" si="72"/>
        <v>technology</v>
      </c>
      <c r="R997" t="str">
        <f t="shared" si="71"/>
        <v>wearables</v>
      </c>
      <c r="S997" s="11">
        <f t="shared" si="70"/>
        <v>41947.940740740742</v>
      </c>
      <c r="T997" s="12">
        <f t="shared" si="69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 t="shared" si="68"/>
        <v>35</v>
      </c>
      <c r="Q998" t="str">
        <f t="shared" si="72"/>
        <v>technology</v>
      </c>
      <c r="R998" t="str">
        <f t="shared" si="71"/>
        <v>wearables</v>
      </c>
      <c r="S998" s="11">
        <f t="shared" si="70"/>
        <v>41817.866435185184</v>
      </c>
      <c r="T998" s="12">
        <f t="shared" si="69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 t="shared" si="68"/>
        <v>36.5</v>
      </c>
      <c r="Q999" t="str">
        <f t="shared" si="72"/>
        <v>technology</v>
      </c>
      <c r="R999" t="str">
        <f t="shared" si="71"/>
        <v>wearables</v>
      </c>
      <c r="S999" s="11">
        <f t="shared" si="70"/>
        <v>41941.10297453704</v>
      </c>
      <c r="T999" s="12">
        <f t="shared" si="69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 t="shared" si="68"/>
        <v>17682</v>
      </c>
      <c r="Q1000" t="str">
        <f t="shared" si="72"/>
        <v>technology</v>
      </c>
      <c r="R1000" t="str">
        <f t="shared" si="71"/>
        <v>wearables</v>
      </c>
      <c r="S1000" s="11">
        <f t="shared" si="70"/>
        <v>42282.168993055559</v>
      </c>
      <c r="T1000" s="12">
        <f t="shared" si="69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 t="shared" si="68"/>
        <v>5861.5</v>
      </c>
      <c r="Q1001" t="str">
        <f t="shared" si="72"/>
        <v>technology</v>
      </c>
      <c r="R1001" t="str">
        <f t="shared" si="71"/>
        <v>wearables</v>
      </c>
      <c r="S1001" s="11">
        <f t="shared" si="70"/>
        <v>41926.29965277778</v>
      </c>
      <c r="T1001" s="12">
        <f t="shared" si="69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 t="shared" si="68"/>
        <v>9915</v>
      </c>
      <c r="Q1002" t="str">
        <f t="shared" si="72"/>
        <v>technology</v>
      </c>
      <c r="R1002" t="str">
        <f t="shared" si="71"/>
        <v>wearables</v>
      </c>
      <c r="S1002" s="11">
        <f t="shared" si="70"/>
        <v>42749.059722222228</v>
      </c>
      <c r="T1002" s="12">
        <f t="shared" si="69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 t="shared" si="68"/>
        <v>2602</v>
      </c>
      <c r="Q1003" t="str">
        <f t="shared" si="72"/>
        <v>technology</v>
      </c>
      <c r="R1003" t="str">
        <f t="shared" si="71"/>
        <v>wearables</v>
      </c>
      <c r="S1003" s="11">
        <f t="shared" si="70"/>
        <v>42720.720057870371</v>
      </c>
      <c r="T1003" s="12">
        <f t="shared" si="69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 t="shared" si="68"/>
        <v>1491</v>
      </c>
      <c r="Q1004" t="str">
        <f t="shared" si="72"/>
        <v>technology</v>
      </c>
      <c r="R1004" t="str">
        <f t="shared" si="71"/>
        <v>wearables</v>
      </c>
      <c r="S1004" s="11">
        <f t="shared" si="70"/>
        <v>42325.684189814812</v>
      </c>
      <c r="T1004" s="12">
        <f t="shared" si="69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 t="shared" si="68"/>
        <v>1613</v>
      </c>
      <c r="Q1005" t="str">
        <f t="shared" si="72"/>
        <v>technology</v>
      </c>
      <c r="R1005" t="str">
        <f t="shared" si="71"/>
        <v>wearables</v>
      </c>
      <c r="S1005" s="11">
        <f t="shared" si="70"/>
        <v>42780.709039351852</v>
      </c>
      <c r="T1005" s="12">
        <f t="shared" si="69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 t="shared" si="68"/>
        <v>10323.5</v>
      </c>
      <c r="Q1006" t="str">
        <f t="shared" si="72"/>
        <v>technology</v>
      </c>
      <c r="R1006" t="str">
        <f t="shared" si="71"/>
        <v>wearables</v>
      </c>
      <c r="S1006" s="11">
        <f t="shared" si="70"/>
        <v>42388.708645833336</v>
      </c>
      <c r="T1006" s="12">
        <f t="shared" si="69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 t="shared" si="68"/>
        <v>75131.5</v>
      </c>
      <c r="Q1007" t="str">
        <f t="shared" si="72"/>
        <v>technology</v>
      </c>
      <c r="R1007" t="str">
        <f t="shared" si="71"/>
        <v>wearables</v>
      </c>
      <c r="S1007" s="11">
        <f t="shared" si="70"/>
        <v>42276.624803240738</v>
      </c>
      <c r="T1007" s="12">
        <f t="shared" si="69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 t="shared" si="68"/>
        <v>121</v>
      </c>
      <c r="Q1008" t="str">
        <f t="shared" si="72"/>
        <v>technology</v>
      </c>
      <c r="R1008" t="str">
        <f t="shared" si="71"/>
        <v>wearables</v>
      </c>
      <c r="S1008" s="11">
        <f t="shared" si="70"/>
        <v>41977.040185185186</v>
      </c>
      <c r="T1008" s="12">
        <f t="shared" si="69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 t="shared" si="68"/>
        <v>6686</v>
      </c>
      <c r="Q1009" t="str">
        <f t="shared" si="72"/>
        <v>technology</v>
      </c>
      <c r="R1009" t="str">
        <f t="shared" si="71"/>
        <v>wearables</v>
      </c>
      <c r="S1009" s="11">
        <f t="shared" si="70"/>
        <v>42676.583599537036</v>
      </c>
      <c r="T1009" s="12">
        <f t="shared" si="69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 t="shared" si="68"/>
        <v>125.5</v>
      </c>
      <c r="Q1010" t="str">
        <f t="shared" si="72"/>
        <v>technology</v>
      </c>
      <c r="R1010" t="str">
        <f t="shared" si="71"/>
        <v>wearables</v>
      </c>
      <c r="S1010" s="11">
        <f t="shared" si="70"/>
        <v>42702.809201388889</v>
      </c>
      <c r="T1010" s="12">
        <f t="shared" si="69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 t="shared" si="68"/>
        <v>3333</v>
      </c>
      <c r="Q1011" t="str">
        <f t="shared" si="72"/>
        <v>technology</v>
      </c>
      <c r="R1011" t="str">
        <f t="shared" si="71"/>
        <v>wearables</v>
      </c>
      <c r="S1011" s="11">
        <f t="shared" si="70"/>
        <v>42510.604699074072</v>
      </c>
      <c r="T1011" s="12">
        <f t="shared" si="69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 t="shared" si="68"/>
        <v>112</v>
      </c>
      <c r="Q1012" t="str">
        <f t="shared" si="72"/>
        <v>technology</v>
      </c>
      <c r="R1012" t="str">
        <f t="shared" si="71"/>
        <v>wearables</v>
      </c>
      <c r="S1012" s="11">
        <f t="shared" si="70"/>
        <v>42561.829421296294</v>
      </c>
      <c r="T1012" s="12">
        <f t="shared" si="69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 t="shared" si="68"/>
        <v>38</v>
      </c>
      <c r="Q1013" t="str">
        <f t="shared" si="72"/>
        <v>technology</v>
      </c>
      <c r="R1013" t="str">
        <f t="shared" si="71"/>
        <v>wearables</v>
      </c>
      <c r="S1013" s="11">
        <f t="shared" si="70"/>
        <v>41946.898090277777</v>
      </c>
      <c r="T1013" s="12">
        <f t="shared" si="69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 t="shared" si="68"/>
        <v>538763.02500000002</v>
      </c>
      <c r="Q1014" t="str">
        <f t="shared" si="72"/>
        <v>technology</v>
      </c>
      <c r="R1014" t="str">
        <f t="shared" si="71"/>
        <v>wearables</v>
      </c>
      <c r="S1014" s="11">
        <f t="shared" si="70"/>
        <v>42714.440416666665</v>
      </c>
      <c r="T1014" s="12">
        <f t="shared" si="69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 t="shared" si="68"/>
        <v>4361</v>
      </c>
      <c r="Q1015" t="str">
        <f t="shared" si="72"/>
        <v>technology</v>
      </c>
      <c r="R1015" t="str">
        <f t="shared" si="71"/>
        <v>wearables</v>
      </c>
      <c r="S1015" s="11">
        <f t="shared" si="70"/>
        <v>42339.833981481483</v>
      </c>
      <c r="T1015" s="12">
        <f t="shared" si="69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 t="shared" si="68"/>
        <v>1538</v>
      </c>
      <c r="Q1016" t="str">
        <f t="shared" si="72"/>
        <v>technology</v>
      </c>
      <c r="R1016" t="str">
        <f t="shared" si="71"/>
        <v>wearables</v>
      </c>
      <c r="S1016" s="11">
        <f t="shared" si="70"/>
        <v>41955.002488425926</v>
      </c>
      <c r="T1016" s="12">
        <f t="shared" si="69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 t="shared" si="68"/>
        <v>123</v>
      </c>
      <c r="Q1017" t="str">
        <f t="shared" si="72"/>
        <v>technology</v>
      </c>
      <c r="R1017" t="str">
        <f t="shared" si="71"/>
        <v>wearables</v>
      </c>
      <c r="S1017" s="11">
        <f t="shared" si="70"/>
        <v>42303.878414351857</v>
      </c>
      <c r="T1017" s="12">
        <f t="shared" si="69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 t="shared" si="68"/>
        <v>1440</v>
      </c>
      <c r="Q1018" t="str">
        <f t="shared" si="72"/>
        <v>technology</v>
      </c>
      <c r="R1018" t="str">
        <f t="shared" si="71"/>
        <v>wearables</v>
      </c>
      <c r="S1018" s="11">
        <f t="shared" si="70"/>
        <v>42422.107129629629</v>
      </c>
      <c r="T1018" s="12">
        <f t="shared" si="69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 t="shared" si="68"/>
        <v>28776</v>
      </c>
      <c r="Q1019" t="str">
        <f t="shared" si="72"/>
        <v>technology</v>
      </c>
      <c r="R1019" t="str">
        <f t="shared" si="71"/>
        <v>wearables</v>
      </c>
      <c r="S1019" s="11">
        <f t="shared" si="70"/>
        <v>42289.675173611111</v>
      </c>
      <c r="T1019" s="12">
        <f t="shared" si="69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 t="shared" si="68"/>
        <v>314</v>
      </c>
      <c r="Q1020" t="str">
        <f t="shared" si="72"/>
        <v>technology</v>
      </c>
      <c r="R1020" t="str">
        <f t="shared" si="71"/>
        <v>wearables</v>
      </c>
      <c r="S1020" s="11">
        <f t="shared" si="70"/>
        <v>42535.492280092592</v>
      </c>
      <c r="T1020" s="12">
        <f t="shared" si="69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 t="shared" si="68"/>
        <v>10850</v>
      </c>
      <c r="Q1021" t="str">
        <f t="shared" si="72"/>
        <v>technology</v>
      </c>
      <c r="R1021" t="str">
        <f t="shared" si="71"/>
        <v>wearables</v>
      </c>
      <c r="S1021" s="11">
        <f t="shared" si="70"/>
        <v>42009.973946759259</v>
      </c>
      <c r="T1021" s="12">
        <f t="shared" si="69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 t="shared" si="68"/>
        <v>1608</v>
      </c>
      <c r="Q1022" t="str">
        <f t="shared" si="72"/>
        <v>music</v>
      </c>
      <c r="R1022" t="str">
        <f t="shared" si="71"/>
        <v>electronic music</v>
      </c>
      <c r="S1022" s="11">
        <f t="shared" si="70"/>
        <v>42127.069548611107</v>
      </c>
      <c r="T1022" s="12">
        <f t="shared" si="69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 t="shared" si="68"/>
        <v>5516.0550000000003</v>
      </c>
      <c r="Q1023" t="str">
        <f t="shared" si="72"/>
        <v>music</v>
      </c>
      <c r="R1023" t="str">
        <f t="shared" si="71"/>
        <v>electronic music</v>
      </c>
      <c r="S1023" s="11">
        <f t="shared" si="70"/>
        <v>42271.251979166671</v>
      </c>
      <c r="T1023" s="12">
        <f t="shared" si="69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 t="shared" si="68"/>
        <v>1186</v>
      </c>
      <c r="Q1024" t="str">
        <f t="shared" si="72"/>
        <v>music</v>
      </c>
      <c r="R1024" t="str">
        <f t="shared" si="71"/>
        <v>electronic music</v>
      </c>
      <c r="S1024" s="11">
        <f t="shared" si="70"/>
        <v>42111.646724537044</v>
      </c>
      <c r="T1024" s="12">
        <f t="shared" si="69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 t="shared" si="68"/>
        <v>2437</v>
      </c>
      <c r="Q1025" t="str">
        <f t="shared" si="72"/>
        <v>music</v>
      </c>
      <c r="R1025" t="str">
        <f t="shared" si="71"/>
        <v>electronic music</v>
      </c>
      <c r="S1025" s="11">
        <f t="shared" si="70"/>
        <v>42145.919687500005</v>
      </c>
      <c r="T1025" s="12">
        <f t="shared" si="69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 t="shared" si="68"/>
        <v>11894.275</v>
      </c>
      <c r="Q1026" t="str">
        <f t="shared" si="72"/>
        <v>music</v>
      </c>
      <c r="R1026" t="str">
        <f t="shared" si="71"/>
        <v>electronic music</v>
      </c>
      <c r="S1026" s="11">
        <f t="shared" si="70"/>
        <v>42370.580590277779</v>
      </c>
      <c r="T1026" s="12">
        <f t="shared" si="69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 t="shared" ref="P1027:P1090" si="73">AVERAGE(L1027,E1027)</f>
        <v>39010.410000000003</v>
      </c>
      <c r="Q1027" t="str">
        <f t="shared" si="72"/>
        <v>music</v>
      </c>
      <c r="R1027" t="str">
        <f t="shared" si="71"/>
        <v>electronic music</v>
      </c>
      <c r="S1027" s="11">
        <f t="shared" si="70"/>
        <v>42049.833761574075</v>
      </c>
      <c r="T1027" s="12">
        <f t="shared" ref="T1027:T1090" si="74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 t="shared" si="73"/>
        <v>3561.29</v>
      </c>
      <c r="Q1028" t="str">
        <f t="shared" si="72"/>
        <v>music</v>
      </c>
      <c r="R1028" t="str">
        <f t="shared" si="71"/>
        <v>electronic music</v>
      </c>
      <c r="S1028" s="11">
        <f t="shared" ref="S1028:S1091" si="75">(((J1028/60)/60)/24)+DATE(1970,1,1)</f>
        <v>42426.407592592594</v>
      </c>
      <c r="T1028" s="12">
        <f t="shared" si="74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 t="shared" si="73"/>
        <v>3922</v>
      </c>
      <c r="Q1029" t="str">
        <f t="shared" si="72"/>
        <v>music</v>
      </c>
      <c r="R1029" t="str">
        <f t="shared" si="71"/>
        <v>electronic music</v>
      </c>
      <c r="S1029" s="11">
        <f t="shared" si="75"/>
        <v>41905.034108796295</v>
      </c>
      <c r="T1029" s="12">
        <f t="shared" si="74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 t="shared" si="73"/>
        <v>5991</v>
      </c>
      <c r="Q1030" t="str">
        <f t="shared" si="72"/>
        <v>music</v>
      </c>
      <c r="R1030" t="str">
        <f t="shared" si="71"/>
        <v>electronic music</v>
      </c>
      <c r="S1030" s="11">
        <f t="shared" si="75"/>
        <v>42755.627372685187</v>
      </c>
      <c r="T1030" s="12">
        <f t="shared" si="74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 t="shared" si="73"/>
        <v>5658.5</v>
      </c>
      <c r="Q1031" t="str">
        <f t="shared" si="72"/>
        <v>music</v>
      </c>
      <c r="R1031" t="str">
        <f t="shared" si="71"/>
        <v>electronic music</v>
      </c>
      <c r="S1031" s="11">
        <f t="shared" si="75"/>
        <v>42044.711886574078</v>
      </c>
      <c r="T1031" s="12">
        <f t="shared" si="74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 t="shared" si="73"/>
        <v>3500.5</v>
      </c>
      <c r="Q1032" t="str">
        <f t="shared" si="72"/>
        <v>music</v>
      </c>
      <c r="R1032" t="str">
        <f t="shared" si="71"/>
        <v>electronic music</v>
      </c>
      <c r="S1032" s="11">
        <f t="shared" si="75"/>
        <v>42611.483206018514</v>
      </c>
      <c r="T1032" s="12">
        <f t="shared" si="74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 t="shared" si="73"/>
        <v>5419.5</v>
      </c>
      <c r="Q1033" t="str">
        <f t="shared" si="72"/>
        <v>music</v>
      </c>
      <c r="R1033" t="str">
        <f t="shared" si="71"/>
        <v>electronic music</v>
      </c>
      <c r="S1033" s="11">
        <f t="shared" si="75"/>
        <v>42324.764004629629</v>
      </c>
      <c r="T1033" s="12">
        <f t="shared" si="74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 t="shared" si="73"/>
        <v>2977.42</v>
      </c>
      <c r="Q1034" t="str">
        <f t="shared" si="72"/>
        <v>music</v>
      </c>
      <c r="R1034" t="str">
        <f t="shared" si="71"/>
        <v>electronic music</v>
      </c>
      <c r="S1034" s="11">
        <f t="shared" si="75"/>
        <v>42514.666956018518</v>
      </c>
      <c r="T1034" s="12">
        <f t="shared" si="74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 t="shared" si="73"/>
        <v>696.5</v>
      </c>
      <c r="Q1035" t="str">
        <f t="shared" si="72"/>
        <v>music</v>
      </c>
      <c r="R1035" t="str">
        <f t="shared" ref="R1035:R1098" si="76">RIGHT(N1035,LEN(N1035)-FIND("/",N1035))</f>
        <v>electronic music</v>
      </c>
      <c r="S1035" s="11">
        <f t="shared" si="75"/>
        <v>42688.732407407413</v>
      </c>
      <c r="T1035" s="12">
        <f t="shared" si="74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 t="shared" si="73"/>
        <v>3333.0450000000001</v>
      </c>
      <c r="Q1036" t="str">
        <f t="shared" ref="Q1036:Q1099" si="77">LEFT(N1036,FIND("/",N1036)-1)</f>
        <v>music</v>
      </c>
      <c r="R1036" t="str">
        <f t="shared" si="76"/>
        <v>electronic music</v>
      </c>
      <c r="S1036" s="11">
        <f t="shared" si="75"/>
        <v>42555.166712962964</v>
      </c>
      <c r="T1036" s="12">
        <f t="shared" si="74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 t="shared" si="73"/>
        <v>2514</v>
      </c>
      <c r="Q1037" t="str">
        <f t="shared" si="77"/>
        <v>music</v>
      </c>
      <c r="R1037" t="str">
        <f t="shared" si="76"/>
        <v>electronic music</v>
      </c>
      <c r="S1037" s="11">
        <f t="shared" si="75"/>
        <v>42016.641435185185</v>
      </c>
      <c r="T1037" s="12">
        <f t="shared" si="74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 t="shared" si="73"/>
        <v>2633.61</v>
      </c>
      <c r="Q1038" t="str">
        <f t="shared" si="77"/>
        <v>music</v>
      </c>
      <c r="R1038" t="str">
        <f t="shared" si="76"/>
        <v>electronic music</v>
      </c>
      <c r="S1038" s="11">
        <f t="shared" si="75"/>
        <v>41249.448958333334</v>
      </c>
      <c r="T1038" s="12">
        <f t="shared" si="74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 t="shared" si="73"/>
        <v>521</v>
      </c>
      <c r="Q1039" t="str">
        <f t="shared" si="77"/>
        <v>music</v>
      </c>
      <c r="R1039" t="str">
        <f t="shared" si="76"/>
        <v>electronic music</v>
      </c>
      <c r="S1039" s="11">
        <f t="shared" si="75"/>
        <v>42119.822476851856</v>
      </c>
      <c r="T1039" s="12">
        <f t="shared" si="74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 t="shared" si="73"/>
        <v>1120.5</v>
      </c>
      <c r="Q1040" t="str">
        <f t="shared" si="77"/>
        <v>music</v>
      </c>
      <c r="R1040" t="str">
        <f t="shared" si="76"/>
        <v>electronic music</v>
      </c>
      <c r="S1040" s="11">
        <f t="shared" si="75"/>
        <v>42418.231747685189</v>
      </c>
      <c r="T1040" s="12">
        <f t="shared" si="74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 t="shared" si="73"/>
        <v>335.5</v>
      </c>
      <c r="Q1041" t="str">
        <f t="shared" si="77"/>
        <v>music</v>
      </c>
      <c r="R1041" t="str">
        <f t="shared" si="76"/>
        <v>electronic music</v>
      </c>
      <c r="S1041" s="11">
        <f t="shared" si="75"/>
        <v>42692.109328703707</v>
      </c>
      <c r="T1041" s="12">
        <f t="shared" si="74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 t="shared" si="73"/>
        <v>125.5</v>
      </c>
      <c r="Q1042" t="str">
        <f t="shared" si="77"/>
        <v>journalism</v>
      </c>
      <c r="R1042" t="str">
        <f t="shared" si="76"/>
        <v>audio</v>
      </c>
      <c r="S1042" s="11">
        <f t="shared" si="75"/>
        <v>42579.708437499998</v>
      </c>
      <c r="T1042" s="12">
        <f t="shared" si="74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>
        <f t="shared" si="73"/>
        <v>0</v>
      </c>
      <c r="Q1043" t="str">
        <f t="shared" si="77"/>
        <v>journalism</v>
      </c>
      <c r="R1043" t="str">
        <f t="shared" si="76"/>
        <v>audio</v>
      </c>
      <c r="S1043" s="11">
        <f t="shared" si="75"/>
        <v>41831.060092592597</v>
      </c>
      <c r="T1043" s="12">
        <f t="shared" si="74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 t="shared" si="73"/>
        <v>5.5</v>
      </c>
      <c r="Q1044" t="str">
        <f t="shared" si="77"/>
        <v>journalism</v>
      </c>
      <c r="R1044" t="str">
        <f t="shared" si="76"/>
        <v>audio</v>
      </c>
      <c r="S1044" s="11">
        <f t="shared" si="75"/>
        <v>41851.696157407408</v>
      </c>
      <c r="T1044" s="12">
        <f t="shared" si="74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 t="shared" si="73"/>
        <v>4414.5</v>
      </c>
      <c r="Q1045" t="str">
        <f t="shared" si="77"/>
        <v>journalism</v>
      </c>
      <c r="R1045" t="str">
        <f t="shared" si="76"/>
        <v>audio</v>
      </c>
      <c r="S1045" s="11">
        <f t="shared" si="75"/>
        <v>42114.252951388888</v>
      </c>
      <c r="T1045" s="12">
        <f t="shared" si="74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 t="shared" si="73"/>
        <v>4</v>
      </c>
      <c r="Q1046" t="str">
        <f t="shared" si="77"/>
        <v>journalism</v>
      </c>
      <c r="R1046" t="str">
        <f t="shared" si="76"/>
        <v>audio</v>
      </c>
      <c r="S1046" s="11">
        <f t="shared" si="75"/>
        <v>42011.925937499997</v>
      </c>
      <c r="T1046" s="12">
        <f t="shared" si="74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 t="shared" si="73"/>
        <v>137</v>
      </c>
      <c r="Q1047" t="str">
        <f t="shared" si="77"/>
        <v>journalism</v>
      </c>
      <c r="R1047" t="str">
        <f t="shared" si="76"/>
        <v>audio</v>
      </c>
      <c r="S1047" s="11">
        <f t="shared" si="75"/>
        <v>41844.874421296299</v>
      </c>
      <c r="T1047" s="12">
        <f t="shared" si="74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>
        <f t="shared" si="73"/>
        <v>0</v>
      </c>
      <c r="Q1048" t="str">
        <f t="shared" si="77"/>
        <v>journalism</v>
      </c>
      <c r="R1048" t="str">
        <f t="shared" si="76"/>
        <v>audio</v>
      </c>
      <c r="S1048" s="11">
        <f t="shared" si="75"/>
        <v>42319.851388888885</v>
      </c>
      <c r="T1048" s="12">
        <f t="shared" si="74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 t="shared" si="73"/>
        <v>1</v>
      </c>
      <c r="Q1049" t="str">
        <f t="shared" si="77"/>
        <v>journalism</v>
      </c>
      <c r="R1049" t="str">
        <f t="shared" si="76"/>
        <v>audio</v>
      </c>
      <c r="S1049" s="11">
        <f t="shared" si="75"/>
        <v>41918.818460648145</v>
      </c>
      <c r="T1049" s="12">
        <f t="shared" si="74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 t="shared" si="73"/>
        <v>108</v>
      </c>
      <c r="Q1050" t="str">
        <f t="shared" si="77"/>
        <v>journalism</v>
      </c>
      <c r="R1050" t="str">
        <f t="shared" si="76"/>
        <v>audio</v>
      </c>
      <c r="S1050" s="11">
        <f t="shared" si="75"/>
        <v>42598.053113425922</v>
      </c>
      <c r="T1050" s="12">
        <f t="shared" si="74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>
        <f t="shared" si="73"/>
        <v>0</v>
      </c>
      <c r="Q1051" t="str">
        <f t="shared" si="77"/>
        <v>journalism</v>
      </c>
      <c r="R1051" t="str">
        <f t="shared" si="76"/>
        <v>audio</v>
      </c>
      <c r="S1051" s="11">
        <f t="shared" si="75"/>
        <v>42382.431076388893</v>
      </c>
      <c r="T1051" s="12">
        <f t="shared" si="74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>
        <f t="shared" si="73"/>
        <v>0</v>
      </c>
      <c r="Q1052" t="str">
        <f t="shared" si="77"/>
        <v>journalism</v>
      </c>
      <c r="R1052" t="str">
        <f t="shared" si="76"/>
        <v>audio</v>
      </c>
      <c r="S1052" s="11">
        <f t="shared" si="75"/>
        <v>42231.7971875</v>
      </c>
      <c r="T1052" s="12">
        <f t="shared" si="74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>
        <f t="shared" si="73"/>
        <v>0</v>
      </c>
      <c r="Q1053" t="str">
        <f t="shared" si="77"/>
        <v>journalism</v>
      </c>
      <c r="R1053" t="str">
        <f t="shared" si="76"/>
        <v>audio</v>
      </c>
      <c r="S1053" s="11">
        <f t="shared" si="75"/>
        <v>41850.014178240745</v>
      </c>
      <c r="T1053" s="12">
        <f t="shared" si="74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>
        <f t="shared" si="73"/>
        <v>0</v>
      </c>
      <c r="Q1054" t="str">
        <f t="shared" si="77"/>
        <v>journalism</v>
      </c>
      <c r="R1054" t="str">
        <f t="shared" si="76"/>
        <v>audio</v>
      </c>
      <c r="S1054" s="11">
        <f t="shared" si="75"/>
        <v>42483.797395833331</v>
      </c>
      <c r="T1054" s="12">
        <f t="shared" si="74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 t="shared" si="73"/>
        <v>8</v>
      </c>
      <c r="Q1055" t="str">
        <f t="shared" si="77"/>
        <v>journalism</v>
      </c>
      <c r="R1055" t="str">
        <f t="shared" si="76"/>
        <v>audio</v>
      </c>
      <c r="S1055" s="11">
        <f t="shared" si="75"/>
        <v>42775.172824074078</v>
      </c>
      <c r="T1055" s="12">
        <f t="shared" si="74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>
        <f t="shared" si="73"/>
        <v>0</v>
      </c>
      <c r="Q1056" t="str">
        <f t="shared" si="77"/>
        <v>journalism</v>
      </c>
      <c r="R1056" t="str">
        <f t="shared" si="76"/>
        <v>audio</v>
      </c>
      <c r="S1056" s="11">
        <f t="shared" si="75"/>
        <v>41831.851840277777</v>
      </c>
      <c r="T1056" s="12">
        <f t="shared" si="74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>
        <f t="shared" si="73"/>
        <v>0</v>
      </c>
      <c r="Q1057" t="str">
        <f t="shared" si="77"/>
        <v>journalism</v>
      </c>
      <c r="R1057" t="str">
        <f t="shared" si="76"/>
        <v>audio</v>
      </c>
      <c r="S1057" s="11">
        <f t="shared" si="75"/>
        <v>42406.992418981477</v>
      </c>
      <c r="T1057" s="12">
        <f t="shared" si="74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>
        <f t="shared" si="73"/>
        <v>0</v>
      </c>
      <c r="Q1058" t="str">
        <f t="shared" si="77"/>
        <v>journalism</v>
      </c>
      <c r="R1058" t="str">
        <f t="shared" si="76"/>
        <v>audio</v>
      </c>
      <c r="S1058" s="11">
        <f t="shared" si="75"/>
        <v>42058.719641203701</v>
      </c>
      <c r="T1058" s="12">
        <f t="shared" si="74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>
        <f t="shared" si="73"/>
        <v>0</v>
      </c>
      <c r="Q1059" t="str">
        <f t="shared" si="77"/>
        <v>journalism</v>
      </c>
      <c r="R1059" t="str">
        <f t="shared" si="76"/>
        <v>audio</v>
      </c>
      <c r="S1059" s="11">
        <f t="shared" si="75"/>
        <v>42678.871331018512</v>
      </c>
      <c r="T1059" s="12">
        <f t="shared" si="74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>
        <f t="shared" si="73"/>
        <v>0</v>
      </c>
      <c r="Q1060" t="str">
        <f t="shared" si="77"/>
        <v>journalism</v>
      </c>
      <c r="R1060" t="str">
        <f t="shared" si="76"/>
        <v>audio</v>
      </c>
      <c r="S1060" s="11">
        <f t="shared" si="75"/>
        <v>42047.900960648149</v>
      </c>
      <c r="T1060" s="12">
        <f t="shared" si="74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>
        <f t="shared" si="73"/>
        <v>0</v>
      </c>
      <c r="Q1061" t="str">
        <f t="shared" si="77"/>
        <v>journalism</v>
      </c>
      <c r="R1061" t="str">
        <f t="shared" si="76"/>
        <v>audio</v>
      </c>
      <c r="S1061" s="11">
        <f t="shared" si="75"/>
        <v>42046.79</v>
      </c>
      <c r="T1061" s="12">
        <f t="shared" si="74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 t="shared" si="73"/>
        <v>25.5</v>
      </c>
      <c r="Q1062" t="str">
        <f t="shared" si="77"/>
        <v>journalism</v>
      </c>
      <c r="R1062" t="str">
        <f t="shared" si="76"/>
        <v>audio</v>
      </c>
      <c r="S1062" s="11">
        <f t="shared" si="75"/>
        <v>42079.913113425922</v>
      </c>
      <c r="T1062" s="12">
        <f t="shared" si="74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>
        <f t="shared" si="73"/>
        <v>0</v>
      </c>
      <c r="Q1063" t="str">
        <f t="shared" si="77"/>
        <v>journalism</v>
      </c>
      <c r="R1063" t="str">
        <f t="shared" si="76"/>
        <v>audio</v>
      </c>
      <c r="S1063" s="11">
        <f t="shared" si="75"/>
        <v>42432.276712962965</v>
      </c>
      <c r="T1063" s="12">
        <f t="shared" si="74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 t="shared" si="73"/>
        <v>97</v>
      </c>
      <c r="Q1064" t="str">
        <f t="shared" si="77"/>
        <v>journalism</v>
      </c>
      <c r="R1064" t="str">
        <f t="shared" si="76"/>
        <v>audio</v>
      </c>
      <c r="S1064" s="11">
        <f t="shared" si="75"/>
        <v>42556.807187500002</v>
      </c>
      <c r="T1064" s="12">
        <f t="shared" si="74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>
        <f t="shared" si="73"/>
        <v>0</v>
      </c>
      <c r="Q1065" t="str">
        <f t="shared" si="77"/>
        <v>journalism</v>
      </c>
      <c r="R1065" t="str">
        <f t="shared" si="76"/>
        <v>audio</v>
      </c>
      <c r="S1065" s="11">
        <f t="shared" si="75"/>
        <v>42583.030810185184</v>
      </c>
      <c r="T1065" s="12">
        <f t="shared" si="74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 t="shared" si="73"/>
        <v>4100</v>
      </c>
      <c r="Q1066" t="str">
        <f t="shared" si="77"/>
        <v>games</v>
      </c>
      <c r="R1066" t="str">
        <f t="shared" si="76"/>
        <v>video games</v>
      </c>
      <c r="S1066" s="11">
        <f t="shared" si="75"/>
        <v>41417.228043981479</v>
      </c>
      <c r="T1066" s="12">
        <f t="shared" si="74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 t="shared" si="73"/>
        <v>43</v>
      </c>
      <c r="Q1067" t="str">
        <f t="shared" si="77"/>
        <v>games</v>
      </c>
      <c r="R1067" t="str">
        <f t="shared" si="76"/>
        <v>video games</v>
      </c>
      <c r="S1067" s="11">
        <f t="shared" si="75"/>
        <v>41661.381041666667</v>
      </c>
      <c r="T1067" s="12">
        <f t="shared" si="74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 t="shared" si="73"/>
        <v>2599.5</v>
      </c>
      <c r="Q1068" t="str">
        <f t="shared" si="77"/>
        <v>games</v>
      </c>
      <c r="R1068" t="str">
        <f t="shared" si="76"/>
        <v>video games</v>
      </c>
      <c r="S1068" s="11">
        <f t="shared" si="75"/>
        <v>41445.962754629632</v>
      </c>
      <c r="T1068" s="12">
        <f t="shared" si="74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 t="shared" si="73"/>
        <v>70</v>
      </c>
      <c r="Q1069" t="str">
        <f t="shared" si="77"/>
        <v>games</v>
      </c>
      <c r="R1069" t="str">
        <f t="shared" si="76"/>
        <v>video games</v>
      </c>
      <c r="S1069" s="11">
        <f t="shared" si="75"/>
        <v>41599.855682870373</v>
      </c>
      <c r="T1069" s="12">
        <f t="shared" si="74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 t="shared" si="73"/>
        <v>24.5</v>
      </c>
      <c r="Q1070" t="str">
        <f t="shared" si="77"/>
        <v>games</v>
      </c>
      <c r="R1070" t="str">
        <f t="shared" si="76"/>
        <v>video games</v>
      </c>
      <c r="S1070" s="11">
        <f t="shared" si="75"/>
        <v>42440.371111111104</v>
      </c>
      <c r="T1070" s="12">
        <f t="shared" si="74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 t="shared" si="73"/>
        <v>435.5</v>
      </c>
      <c r="Q1071" t="str">
        <f t="shared" si="77"/>
        <v>games</v>
      </c>
      <c r="R1071" t="str">
        <f t="shared" si="76"/>
        <v>video games</v>
      </c>
      <c r="S1071" s="11">
        <f t="shared" si="75"/>
        <v>41572.229849537034</v>
      </c>
      <c r="T1071" s="12">
        <f t="shared" si="74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 t="shared" si="73"/>
        <v>36</v>
      </c>
      <c r="Q1072" t="str">
        <f t="shared" si="77"/>
        <v>games</v>
      </c>
      <c r="R1072" t="str">
        <f t="shared" si="76"/>
        <v>video games</v>
      </c>
      <c r="S1072" s="11">
        <f t="shared" si="75"/>
        <v>41163.011828703704</v>
      </c>
      <c r="T1072" s="12">
        <f t="shared" si="74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>
        <f t="shared" si="73"/>
        <v>0</v>
      </c>
      <c r="Q1073" t="str">
        <f t="shared" si="77"/>
        <v>games</v>
      </c>
      <c r="R1073" t="str">
        <f t="shared" si="76"/>
        <v>video games</v>
      </c>
      <c r="S1073" s="11">
        <f t="shared" si="75"/>
        <v>42295.753391203703</v>
      </c>
      <c r="T1073" s="12">
        <f t="shared" si="74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 t="shared" si="73"/>
        <v>27.5</v>
      </c>
      <c r="Q1074" t="str">
        <f t="shared" si="77"/>
        <v>games</v>
      </c>
      <c r="R1074" t="str">
        <f t="shared" si="76"/>
        <v>video games</v>
      </c>
      <c r="S1074" s="11">
        <f t="shared" si="75"/>
        <v>41645.832141203704</v>
      </c>
      <c r="T1074" s="12">
        <f t="shared" si="74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 t="shared" si="73"/>
        <v>5.5</v>
      </c>
      <c r="Q1075" t="str">
        <f t="shared" si="77"/>
        <v>games</v>
      </c>
      <c r="R1075" t="str">
        <f t="shared" si="76"/>
        <v>video games</v>
      </c>
      <c r="S1075" s="11">
        <f t="shared" si="75"/>
        <v>40802.964594907404</v>
      </c>
      <c r="T1075" s="12">
        <f t="shared" si="74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 t="shared" si="73"/>
        <v>1718.5</v>
      </c>
      <c r="Q1076" t="str">
        <f t="shared" si="77"/>
        <v>games</v>
      </c>
      <c r="R1076" t="str">
        <f t="shared" si="76"/>
        <v>video games</v>
      </c>
      <c r="S1076" s="11">
        <f t="shared" si="75"/>
        <v>41613.172974537039</v>
      </c>
      <c r="T1076" s="12">
        <f t="shared" si="74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 t="shared" si="73"/>
        <v>24</v>
      </c>
      <c r="Q1077" t="str">
        <f t="shared" si="77"/>
        <v>games</v>
      </c>
      <c r="R1077" t="str">
        <f t="shared" si="76"/>
        <v>video games</v>
      </c>
      <c r="S1077" s="11">
        <f t="shared" si="75"/>
        <v>41005.904120370367</v>
      </c>
      <c r="T1077" s="12">
        <f t="shared" si="74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 t="shared" si="73"/>
        <v>24024.5</v>
      </c>
      <c r="Q1078" t="str">
        <f t="shared" si="77"/>
        <v>games</v>
      </c>
      <c r="R1078" t="str">
        <f t="shared" si="76"/>
        <v>video games</v>
      </c>
      <c r="S1078" s="11">
        <f t="shared" si="75"/>
        <v>41838.377893518518</v>
      </c>
      <c r="T1078" s="12">
        <f t="shared" si="74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 t="shared" si="73"/>
        <v>3755.5</v>
      </c>
      <c r="Q1079" t="str">
        <f t="shared" si="77"/>
        <v>games</v>
      </c>
      <c r="R1079" t="str">
        <f t="shared" si="76"/>
        <v>video games</v>
      </c>
      <c r="S1079" s="11">
        <f t="shared" si="75"/>
        <v>42353.16679398148</v>
      </c>
      <c r="T1079" s="12">
        <f t="shared" si="74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 t="shared" si="73"/>
        <v>25</v>
      </c>
      <c r="Q1080" t="str">
        <f t="shared" si="77"/>
        <v>games</v>
      </c>
      <c r="R1080" t="str">
        <f t="shared" si="76"/>
        <v>video games</v>
      </c>
      <c r="S1080" s="11">
        <f t="shared" si="75"/>
        <v>40701.195844907408</v>
      </c>
      <c r="T1080" s="12">
        <f t="shared" si="74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 t="shared" si="73"/>
        <v>348</v>
      </c>
      <c r="Q1081" t="str">
        <f t="shared" si="77"/>
        <v>games</v>
      </c>
      <c r="R1081" t="str">
        <f t="shared" si="76"/>
        <v>video games</v>
      </c>
      <c r="S1081" s="11">
        <f t="shared" si="75"/>
        <v>42479.566388888896</v>
      </c>
      <c r="T1081" s="12">
        <f t="shared" si="74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 t="shared" si="73"/>
        <v>959.5</v>
      </c>
      <c r="Q1082" t="str">
        <f t="shared" si="77"/>
        <v>games</v>
      </c>
      <c r="R1082" t="str">
        <f t="shared" si="76"/>
        <v>video games</v>
      </c>
      <c r="S1082" s="11">
        <f t="shared" si="75"/>
        <v>41740.138113425928</v>
      </c>
      <c r="T1082" s="12">
        <f t="shared" si="74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 t="shared" si="73"/>
        <v>8</v>
      </c>
      <c r="Q1083" t="str">
        <f t="shared" si="77"/>
        <v>games</v>
      </c>
      <c r="R1083" t="str">
        <f t="shared" si="76"/>
        <v>video games</v>
      </c>
      <c r="S1083" s="11">
        <f t="shared" si="75"/>
        <v>42002.926990740743</v>
      </c>
      <c r="T1083" s="12">
        <f t="shared" si="74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 t="shared" si="73"/>
        <v>29.5</v>
      </c>
      <c r="Q1084" t="str">
        <f t="shared" si="77"/>
        <v>games</v>
      </c>
      <c r="R1084" t="str">
        <f t="shared" si="76"/>
        <v>video games</v>
      </c>
      <c r="S1084" s="11">
        <f t="shared" si="75"/>
        <v>41101.906111111115</v>
      </c>
      <c r="T1084" s="12">
        <f t="shared" si="74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 t="shared" si="73"/>
        <v>205.5</v>
      </c>
      <c r="Q1085" t="str">
        <f t="shared" si="77"/>
        <v>games</v>
      </c>
      <c r="R1085" t="str">
        <f t="shared" si="76"/>
        <v>video games</v>
      </c>
      <c r="S1085" s="11">
        <f t="shared" si="75"/>
        <v>41793.659525462965</v>
      </c>
      <c r="T1085" s="12">
        <f t="shared" si="74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>
        <f t="shared" si="73"/>
        <v>0</v>
      </c>
      <c r="Q1086" t="str">
        <f t="shared" si="77"/>
        <v>games</v>
      </c>
      <c r="R1086" t="str">
        <f t="shared" si="76"/>
        <v>video games</v>
      </c>
      <c r="S1086" s="11">
        <f t="shared" si="75"/>
        <v>41829.912083333329</v>
      </c>
      <c r="T1086" s="12">
        <f t="shared" si="74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 t="shared" si="73"/>
        <v>517.5</v>
      </c>
      <c r="Q1087" t="str">
        <f t="shared" si="77"/>
        <v>games</v>
      </c>
      <c r="R1087" t="str">
        <f t="shared" si="76"/>
        <v>video games</v>
      </c>
      <c r="S1087" s="11">
        <f t="shared" si="75"/>
        <v>42413.671006944445</v>
      </c>
      <c r="T1087" s="12">
        <f t="shared" si="74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 t="shared" si="73"/>
        <v>8.5</v>
      </c>
      <c r="Q1088" t="str">
        <f t="shared" si="77"/>
        <v>games</v>
      </c>
      <c r="R1088" t="str">
        <f t="shared" si="76"/>
        <v>video games</v>
      </c>
      <c r="S1088" s="11">
        <f t="shared" si="75"/>
        <v>41845.866793981484</v>
      </c>
      <c r="T1088" s="12">
        <f t="shared" si="74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>
        <f t="shared" si="73"/>
        <v>0</v>
      </c>
      <c r="Q1089" t="str">
        <f t="shared" si="77"/>
        <v>games</v>
      </c>
      <c r="R1089" t="str">
        <f t="shared" si="76"/>
        <v>video games</v>
      </c>
      <c r="S1089" s="11">
        <f t="shared" si="75"/>
        <v>41775.713969907411</v>
      </c>
      <c r="T1089" s="12">
        <f t="shared" si="74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 t="shared" si="73"/>
        <v>3264.67</v>
      </c>
      <c r="Q1090" t="str">
        <f t="shared" si="77"/>
        <v>games</v>
      </c>
      <c r="R1090" t="str">
        <f t="shared" si="76"/>
        <v>video games</v>
      </c>
      <c r="S1090" s="11">
        <f t="shared" si="75"/>
        <v>41723.799386574072</v>
      </c>
      <c r="T1090" s="12">
        <f t="shared" si="74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 t="shared" ref="P1091:P1154" si="78">AVERAGE(L1091,E1091)</f>
        <v>611.5</v>
      </c>
      <c r="Q1091" t="str">
        <f t="shared" si="77"/>
        <v>games</v>
      </c>
      <c r="R1091" t="str">
        <f t="shared" si="76"/>
        <v>video games</v>
      </c>
      <c r="S1091" s="11">
        <f t="shared" si="75"/>
        <v>42151.189525462964</v>
      </c>
      <c r="T1091" s="12">
        <f t="shared" ref="T1091:T1154" si="79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 t="shared" si="78"/>
        <v>3</v>
      </c>
      <c r="Q1092" t="str">
        <f t="shared" si="77"/>
        <v>games</v>
      </c>
      <c r="R1092" t="str">
        <f t="shared" si="76"/>
        <v>video games</v>
      </c>
      <c r="S1092" s="11">
        <f t="shared" ref="S1092:S1155" si="80">(((J1092/60)/60)/24)+DATE(1970,1,1)</f>
        <v>42123.185798611114</v>
      </c>
      <c r="T1092" s="12">
        <f t="shared" si="7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 t="shared" si="78"/>
        <v>13.5</v>
      </c>
      <c r="Q1093" t="str">
        <f t="shared" si="77"/>
        <v>games</v>
      </c>
      <c r="R1093" t="str">
        <f t="shared" si="76"/>
        <v>video games</v>
      </c>
      <c r="S1093" s="11">
        <f t="shared" si="80"/>
        <v>42440.820277777777</v>
      </c>
      <c r="T1093" s="12">
        <f t="shared" si="7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 t="shared" si="78"/>
        <v>14</v>
      </c>
      <c r="Q1094" t="str">
        <f t="shared" si="77"/>
        <v>games</v>
      </c>
      <c r="R1094" t="str">
        <f t="shared" si="76"/>
        <v>video games</v>
      </c>
      <c r="S1094" s="11">
        <f t="shared" si="80"/>
        <v>41250.025902777779</v>
      </c>
      <c r="T1094" s="12">
        <f t="shared" si="7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 t="shared" si="78"/>
        <v>23.125</v>
      </c>
      <c r="Q1095" t="str">
        <f t="shared" si="77"/>
        <v>games</v>
      </c>
      <c r="R1095" t="str">
        <f t="shared" si="76"/>
        <v>video games</v>
      </c>
      <c r="S1095" s="11">
        <f t="shared" si="80"/>
        <v>42396.973807870367</v>
      </c>
      <c r="T1095" s="12">
        <f t="shared" si="7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 t="shared" si="78"/>
        <v>1660.5050000000001</v>
      </c>
      <c r="Q1096" t="str">
        <f t="shared" si="77"/>
        <v>games</v>
      </c>
      <c r="R1096" t="str">
        <f t="shared" si="76"/>
        <v>video games</v>
      </c>
      <c r="S1096" s="11">
        <f t="shared" si="80"/>
        <v>40795.713344907403</v>
      </c>
      <c r="T1096" s="12">
        <f t="shared" si="7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 t="shared" si="78"/>
        <v>12634</v>
      </c>
      <c r="Q1097" t="str">
        <f t="shared" si="77"/>
        <v>games</v>
      </c>
      <c r="R1097" t="str">
        <f t="shared" si="76"/>
        <v>video games</v>
      </c>
      <c r="S1097" s="11">
        <f t="shared" si="80"/>
        <v>41486.537268518521</v>
      </c>
      <c r="T1097" s="12">
        <f t="shared" si="7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 t="shared" si="78"/>
        <v>1090.5</v>
      </c>
      <c r="Q1098" t="str">
        <f t="shared" si="77"/>
        <v>games</v>
      </c>
      <c r="R1098" t="str">
        <f t="shared" si="76"/>
        <v>video games</v>
      </c>
      <c r="S1098" s="11">
        <f t="shared" si="80"/>
        <v>41885.51798611111</v>
      </c>
      <c r="T1098" s="12">
        <f t="shared" si="7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 t="shared" si="78"/>
        <v>27</v>
      </c>
      <c r="Q1099" t="str">
        <f t="shared" si="77"/>
        <v>games</v>
      </c>
      <c r="R1099" t="str">
        <f t="shared" ref="R1099:R1162" si="81">RIGHT(N1099,LEN(N1099)-FIND("/",N1099))</f>
        <v>video games</v>
      </c>
      <c r="S1099" s="11">
        <f t="shared" si="80"/>
        <v>41660.792557870373</v>
      </c>
      <c r="T1099" s="12">
        <f t="shared" si="7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 t="shared" si="78"/>
        <v>912.5</v>
      </c>
      <c r="Q1100" t="str">
        <f t="shared" ref="Q1100:Q1163" si="82">LEFT(N1100,FIND("/",N1100)-1)</f>
        <v>games</v>
      </c>
      <c r="R1100" t="str">
        <f t="shared" si="81"/>
        <v>video games</v>
      </c>
      <c r="S1100" s="11">
        <f t="shared" si="80"/>
        <v>41712.762673611112</v>
      </c>
      <c r="T1100" s="12">
        <f t="shared" si="7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 t="shared" si="78"/>
        <v>13</v>
      </c>
      <c r="Q1101" t="str">
        <f t="shared" si="82"/>
        <v>games</v>
      </c>
      <c r="R1101" t="str">
        <f t="shared" si="81"/>
        <v>video games</v>
      </c>
      <c r="S1101" s="11">
        <f t="shared" si="80"/>
        <v>42107.836435185185</v>
      </c>
      <c r="T1101" s="12">
        <f t="shared" si="7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 t="shared" si="78"/>
        <v>55</v>
      </c>
      <c r="Q1102" t="str">
        <f t="shared" si="82"/>
        <v>games</v>
      </c>
      <c r="R1102" t="str">
        <f t="shared" si="81"/>
        <v>video games</v>
      </c>
      <c r="S1102" s="11">
        <f t="shared" si="80"/>
        <v>42384.110775462963</v>
      </c>
      <c r="T1102" s="12">
        <f t="shared" si="7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 t="shared" si="78"/>
        <v>23.5</v>
      </c>
      <c r="Q1103" t="str">
        <f t="shared" si="82"/>
        <v>games</v>
      </c>
      <c r="R1103" t="str">
        <f t="shared" si="81"/>
        <v>video games</v>
      </c>
      <c r="S1103" s="11">
        <f t="shared" si="80"/>
        <v>42538.77243055556</v>
      </c>
      <c r="T1103" s="12">
        <f t="shared" si="7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 t="shared" si="78"/>
        <v>224.5</v>
      </c>
      <c r="Q1104" t="str">
        <f t="shared" si="82"/>
        <v>games</v>
      </c>
      <c r="R1104" t="str">
        <f t="shared" si="81"/>
        <v>video games</v>
      </c>
      <c r="S1104" s="11">
        <f t="shared" si="80"/>
        <v>41577.045428240745</v>
      </c>
      <c r="T1104" s="12">
        <f t="shared" si="7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 t="shared" si="78"/>
        <v>129</v>
      </c>
      <c r="Q1105" t="str">
        <f t="shared" si="82"/>
        <v>games</v>
      </c>
      <c r="R1105" t="str">
        <f t="shared" si="81"/>
        <v>video games</v>
      </c>
      <c r="S1105" s="11">
        <f t="shared" si="80"/>
        <v>42479.22210648148</v>
      </c>
      <c r="T1105" s="12">
        <f t="shared" si="7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 t="shared" si="78"/>
        <v>1504</v>
      </c>
      <c r="Q1106" t="str">
        <f t="shared" si="82"/>
        <v>games</v>
      </c>
      <c r="R1106" t="str">
        <f t="shared" si="81"/>
        <v>video games</v>
      </c>
      <c r="S1106" s="11">
        <f t="shared" si="80"/>
        <v>41771.40996527778</v>
      </c>
      <c r="T1106" s="12">
        <f t="shared" si="7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 t="shared" si="78"/>
        <v>725.5</v>
      </c>
      <c r="Q1107" t="str">
        <f t="shared" si="82"/>
        <v>games</v>
      </c>
      <c r="R1107" t="str">
        <f t="shared" si="81"/>
        <v>video games</v>
      </c>
      <c r="S1107" s="11">
        <f t="shared" si="80"/>
        <v>41692.135729166665</v>
      </c>
      <c r="T1107" s="12">
        <f t="shared" si="7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 t="shared" si="78"/>
        <v>86</v>
      </c>
      <c r="Q1108" t="str">
        <f t="shared" si="82"/>
        <v>games</v>
      </c>
      <c r="R1108" t="str">
        <f t="shared" si="81"/>
        <v>video games</v>
      </c>
      <c r="S1108" s="11">
        <f t="shared" si="80"/>
        <v>40973.740451388891</v>
      </c>
      <c r="T1108" s="12">
        <f t="shared" si="7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>
        <f t="shared" si="78"/>
        <v>0</v>
      </c>
      <c r="Q1109" t="str">
        <f t="shared" si="82"/>
        <v>games</v>
      </c>
      <c r="R1109" t="str">
        <f t="shared" si="81"/>
        <v>video games</v>
      </c>
      <c r="S1109" s="11">
        <f t="shared" si="80"/>
        <v>41813.861388888887</v>
      </c>
      <c r="T1109" s="12">
        <f t="shared" si="7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 t="shared" si="78"/>
        <v>376.75</v>
      </c>
      <c r="Q1110" t="str">
        <f t="shared" si="82"/>
        <v>games</v>
      </c>
      <c r="R1110" t="str">
        <f t="shared" si="81"/>
        <v>video games</v>
      </c>
      <c r="S1110" s="11">
        <f t="shared" si="80"/>
        <v>40952.636979166666</v>
      </c>
      <c r="T1110" s="12">
        <f t="shared" si="7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 t="shared" si="78"/>
        <v>24</v>
      </c>
      <c r="Q1111" t="str">
        <f t="shared" si="82"/>
        <v>games</v>
      </c>
      <c r="R1111" t="str">
        <f t="shared" si="81"/>
        <v>video games</v>
      </c>
      <c r="S1111" s="11">
        <f t="shared" si="80"/>
        <v>42662.752199074079</v>
      </c>
      <c r="T1111" s="12">
        <f t="shared" si="7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 t="shared" si="78"/>
        <v>133</v>
      </c>
      <c r="Q1112" t="str">
        <f t="shared" si="82"/>
        <v>games</v>
      </c>
      <c r="R1112" t="str">
        <f t="shared" si="81"/>
        <v>video games</v>
      </c>
      <c r="S1112" s="11">
        <f t="shared" si="80"/>
        <v>41220.933124999996</v>
      </c>
      <c r="T1112" s="12">
        <f t="shared" si="7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 t="shared" si="78"/>
        <v>1</v>
      </c>
      <c r="Q1113" t="str">
        <f t="shared" si="82"/>
        <v>games</v>
      </c>
      <c r="R1113" t="str">
        <f t="shared" si="81"/>
        <v>video games</v>
      </c>
      <c r="S1113" s="11">
        <f t="shared" si="80"/>
        <v>42347.203587962969</v>
      </c>
      <c r="T1113" s="12">
        <f t="shared" si="7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 t="shared" si="78"/>
        <v>15792.46</v>
      </c>
      <c r="Q1114" t="str">
        <f t="shared" si="82"/>
        <v>games</v>
      </c>
      <c r="R1114" t="str">
        <f t="shared" si="81"/>
        <v>video games</v>
      </c>
      <c r="S1114" s="11">
        <f t="shared" si="80"/>
        <v>41963.759386574078</v>
      </c>
      <c r="T1114" s="12">
        <f t="shared" si="7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 t="shared" si="78"/>
        <v>3</v>
      </c>
      <c r="Q1115" t="str">
        <f t="shared" si="82"/>
        <v>games</v>
      </c>
      <c r="R1115" t="str">
        <f t="shared" si="81"/>
        <v>video games</v>
      </c>
      <c r="S1115" s="11">
        <f t="shared" si="80"/>
        <v>41835.977083333331</v>
      </c>
      <c r="T1115" s="12">
        <f t="shared" si="7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 t="shared" si="78"/>
        <v>6.5</v>
      </c>
      <c r="Q1116" t="str">
        <f t="shared" si="82"/>
        <v>games</v>
      </c>
      <c r="R1116" t="str">
        <f t="shared" si="81"/>
        <v>video games</v>
      </c>
      <c r="S1116" s="11">
        <f t="shared" si="80"/>
        <v>41526.345914351856</v>
      </c>
      <c r="T1116" s="12">
        <f t="shared" si="7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 t="shared" si="78"/>
        <v>28.5</v>
      </c>
      <c r="Q1117" t="str">
        <f t="shared" si="82"/>
        <v>games</v>
      </c>
      <c r="R1117" t="str">
        <f t="shared" si="81"/>
        <v>video games</v>
      </c>
      <c r="S1117" s="11">
        <f t="shared" si="80"/>
        <v>42429.695543981477</v>
      </c>
      <c r="T1117" s="12">
        <f t="shared" si="7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 t="shared" si="78"/>
        <v>94.26</v>
      </c>
      <c r="Q1118" t="str">
        <f t="shared" si="82"/>
        <v>games</v>
      </c>
      <c r="R1118" t="str">
        <f t="shared" si="81"/>
        <v>video games</v>
      </c>
      <c r="S1118" s="11">
        <f t="shared" si="80"/>
        <v>41009.847314814811</v>
      </c>
      <c r="T1118" s="12">
        <f t="shared" si="7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 t="shared" si="78"/>
        <v>45.5</v>
      </c>
      <c r="Q1119" t="str">
        <f t="shared" si="82"/>
        <v>games</v>
      </c>
      <c r="R1119" t="str">
        <f t="shared" si="81"/>
        <v>video games</v>
      </c>
      <c r="S1119" s="11">
        <f t="shared" si="80"/>
        <v>42333.598530092597</v>
      </c>
      <c r="T1119" s="12">
        <f t="shared" si="7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 t="shared" si="78"/>
        <v>56</v>
      </c>
      <c r="Q1120" t="str">
        <f t="shared" si="82"/>
        <v>games</v>
      </c>
      <c r="R1120" t="str">
        <f t="shared" si="81"/>
        <v>video games</v>
      </c>
      <c r="S1120" s="11">
        <f t="shared" si="80"/>
        <v>41704.16642361111</v>
      </c>
      <c r="T1120" s="12">
        <f t="shared" si="7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 t="shared" si="78"/>
        <v>3</v>
      </c>
      <c r="Q1121" t="str">
        <f t="shared" si="82"/>
        <v>games</v>
      </c>
      <c r="R1121" t="str">
        <f t="shared" si="81"/>
        <v>video games</v>
      </c>
      <c r="S1121" s="11">
        <f t="shared" si="80"/>
        <v>41722.792407407411</v>
      </c>
      <c r="T1121" s="12">
        <f t="shared" si="7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>
        <f t="shared" si="78"/>
        <v>0</v>
      </c>
      <c r="Q1122" t="str">
        <f t="shared" si="82"/>
        <v>games</v>
      </c>
      <c r="R1122" t="str">
        <f t="shared" si="81"/>
        <v>video games</v>
      </c>
      <c r="S1122" s="11">
        <f t="shared" si="80"/>
        <v>40799.872685185182</v>
      </c>
      <c r="T1122" s="12">
        <f t="shared" si="7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 t="shared" si="78"/>
        <v>17</v>
      </c>
      <c r="Q1123" t="str">
        <f t="shared" si="82"/>
        <v>games</v>
      </c>
      <c r="R1123" t="str">
        <f t="shared" si="81"/>
        <v>video games</v>
      </c>
      <c r="S1123" s="11">
        <f t="shared" si="80"/>
        <v>42412.934212962966</v>
      </c>
      <c r="T1123" s="12">
        <f t="shared" si="7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>
        <f t="shared" si="78"/>
        <v>0</v>
      </c>
      <c r="Q1124" t="str">
        <f t="shared" si="82"/>
        <v>games</v>
      </c>
      <c r="R1124" t="str">
        <f t="shared" si="81"/>
        <v>video games</v>
      </c>
      <c r="S1124" s="11">
        <f t="shared" si="80"/>
        <v>41410.703993055555</v>
      </c>
      <c r="T1124" s="12">
        <f t="shared" si="7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 t="shared" si="78"/>
        <v>7</v>
      </c>
      <c r="Q1125" t="str">
        <f t="shared" si="82"/>
        <v>games</v>
      </c>
      <c r="R1125" t="str">
        <f t="shared" si="81"/>
        <v>video games</v>
      </c>
      <c r="S1125" s="11">
        <f t="shared" si="80"/>
        <v>41718.5237037037</v>
      </c>
      <c r="T1125" s="12">
        <f t="shared" si="7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 t="shared" si="78"/>
        <v>216</v>
      </c>
      <c r="Q1126" t="str">
        <f t="shared" si="82"/>
        <v>games</v>
      </c>
      <c r="R1126" t="str">
        <f t="shared" si="81"/>
        <v>mobile games</v>
      </c>
      <c r="S1126" s="11">
        <f t="shared" si="80"/>
        <v>42094.667256944449</v>
      </c>
      <c r="T1126" s="12">
        <f t="shared" si="7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>
        <f t="shared" si="78"/>
        <v>0</v>
      </c>
      <c r="Q1127" t="str">
        <f t="shared" si="82"/>
        <v>games</v>
      </c>
      <c r="R1127" t="str">
        <f t="shared" si="81"/>
        <v>mobile games</v>
      </c>
      <c r="S1127" s="11">
        <f t="shared" si="80"/>
        <v>42212.624189814815</v>
      </c>
      <c r="T1127" s="12">
        <f t="shared" si="7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 t="shared" si="78"/>
        <v>6</v>
      </c>
      <c r="Q1128" t="str">
        <f t="shared" si="82"/>
        <v>games</v>
      </c>
      <c r="R1128" t="str">
        <f t="shared" si="81"/>
        <v>mobile games</v>
      </c>
      <c r="S1128" s="11">
        <f t="shared" si="80"/>
        <v>42535.327476851846</v>
      </c>
      <c r="T1128" s="12">
        <f t="shared" si="7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 t="shared" si="78"/>
        <v>304</v>
      </c>
      <c r="Q1129" t="str">
        <f t="shared" si="82"/>
        <v>games</v>
      </c>
      <c r="R1129" t="str">
        <f t="shared" si="81"/>
        <v>mobile games</v>
      </c>
      <c r="S1129" s="11">
        <f t="shared" si="80"/>
        <v>41926.854166666664</v>
      </c>
      <c r="T1129" s="12">
        <f t="shared" si="7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 t="shared" si="78"/>
        <v>1</v>
      </c>
      <c r="Q1130" t="str">
        <f t="shared" si="82"/>
        <v>games</v>
      </c>
      <c r="R1130" t="str">
        <f t="shared" si="81"/>
        <v>mobile games</v>
      </c>
      <c r="S1130" s="11">
        <f t="shared" si="80"/>
        <v>41828.649502314816</v>
      </c>
      <c r="T1130" s="12">
        <f t="shared" si="7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 t="shared" si="78"/>
        <v>11.5</v>
      </c>
      <c r="Q1131" t="str">
        <f t="shared" si="82"/>
        <v>games</v>
      </c>
      <c r="R1131" t="str">
        <f t="shared" si="81"/>
        <v>mobile games</v>
      </c>
      <c r="S1131" s="11">
        <f t="shared" si="80"/>
        <v>42496.264965277776</v>
      </c>
      <c r="T1131" s="12">
        <f t="shared" si="7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 t="shared" si="78"/>
        <v>7</v>
      </c>
      <c r="Q1132" t="str">
        <f t="shared" si="82"/>
        <v>games</v>
      </c>
      <c r="R1132" t="str">
        <f t="shared" si="81"/>
        <v>mobile games</v>
      </c>
      <c r="S1132" s="11">
        <f t="shared" si="80"/>
        <v>41908.996527777781</v>
      </c>
      <c r="T1132" s="12">
        <f t="shared" si="7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>
        <f t="shared" si="78"/>
        <v>0</v>
      </c>
      <c r="Q1133" t="str">
        <f t="shared" si="82"/>
        <v>games</v>
      </c>
      <c r="R1133" t="str">
        <f t="shared" si="81"/>
        <v>mobile games</v>
      </c>
      <c r="S1133" s="11">
        <f t="shared" si="80"/>
        <v>42332.908194444448</v>
      </c>
      <c r="T1133" s="12">
        <f t="shared" si="7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 t="shared" si="78"/>
        <v>725.5</v>
      </c>
      <c r="Q1134" t="str">
        <f t="shared" si="82"/>
        <v>games</v>
      </c>
      <c r="R1134" t="str">
        <f t="shared" si="81"/>
        <v>mobile games</v>
      </c>
      <c r="S1134" s="11">
        <f t="shared" si="80"/>
        <v>42706.115405092598</v>
      </c>
      <c r="T1134" s="12">
        <f t="shared" si="7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 t="shared" si="78"/>
        <v>10.5</v>
      </c>
      <c r="Q1135" t="str">
        <f t="shared" si="82"/>
        <v>games</v>
      </c>
      <c r="R1135" t="str">
        <f t="shared" si="81"/>
        <v>mobile games</v>
      </c>
      <c r="S1135" s="11">
        <f t="shared" si="80"/>
        <v>41821.407187500001</v>
      </c>
      <c r="T1135" s="12">
        <f t="shared" si="7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 t="shared" si="78"/>
        <v>1</v>
      </c>
      <c r="Q1136" t="str">
        <f t="shared" si="82"/>
        <v>games</v>
      </c>
      <c r="R1136" t="str">
        <f t="shared" si="81"/>
        <v>mobile games</v>
      </c>
      <c r="S1136" s="11">
        <f t="shared" si="80"/>
        <v>41958.285046296296</v>
      </c>
      <c r="T1136" s="12">
        <f t="shared" si="7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 t="shared" si="78"/>
        <v>25.5</v>
      </c>
      <c r="Q1137" t="str">
        <f t="shared" si="82"/>
        <v>games</v>
      </c>
      <c r="R1137" t="str">
        <f t="shared" si="81"/>
        <v>mobile games</v>
      </c>
      <c r="S1137" s="11">
        <f t="shared" si="80"/>
        <v>42558.989513888882</v>
      </c>
      <c r="T1137" s="12">
        <f t="shared" si="7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 t="shared" si="78"/>
        <v>138</v>
      </c>
      <c r="Q1138" t="str">
        <f t="shared" si="82"/>
        <v>games</v>
      </c>
      <c r="R1138" t="str">
        <f t="shared" si="81"/>
        <v>mobile games</v>
      </c>
      <c r="S1138" s="11">
        <f t="shared" si="80"/>
        <v>42327.671631944439</v>
      </c>
      <c r="T1138" s="12">
        <f t="shared" si="7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 t="shared" si="78"/>
        <v>4957</v>
      </c>
      <c r="Q1139" t="str">
        <f t="shared" si="82"/>
        <v>games</v>
      </c>
      <c r="R1139" t="str">
        <f t="shared" si="81"/>
        <v>mobile games</v>
      </c>
      <c r="S1139" s="11">
        <f t="shared" si="80"/>
        <v>42453.819687499999</v>
      </c>
      <c r="T1139" s="12">
        <f t="shared" si="7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 t="shared" si="78"/>
        <v>64.5</v>
      </c>
      <c r="Q1140" t="str">
        <f t="shared" si="82"/>
        <v>games</v>
      </c>
      <c r="R1140" t="str">
        <f t="shared" si="81"/>
        <v>mobile games</v>
      </c>
      <c r="S1140" s="11">
        <f t="shared" si="80"/>
        <v>42736.9066087963</v>
      </c>
      <c r="T1140" s="12">
        <f t="shared" si="7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 t="shared" si="78"/>
        <v>3</v>
      </c>
      <c r="Q1141" t="str">
        <f t="shared" si="82"/>
        <v>games</v>
      </c>
      <c r="R1141" t="str">
        <f t="shared" si="81"/>
        <v>mobile games</v>
      </c>
      <c r="S1141" s="11">
        <f t="shared" si="80"/>
        <v>41975.347523148142</v>
      </c>
      <c r="T1141" s="12">
        <f t="shared" si="7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>
        <f t="shared" si="78"/>
        <v>0</v>
      </c>
      <c r="Q1142" t="str">
        <f t="shared" si="82"/>
        <v>games</v>
      </c>
      <c r="R1142" t="str">
        <f t="shared" si="81"/>
        <v>mobile games</v>
      </c>
      <c r="S1142" s="11">
        <f t="shared" si="80"/>
        <v>42192.462048611109</v>
      </c>
      <c r="T1142" s="12">
        <f t="shared" si="7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>
        <f t="shared" si="78"/>
        <v>0</v>
      </c>
      <c r="Q1143" t="str">
        <f t="shared" si="82"/>
        <v>games</v>
      </c>
      <c r="R1143" t="str">
        <f t="shared" si="81"/>
        <v>mobile games</v>
      </c>
      <c r="S1143" s="11">
        <f t="shared" si="80"/>
        <v>42164.699652777781</v>
      </c>
      <c r="T1143" s="12">
        <f t="shared" si="7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>
        <f t="shared" si="78"/>
        <v>0</v>
      </c>
      <c r="Q1144" t="str">
        <f t="shared" si="82"/>
        <v>games</v>
      </c>
      <c r="R1144" t="str">
        <f t="shared" si="81"/>
        <v>mobile games</v>
      </c>
      <c r="S1144" s="11">
        <f t="shared" si="80"/>
        <v>42022.006099537044</v>
      </c>
      <c r="T1144" s="12">
        <f t="shared" si="7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 t="shared" si="78"/>
        <v>97</v>
      </c>
      <c r="Q1145" t="str">
        <f t="shared" si="82"/>
        <v>games</v>
      </c>
      <c r="R1145" t="str">
        <f t="shared" si="81"/>
        <v>mobile games</v>
      </c>
      <c r="S1145" s="11">
        <f t="shared" si="80"/>
        <v>42325.19358796296</v>
      </c>
      <c r="T1145" s="12">
        <f t="shared" si="7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>
        <f t="shared" si="78"/>
        <v>0</v>
      </c>
      <c r="Q1146" t="str">
        <f t="shared" si="82"/>
        <v>food</v>
      </c>
      <c r="R1146" t="str">
        <f t="shared" si="81"/>
        <v>food trucks</v>
      </c>
      <c r="S1146" s="11">
        <f t="shared" si="80"/>
        <v>42093.181944444441</v>
      </c>
      <c r="T1146" s="12">
        <f t="shared" si="7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 t="shared" si="78"/>
        <v>50.5</v>
      </c>
      <c r="Q1147" t="str">
        <f t="shared" si="82"/>
        <v>food</v>
      </c>
      <c r="R1147" t="str">
        <f t="shared" si="81"/>
        <v>food trucks</v>
      </c>
      <c r="S1147" s="11">
        <f t="shared" si="80"/>
        <v>41854.747592592597</v>
      </c>
      <c r="T1147" s="12">
        <f t="shared" si="7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 t="shared" si="78"/>
        <v>271</v>
      </c>
      <c r="Q1148" t="str">
        <f t="shared" si="82"/>
        <v>food</v>
      </c>
      <c r="R1148" t="str">
        <f t="shared" si="81"/>
        <v>food trucks</v>
      </c>
      <c r="S1148" s="11">
        <f t="shared" si="80"/>
        <v>41723.9533912037</v>
      </c>
      <c r="T1148" s="12">
        <f t="shared" si="7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>
        <f t="shared" si="78"/>
        <v>0</v>
      </c>
      <c r="Q1149" t="str">
        <f t="shared" si="82"/>
        <v>food</v>
      </c>
      <c r="R1149" t="str">
        <f t="shared" si="81"/>
        <v>food trucks</v>
      </c>
      <c r="S1149" s="11">
        <f t="shared" si="80"/>
        <v>41871.972025462965</v>
      </c>
      <c r="T1149" s="12">
        <f t="shared" si="7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 t="shared" si="78"/>
        <v>38</v>
      </c>
      <c r="Q1150" t="str">
        <f t="shared" si="82"/>
        <v>food</v>
      </c>
      <c r="R1150" t="str">
        <f t="shared" si="81"/>
        <v>food trucks</v>
      </c>
      <c r="S1150" s="11">
        <f t="shared" si="80"/>
        <v>42675.171076388884</v>
      </c>
      <c r="T1150" s="12">
        <f t="shared" si="7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 t="shared" si="78"/>
        <v>38.5</v>
      </c>
      <c r="Q1151" t="str">
        <f t="shared" si="82"/>
        <v>food</v>
      </c>
      <c r="R1151" t="str">
        <f t="shared" si="81"/>
        <v>food trucks</v>
      </c>
      <c r="S1151" s="11">
        <f t="shared" si="80"/>
        <v>42507.71025462963</v>
      </c>
      <c r="T1151" s="12">
        <f t="shared" si="7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 t="shared" si="78"/>
        <v>129</v>
      </c>
      <c r="Q1152" t="str">
        <f t="shared" si="82"/>
        <v>food</v>
      </c>
      <c r="R1152" t="str">
        <f t="shared" si="81"/>
        <v>food trucks</v>
      </c>
      <c r="S1152" s="11">
        <f t="shared" si="80"/>
        <v>42317.954571759255</v>
      </c>
      <c r="T1152" s="12">
        <f t="shared" si="7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>
        <f t="shared" si="78"/>
        <v>0</v>
      </c>
      <c r="Q1153" t="str">
        <f t="shared" si="82"/>
        <v>food</v>
      </c>
      <c r="R1153" t="str">
        <f t="shared" si="81"/>
        <v>food trucks</v>
      </c>
      <c r="S1153" s="11">
        <f t="shared" si="80"/>
        <v>42224.102581018517</v>
      </c>
      <c r="T1153" s="12">
        <f t="shared" si="7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 t="shared" si="78"/>
        <v>463</v>
      </c>
      <c r="Q1154" t="str">
        <f t="shared" si="82"/>
        <v>food</v>
      </c>
      <c r="R1154" t="str">
        <f t="shared" si="81"/>
        <v>food trucks</v>
      </c>
      <c r="S1154" s="11">
        <f t="shared" si="80"/>
        <v>42109.709629629629</v>
      </c>
      <c r="T1154" s="12">
        <f t="shared" si="7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 t="shared" ref="P1155:P1218" si="83">AVERAGE(L1155,E1155)</f>
        <v>25.5</v>
      </c>
      <c r="Q1155" t="str">
        <f t="shared" si="82"/>
        <v>food</v>
      </c>
      <c r="R1155" t="str">
        <f t="shared" si="81"/>
        <v>food trucks</v>
      </c>
      <c r="S1155" s="11">
        <f t="shared" si="80"/>
        <v>42143.714178240742</v>
      </c>
      <c r="T1155" s="12">
        <f t="shared" ref="T1155:T1218" si="8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 t="shared" si="83"/>
        <v>164</v>
      </c>
      <c r="Q1156" t="str">
        <f t="shared" si="82"/>
        <v>food</v>
      </c>
      <c r="R1156" t="str">
        <f t="shared" si="81"/>
        <v>food trucks</v>
      </c>
      <c r="S1156" s="11">
        <f t="shared" ref="S1156:S1219" si="85">(((J1156/60)/60)/24)+DATE(1970,1,1)</f>
        <v>42223.108865740738</v>
      </c>
      <c r="T1156" s="12">
        <f t="shared" si="8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 t="shared" si="83"/>
        <v>98</v>
      </c>
      <c r="Q1157" t="str">
        <f t="shared" si="82"/>
        <v>food</v>
      </c>
      <c r="R1157" t="str">
        <f t="shared" si="81"/>
        <v>food trucks</v>
      </c>
      <c r="S1157" s="11">
        <f t="shared" si="85"/>
        <v>41835.763981481483</v>
      </c>
      <c r="T1157" s="12">
        <f t="shared" si="8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>
        <f t="shared" si="83"/>
        <v>0</v>
      </c>
      <c r="Q1158" t="str">
        <f t="shared" si="82"/>
        <v>food</v>
      </c>
      <c r="R1158" t="str">
        <f t="shared" si="81"/>
        <v>food trucks</v>
      </c>
      <c r="S1158" s="11">
        <f t="shared" si="85"/>
        <v>42029.07131944444</v>
      </c>
      <c r="T1158" s="12">
        <f t="shared" si="8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 t="shared" si="83"/>
        <v>77</v>
      </c>
      <c r="Q1159" t="str">
        <f t="shared" si="82"/>
        <v>food</v>
      </c>
      <c r="R1159" t="str">
        <f t="shared" si="81"/>
        <v>food trucks</v>
      </c>
      <c r="S1159" s="11">
        <f t="shared" si="85"/>
        <v>41918.628240740742</v>
      </c>
      <c r="T1159" s="12">
        <f t="shared" si="8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 t="shared" si="83"/>
        <v>19</v>
      </c>
      <c r="Q1160" t="str">
        <f t="shared" si="82"/>
        <v>food</v>
      </c>
      <c r="R1160" t="str">
        <f t="shared" si="81"/>
        <v>food trucks</v>
      </c>
      <c r="S1160" s="11">
        <f t="shared" si="85"/>
        <v>41952.09175925926</v>
      </c>
      <c r="T1160" s="12">
        <f t="shared" si="8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>
        <f t="shared" si="83"/>
        <v>0</v>
      </c>
      <c r="Q1161" t="str">
        <f t="shared" si="82"/>
        <v>food</v>
      </c>
      <c r="R1161" t="str">
        <f t="shared" si="81"/>
        <v>food trucks</v>
      </c>
      <c r="S1161" s="11">
        <f t="shared" si="85"/>
        <v>42154.726446759261</v>
      </c>
      <c r="T1161" s="12">
        <f t="shared" si="8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 t="shared" si="83"/>
        <v>587</v>
      </c>
      <c r="Q1162" t="str">
        <f t="shared" si="82"/>
        <v>food</v>
      </c>
      <c r="R1162" t="str">
        <f t="shared" si="81"/>
        <v>food trucks</v>
      </c>
      <c r="S1162" s="11">
        <f t="shared" si="85"/>
        <v>42061.154930555553</v>
      </c>
      <c r="T1162" s="12">
        <f t="shared" si="8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>
        <f t="shared" si="83"/>
        <v>0</v>
      </c>
      <c r="Q1163" t="str">
        <f t="shared" si="82"/>
        <v>food</v>
      </c>
      <c r="R1163" t="str">
        <f t="shared" ref="R1163:R1226" si="86">RIGHT(N1163,LEN(N1163)-FIND("/",N1163))</f>
        <v>food trucks</v>
      </c>
      <c r="S1163" s="11">
        <f t="shared" si="85"/>
        <v>42122.629502314812</v>
      </c>
      <c r="T1163" s="12">
        <f t="shared" si="8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 t="shared" si="83"/>
        <v>18.5</v>
      </c>
      <c r="Q1164" t="str">
        <f t="shared" ref="Q1164:Q1227" si="87">LEFT(N1164,FIND("/",N1164)-1)</f>
        <v>food</v>
      </c>
      <c r="R1164" t="str">
        <f t="shared" si="86"/>
        <v>food trucks</v>
      </c>
      <c r="S1164" s="11">
        <f t="shared" si="85"/>
        <v>41876.683611111112</v>
      </c>
      <c r="T1164" s="12">
        <f t="shared" si="8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>
        <f t="shared" si="83"/>
        <v>0</v>
      </c>
      <c r="Q1165" t="str">
        <f t="shared" si="87"/>
        <v>food</v>
      </c>
      <c r="R1165" t="str">
        <f t="shared" si="86"/>
        <v>food trucks</v>
      </c>
      <c r="S1165" s="11">
        <f t="shared" si="85"/>
        <v>41830.723611111112</v>
      </c>
      <c r="T1165" s="12">
        <f t="shared" si="8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>
        <f t="shared" si="83"/>
        <v>0</v>
      </c>
      <c r="Q1166" t="str">
        <f t="shared" si="87"/>
        <v>food</v>
      </c>
      <c r="R1166" t="str">
        <f t="shared" si="86"/>
        <v>food trucks</v>
      </c>
      <c r="S1166" s="11">
        <f t="shared" si="85"/>
        <v>42509.724328703705</v>
      </c>
      <c r="T1166" s="12">
        <f t="shared" si="8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 t="shared" si="83"/>
        <v>1047.75</v>
      </c>
      <c r="Q1167" t="str">
        <f t="shared" si="87"/>
        <v>food</v>
      </c>
      <c r="R1167" t="str">
        <f t="shared" si="86"/>
        <v>food trucks</v>
      </c>
      <c r="S1167" s="11">
        <f t="shared" si="85"/>
        <v>41792.214467592588</v>
      </c>
      <c r="T1167" s="12">
        <f t="shared" si="8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 t="shared" si="83"/>
        <v>1439.5</v>
      </c>
      <c r="Q1168" t="str">
        <f t="shared" si="87"/>
        <v>food</v>
      </c>
      <c r="R1168" t="str">
        <f t="shared" si="86"/>
        <v>food trucks</v>
      </c>
      <c r="S1168" s="11">
        <f t="shared" si="85"/>
        <v>42150.485439814816</v>
      </c>
      <c r="T1168" s="12">
        <f t="shared" si="8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 t="shared" si="83"/>
        <v>497.5</v>
      </c>
      <c r="Q1169" t="str">
        <f t="shared" si="87"/>
        <v>food</v>
      </c>
      <c r="R1169" t="str">
        <f t="shared" si="86"/>
        <v>food trucks</v>
      </c>
      <c r="S1169" s="11">
        <f t="shared" si="85"/>
        <v>41863.734895833331</v>
      </c>
      <c r="T1169" s="12">
        <f t="shared" si="8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 t="shared" si="83"/>
        <v>511.5</v>
      </c>
      <c r="Q1170" t="str">
        <f t="shared" si="87"/>
        <v>food</v>
      </c>
      <c r="R1170" t="str">
        <f t="shared" si="86"/>
        <v>food trucks</v>
      </c>
      <c r="S1170" s="11">
        <f t="shared" si="85"/>
        <v>42605.053993055553</v>
      </c>
      <c r="T1170" s="12">
        <f t="shared" si="8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 t="shared" si="83"/>
        <v>10</v>
      </c>
      <c r="Q1171" t="str">
        <f t="shared" si="87"/>
        <v>food</v>
      </c>
      <c r="R1171" t="str">
        <f t="shared" si="86"/>
        <v>food trucks</v>
      </c>
      <c r="S1171" s="11">
        <f t="shared" si="85"/>
        <v>42027.353738425925</v>
      </c>
      <c r="T1171" s="12">
        <f t="shared" si="8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 t="shared" si="83"/>
        <v>51</v>
      </c>
      <c r="Q1172" t="str">
        <f t="shared" si="87"/>
        <v>food</v>
      </c>
      <c r="R1172" t="str">
        <f t="shared" si="86"/>
        <v>food trucks</v>
      </c>
      <c r="S1172" s="11">
        <f t="shared" si="85"/>
        <v>42124.893182870372</v>
      </c>
      <c r="T1172" s="12">
        <f t="shared" si="8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 t="shared" si="83"/>
        <v>13</v>
      </c>
      <c r="Q1173" t="str">
        <f t="shared" si="87"/>
        <v>food</v>
      </c>
      <c r="R1173" t="str">
        <f t="shared" si="86"/>
        <v>food trucks</v>
      </c>
      <c r="S1173" s="11">
        <f t="shared" si="85"/>
        <v>41938.804710648146</v>
      </c>
      <c r="T1173" s="12">
        <f t="shared" si="8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>
        <f t="shared" si="83"/>
        <v>0</v>
      </c>
      <c r="Q1174" t="str">
        <f t="shared" si="87"/>
        <v>food</v>
      </c>
      <c r="R1174" t="str">
        <f t="shared" si="86"/>
        <v>food trucks</v>
      </c>
      <c r="S1174" s="11">
        <f t="shared" si="85"/>
        <v>41841.682314814818</v>
      </c>
      <c r="T1174" s="12">
        <f t="shared" si="8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 t="shared" si="83"/>
        <v>15.5</v>
      </c>
      <c r="Q1175" t="str">
        <f t="shared" si="87"/>
        <v>food</v>
      </c>
      <c r="R1175" t="str">
        <f t="shared" si="86"/>
        <v>food trucks</v>
      </c>
      <c r="S1175" s="11">
        <f t="shared" si="85"/>
        <v>42184.185844907406</v>
      </c>
      <c r="T1175" s="12">
        <f t="shared" si="8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 t="shared" si="83"/>
        <v>452.5</v>
      </c>
      <c r="Q1176" t="str">
        <f t="shared" si="87"/>
        <v>food</v>
      </c>
      <c r="R1176" t="str">
        <f t="shared" si="86"/>
        <v>food trucks</v>
      </c>
      <c r="S1176" s="11">
        <f t="shared" si="85"/>
        <v>42468.84174768519</v>
      </c>
      <c r="T1176" s="12">
        <f t="shared" si="8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 t="shared" si="83"/>
        <v>297</v>
      </c>
      <c r="Q1177" t="str">
        <f t="shared" si="87"/>
        <v>food</v>
      </c>
      <c r="R1177" t="str">
        <f t="shared" si="86"/>
        <v>food trucks</v>
      </c>
      <c r="S1177" s="11">
        <f t="shared" si="85"/>
        <v>42170.728460648148</v>
      </c>
      <c r="T1177" s="12">
        <f t="shared" si="8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 t="shared" si="83"/>
        <v>5.5</v>
      </c>
      <c r="Q1178" t="str">
        <f t="shared" si="87"/>
        <v>food</v>
      </c>
      <c r="R1178" t="str">
        <f t="shared" si="86"/>
        <v>food trucks</v>
      </c>
      <c r="S1178" s="11">
        <f t="shared" si="85"/>
        <v>42746.019652777773</v>
      </c>
      <c r="T1178" s="12">
        <f t="shared" si="8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>
        <f t="shared" si="83"/>
        <v>0</v>
      </c>
      <c r="Q1179" t="str">
        <f t="shared" si="87"/>
        <v>food</v>
      </c>
      <c r="R1179" t="str">
        <f t="shared" si="86"/>
        <v>food trucks</v>
      </c>
      <c r="S1179" s="11">
        <f t="shared" si="85"/>
        <v>41897.660833333335</v>
      </c>
      <c r="T1179" s="12">
        <f t="shared" si="8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 t="shared" si="83"/>
        <v>3</v>
      </c>
      <c r="Q1180" t="str">
        <f t="shared" si="87"/>
        <v>food</v>
      </c>
      <c r="R1180" t="str">
        <f t="shared" si="86"/>
        <v>food trucks</v>
      </c>
      <c r="S1180" s="11">
        <f t="shared" si="85"/>
        <v>41837.905694444446</v>
      </c>
      <c r="T1180" s="12">
        <f t="shared" si="8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 t="shared" si="83"/>
        <v>1602.5</v>
      </c>
      <c r="Q1181" t="str">
        <f t="shared" si="87"/>
        <v>food</v>
      </c>
      <c r="R1181" t="str">
        <f t="shared" si="86"/>
        <v>food trucks</v>
      </c>
      <c r="S1181" s="11">
        <f t="shared" si="85"/>
        <v>42275.720219907409</v>
      </c>
      <c r="T1181" s="12">
        <f t="shared" si="8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 t="shared" si="83"/>
        <v>2980</v>
      </c>
      <c r="Q1182" t="str">
        <f t="shared" si="87"/>
        <v>food</v>
      </c>
      <c r="R1182" t="str">
        <f t="shared" si="86"/>
        <v>food trucks</v>
      </c>
      <c r="S1182" s="11">
        <f t="shared" si="85"/>
        <v>41781.806875000002</v>
      </c>
      <c r="T1182" s="12">
        <f t="shared" si="8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 t="shared" si="83"/>
        <v>3.5</v>
      </c>
      <c r="Q1183" t="str">
        <f t="shared" si="87"/>
        <v>food</v>
      </c>
      <c r="R1183" t="str">
        <f t="shared" si="86"/>
        <v>food trucks</v>
      </c>
      <c r="S1183" s="11">
        <f t="shared" si="85"/>
        <v>42034.339363425926</v>
      </c>
      <c r="T1183" s="12">
        <f t="shared" si="8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 t="shared" si="83"/>
        <v>23</v>
      </c>
      <c r="Q1184" t="str">
        <f t="shared" si="87"/>
        <v>food</v>
      </c>
      <c r="R1184" t="str">
        <f t="shared" si="86"/>
        <v>food trucks</v>
      </c>
      <c r="S1184" s="11">
        <f t="shared" si="85"/>
        <v>42728.827407407407</v>
      </c>
      <c r="T1184" s="12">
        <f t="shared" si="8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 t="shared" si="83"/>
        <v>51.5</v>
      </c>
      <c r="Q1185" t="str">
        <f t="shared" si="87"/>
        <v>food</v>
      </c>
      <c r="R1185" t="str">
        <f t="shared" si="86"/>
        <v>food trucks</v>
      </c>
      <c r="S1185" s="11">
        <f t="shared" si="85"/>
        <v>42656.86137731481</v>
      </c>
      <c r="T1185" s="12">
        <f t="shared" si="8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 t="shared" si="83"/>
        <v>11730.5</v>
      </c>
      <c r="Q1186" t="str">
        <f t="shared" si="87"/>
        <v>photography</v>
      </c>
      <c r="R1186" t="str">
        <f t="shared" si="86"/>
        <v>photobooks</v>
      </c>
      <c r="S1186" s="11">
        <f t="shared" si="85"/>
        <v>42741.599664351852</v>
      </c>
      <c r="T1186" s="12">
        <f t="shared" si="8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 t="shared" si="83"/>
        <v>6645.5</v>
      </c>
      <c r="Q1187" t="str">
        <f t="shared" si="87"/>
        <v>photography</v>
      </c>
      <c r="R1187" t="str">
        <f t="shared" si="86"/>
        <v>photobooks</v>
      </c>
      <c r="S1187" s="11">
        <f t="shared" si="85"/>
        <v>42130.865150462967</v>
      </c>
      <c r="T1187" s="12">
        <f t="shared" si="8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 t="shared" si="83"/>
        <v>4064</v>
      </c>
      <c r="Q1188" t="str">
        <f t="shared" si="87"/>
        <v>photography</v>
      </c>
      <c r="R1188" t="str">
        <f t="shared" si="86"/>
        <v>photobooks</v>
      </c>
      <c r="S1188" s="11">
        <f t="shared" si="85"/>
        <v>42123.86336805555</v>
      </c>
      <c r="T1188" s="12">
        <f t="shared" si="8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 t="shared" si="83"/>
        <v>4590.5</v>
      </c>
      <c r="Q1189" t="str">
        <f t="shared" si="87"/>
        <v>photography</v>
      </c>
      <c r="R1189" t="str">
        <f t="shared" si="86"/>
        <v>photobooks</v>
      </c>
      <c r="S1189" s="11">
        <f t="shared" si="85"/>
        <v>42109.894942129627</v>
      </c>
      <c r="T1189" s="12">
        <f t="shared" si="8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 t="shared" si="83"/>
        <v>1648</v>
      </c>
      <c r="Q1190" t="str">
        <f t="shared" si="87"/>
        <v>photography</v>
      </c>
      <c r="R1190" t="str">
        <f t="shared" si="86"/>
        <v>photobooks</v>
      </c>
      <c r="S1190" s="11">
        <f t="shared" si="85"/>
        <v>42711.700694444444</v>
      </c>
      <c r="T1190" s="12">
        <f t="shared" si="8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 t="shared" si="83"/>
        <v>4893</v>
      </c>
      <c r="Q1191" t="str">
        <f t="shared" si="87"/>
        <v>photography</v>
      </c>
      <c r="R1191" t="str">
        <f t="shared" si="86"/>
        <v>photobooks</v>
      </c>
      <c r="S1191" s="11">
        <f t="shared" si="85"/>
        <v>42529.979108796295</v>
      </c>
      <c r="T1191" s="12">
        <f t="shared" si="8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 t="shared" si="83"/>
        <v>344</v>
      </c>
      <c r="Q1192" t="str">
        <f t="shared" si="87"/>
        <v>photography</v>
      </c>
      <c r="R1192" t="str">
        <f t="shared" si="86"/>
        <v>photobooks</v>
      </c>
      <c r="S1192" s="11">
        <f t="shared" si="85"/>
        <v>41852.665798611109</v>
      </c>
      <c r="T1192" s="12">
        <f t="shared" si="8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 t="shared" si="83"/>
        <v>1489</v>
      </c>
      <c r="Q1193" t="str">
        <f t="shared" si="87"/>
        <v>photography</v>
      </c>
      <c r="R1193" t="str">
        <f t="shared" si="86"/>
        <v>photobooks</v>
      </c>
      <c r="S1193" s="11">
        <f t="shared" si="85"/>
        <v>42419.603703703702</v>
      </c>
      <c r="T1193" s="12">
        <f t="shared" si="8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 t="shared" si="83"/>
        <v>152.5</v>
      </c>
      <c r="Q1194" t="str">
        <f t="shared" si="87"/>
        <v>photography</v>
      </c>
      <c r="R1194" t="str">
        <f t="shared" si="86"/>
        <v>photobooks</v>
      </c>
      <c r="S1194" s="11">
        <f t="shared" si="85"/>
        <v>42747.506689814814</v>
      </c>
      <c r="T1194" s="12">
        <f t="shared" si="8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 t="shared" si="83"/>
        <v>11052</v>
      </c>
      <c r="Q1195" t="str">
        <f t="shared" si="87"/>
        <v>photography</v>
      </c>
      <c r="R1195" t="str">
        <f t="shared" si="86"/>
        <v>photobooks</v>
      </c>
      <c r="S1195" s="11">
        <f t="shared" si="85"/>
        <v>42409.776076388895</v>
      </c>
      <c r="T1195" s="12">
        <f t="shared" si="8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 t="shared" si="83"/>
        <v>20497</v>
      </c>
      <c r="Q1196" t="str">
        <f t="shared" si="87"/>
        <v>photography</v>
      </c>
      <c r="R1196" t="str">
        <f t="shared" si="86"/>
        <v>photobooks</v>
      </c>
      <c r="S1196" s="11">
        <f t="shared" si="85"/>
        <v>42072.488182870366</v>
      </c>
      <c r="T1196" s="12">
        <f t="shared" si="8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 t="shared" si="83"/>
        <v>6835</v>
      </c>
      <c r="Q1197" t="str">
        <f t="shared" si="87"/>
        <v>photography</v>
      </c>
      <c r="R1197" t="str">
        <f t="shared" si="86"/>
        <v>photobooks</v>
      </c>
      <c r="S1197" s="11">
        <f t="shared" si="85"/>
        <v>42298.34783564815</v>
      </c>
      <c r="T1197" s="12">
        <f t="shared" si="8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 t="shared" si="83"/>
        <v>19824.5</v>
      </c>
      <c r="Q1198" t="str">
        <f t="shared" si="87"/>
        <v>photography</v>
      </c>
      <c r="R1198" t="str">
        <f t="shared" si="86"/>
        <v>photobooks</v>
      </c>
      <c r="S1198" s="11">
        <f t="shared" si="85"/>
        <v>42326.818738425922</v>
      </c>
      <c r="T1198" s="12">
        <f t="shared" si="8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 t="shared" si="83"/>
        <v>19154</v>
      </c>
      <c r="Q1199" t="str">
        <f t="shared" si="87"/>
        <v>photography</v>
      </c>
      <c r="R1199" t="str">
        <f t="shared" si="86"/>
        <v>photobooks</v>
      </c>
      <c r="S1199" s="11">
        <f t="shared" si="85"/>
        <v>42503.66474537037</v>
      </c>
      <c r="T1199" s="12">
        <f t="shared" si="8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 t="shared" si="83"/>
        <v>4644</v>
      </c>
      <c r="Q1200" t="str">
        <f t="shared" si="87"/>
        <v>photography</v>
      </c>
      <c r="R1200" t="str">
        <f t="shared" si="86"/>
        <v>photobooks</v>
      </c>
      <c r="S1200" s="11">
        <f t="shared" si="85"/>
        <v>42333.619050925925</v>
      </c>
      <c r="T1200" s="12">
        <f t="shared" si="8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 t="shared" si="83"/>
        <v>1351</v>
      </c>
      <c r="Q1201" t="str">
        <f t="shared" si="87"/>
        <v>photography</v>
      </c>
      <c r="R1201" t="str">
        <f t="shared" si="86"/>
        <v>photobooks</v>
      </c>
      <c r="S1201" s="11">
        <f t="shared" si="85"/>
        <v>42161.770833333328</v>
      </c>
      <c r="T1201" s="12">
        <f t="shared" si="8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 t="shared" si="83"/>
        <v>3066</v>
      </c>
      <c r="Q1202" t="str">
        <f t="shared" si="87"/>
        <v>photography</v>
      </c>
      <c r="R1202" t="str">
        <f t="shared" si="86"/>
        <v>photobooks</v>
      </c>
      <c r="S1202" s="11">
        <f t="shared" si="85"/>
        <v>42089.477500000001</v>
      </c>
      <c r="T1202" s="12">
        <f t="shared" si="8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 t="shared" si="83"/>
        <v>3128.6350000000002</v>
      </c>
      <c r="Q1203" t="str">
        <f t="shared" si="87"/>
        <v>photography</v>
      </c>
      <c r="R1203" t="str">
        <f t="shared" si="86"/>
        <v>photobooks</v>
      </c>
      <c r="S1203" s="11">
        <f t="shared" si="85"/>
        <v>42536.60701388889</v>
      </c>
      <c r="T1203" s="12">
        <f t="shared" si="8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 t="shared" si="83"/>
        <v>25041</v>
      </c>
      <c r="Q1204" t="str">
        <f t="shared" si="87"/>
        <v>photography</v>
      </c>
      <c r="R1204" t="str">
        <f t="shared" si="86"/>
        <v>photobooks</v>
      </c>
      <c r="S1204" s="11">
        <f t="shared" si="85"/>
        <v>42152.288819444439</v>
      </c>
      <c r="T1204" s="12">
        <f t="shared" si="8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 t="shared" si="83"/>
        <v>8400.5</v>
      </c>
      <c r="Q1205" t="str">
        <f t="shared" si="87"/>
        <v>photography</v>
      </c>
      <c r="R1205" t="str">
        <f t="shared" si="86"/>
        <v>photobooks</v>
      </c>
      <c r="S1205" s="11">
        <f t="shared" si="85"/>
        <v>42125.614895833336</v>
      </c>
      <c r="T1205" s="12">
        <f t="shared" si="8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 t="shared" si="83"/>
        <v>6720</v>
      </c>
      <c r="Q1206" t="str">
        <f t="shared" si="87"/>
        <v>photography</v>
      </c>
      <c r="R1206" t="str">
        <f t="shared" si="86"/>
        <v>photobooks</v>
      </c>
      <c r="S1206" s="11">
        <f t="shared" si="85"/>
        <v>42297.748067129629</v>
      </c>
      <c r="T1206" s="12">
        <f t="shared" si="8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 t="shared" si="83"/>
        <v>6587</v>
      </c>
      <c r="Q1207" t="str">
        <f t="shared" si="87"/>
        <v>photography</v>
      </c>
      <c r="R1207" t="str">
        <f t="shared" si="86"/>
        <v>photobooks</v>
      </c>
      <c r="S1207" s="11">
        <f t="shared" si="85"/>
        <v>42138.506377314814</v>
      </c>
      <c r="T1207" s="12">
        <f t="shared" si="8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 t="shared" si="83"/>
        <v>533.5</v>
      </c>
      <c r="Q1208" t="str">
        <f t="shared" si="87"/>
        <v>photography</v>
      </c>
      <c r="R1208" t="str">
        <f t="shared" si="86"/>
        <v>photobooks</v>
      </c>
      <c r="S1208" s="11">
        <f t="shared" si="85"/>
        <v>42772.776076388895</v>
      </c>
      <c r="T1208" s="12">
        <f t="shared" si="8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 t="shared" si="83"/>
        <v>8768.5</v>
      </c>
      <c r="Q1209" t="str">
        <f t="shared" si="87"/>
        <v>photography</v>
      </c>
      <c r="R1209" t="str">
        <f t="shared" si="86"/>
        <v>photobooks</v>
      </c>
      <c r="S1209" s="11">
        <f t="shared" si="85"/>
        <v>42430.430243055554</v>
      </c>
      <c r="T1209" s="12">
        <f t="shared" si="8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 t="shared" si="83"/>
        <v>7802.5</v>
      </c>
      <c r="Q1210" t="str">
        <f t="shared" si="87"/>
        <v>photography</v>
      </c>
      <c r="R1210" t="str">
        <f t="shared" si="86"/>
        <v>photobooks</v>
      </c>
      <c r="S1210" s="11">
        <f t="shared" si="85"/>
        <v>42423.709074074075</v>
      </c>
      <c r="T1210" s="12">
        <f t="shared" si="8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 t="shared" si="83"/>
        <v>3203</v>
      </c>
      <c r="Q1211" t="str">
        <f t="shared" si="87"/>
        <v>photography</v>
      </c>
      <c r="R1211" t="str">
        <f t="shared" si="86"/>
        <v>photobooks</v>
      </c>
      <c r="S1211" s="11">
        <f t="shared" si="85"/>
        <v>42761.846122685187</v>
      </c>
      <c r="T1211" s="12">
        <f t="shared" si="8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 t="shared" si="83"/>
        <v>25483</v>
      </c>
      <c r="Q1212" t="str">
        <f t="shared" si="87"/>
        <v>photography</v>
      </c>
      <c r="R1212" t="str">
        <f t="shared" si="86"/>
        <v>photobooks</v>
      </c>
      <c r="S1212" s="11">
        <f t="shared" si="85"/>
        <v>42132.941805555558</v>
      </c>
      <c r="T1212" s="12">
        <f t="shared" si="8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 t="shared" si="83"/>
        <v>508.5</v>
      </c>
      <c r="Q1213" t="str">
        <f t="shared" si="87"/>
        <v>photography</v>
      </c>
      <c r="R1213" t="str">
        <f t="shared" si="86"/>
        <v>photobooks</v>
      </c>
      <c r="S1213" s="11">
        <f t="shared" si="85"/>
        <v>42515.866446759261</v>
      </c>
      <c r="T1213" s="12">
        <f t="shared" si="8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 t="shared" si="83"/>
        <v>1654.5</v>
      </c>
      <c r="Q1214" t="str">
        <f t="shared" si="87"/>
        <v>photography</v>
      </c>
      <c r="R1214" t="str">
        <f t="shared" si="86"/>
        <v>photobooks</v>
      </c>
      <c r="S1214" s="11">
        <f t="shared" si="85"/>
        <v>42318.950173611112</v>
      </c>
      <c r="T1214" s="12">
        <f t="shared" si="8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 t="shared" si="83"/>
        <v>3376.5</v>
      </c>
      <c r="Q1215" t="str">
        <f t="shared" si="87"/>
        <v>photography</v>
      </c>
      <c r="R1215" t="str">
        <f t="shared" si="86"/>
        <v>photobooks</v>
      </c>
      <c r="S1215" s="11">
        <f t="shared" si="85"/>
        <v>42731.755787037036</v>
      </c>
      <c r="T1215" s="12">
        <f t="shared" si="8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 t="shared" si="83"/>
        <v>1330.5</v>
      </c>
      <c r="Q1216" t="str">
        <f t="shared" si="87"/>
        <v>photography</v>
      </c>
      <c r="R1216" t="str">
        <f t="shared" si="86"/>
        <v>photobooks</v>
      </c>
      <c r="S1216" s="11">
        <f t="shared" si="85"/>
        <v>42104.840335648143</v>
      </c>
      <c r="T1216" s="12">
        <f t="shared" si="8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 t="shared" si="83"/>
        <v>19926.505000000001</v>
      </c>
      <c r="Q1217" t="str">
        <f t="shared" si="87"/>
        <v>photography</v>
      </c>
      <c r="R1217" t="str">
        <f t="shared" si="86"/>
        <v>photobooks</v>
      </c>
      <c r="S1217" s="11">
        <f t="shared" si="85"/>
        <v>41759.923101851848</v>
      </c>
      <c r="T1217" s="12">
        <f t="shared" si="8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 t="shared" si="83"/>
        <v>10310</v>
      </c>
      <c r="Q1218" t="str">
        <f t="shared" si="87"/>
        <v>photography</v>
      </c>
      <c r="R1218" t="str">
        <f t="shared" si="86"/>
        <v>photobooks</v>
      </c>
      <c r="S1218" s="11">
        <f t="shared" si="85"/>
        <v>42247.616400462968</v>
      </c>
      <c r="T1218" s="12">
        <f t="shared" si="8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 t="shared" ref="P1219:P1282" si="88">AVERAGE(L1219,E1219)</f>
        <v>13686</v>
      </c>
      <c r="Q1219" t="str">
        <f t="shared" si="87"/>
        <v>photography</v>
      </c>
      <c r="R1219" t="str">
        <f t="shared" si="86"/>
        <v>photobooks</v>
      </c>
      <c r="S1219" s="11">
        <f t="shared" si="85"/>
        <v>42535.809490740736</v>
      </c>
      <c r="T1219" s="12">
        <f t="shared" ref="T1219:T1282" si="8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 t="shared" si="88"/>
        <v>7797</v>
      </c>
      <c r="Q1220" t="str">
        <f t="shared" si="87"/>
        <v>photography</v>
      </c>
      <c r="R1220" t="str">
        <f t="shared" si="86"/>
        <v>photobooks</v>
      </c>
      <c r="S1220" s="11">
        <f t="shared" ref="S1220:S1283" si="90">(((J1220/60)/60)/24)+DATE(1970,1,1)</f>
        <v>42278.662037037036</v>
      </c>
      <c r="T1220" s="12">
        <f t="shared" si="8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 t="shared" si="88"/>
        <v>13138.5</v>
      </c>
      <c r="Q1221" t="str">
        <f t="shared" si="87"/>
        <v>photography</v>
      </c>
      <c r="R1221" t="str">
        <f t="shared" si="86"/>
        <v>photobooks</v>
      </c>
      <c r="S1221" s="11">
        <f t="shared" si="90"/>
        <v>42633.461956018517</v>
      </c>
      <c r="T1221" s="12">
        <f t="shared" si="8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 t="shared" si="88"/>
        <v>7852.5</v>
      </c>
      <c r="Q1222" t="str">
        <f t="shared" si="87"/>
        <v>photography</v>
      </c>
      <c r="R1222" t="str">
        <f t="shared" si="86"/>
        <v>photobooks</v>
      </c>
      <c r="S1222" s="11">
        <f t="shared" si="90"/>
        <v>42211.628611111111</v>
      </c>
      <c r="T1222" s="12">
        <f t="shared" si="8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 t="shared" si="88"/>
        <v>1277.0050000000001</v>
      </c>
      <c r="Q1223" t="str">
        <f t="shared" si="87"/>
        <v>photography</v>
      </c>
      <c r="R1223" t="str">
        <f t="shared" si="86"/>
        <v>photobooks</v>
      </c>
      <c r="S1223" s="11">
        <f t="shared" si="90"/>
        <v>42680.47555555556</v>
      </c>
      <c r="T1223" s="12">
        <f t="shared" si="8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 t="shared" si="88"/>
        <v>5676.5</v>
      </c>
      <c r="Q1224" t="str">
        <f t="shared" si="87"/>
        <v>photography</v>
      </c>
      <c r="R1224" t="str">
        <f t="shared" si="86"/>
        <v>photobooks</v>
      </c>
      <c r="S1224" s="11">
        <f t="shared" si="90"/>
        <v>42430.720451388886</v>
      </c>
      <c r="T1224" s="12">
        <f t="shared" si="8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 t="shared" si="88"/>
        <v>11194</v>
      </c>
      <c r="Q1225" t="str">
        <f t="shared" si="87"/>
        <v>photography</v>
      </c>
      <c r="R1225" t="str">
        <f t="shared" si="86"/>
        <v>photobooks</v>
      </c>
      <c r="S1225" s="11">
        <f t="shared" si="90"/>
        <v>42654.177187499998</v>
      </c>
      <c r="T1225" s="12">
        <f t="shared" si="8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 t="shared" si="88"/>
        <v>539</v>
      </c>
      <c r="Q1226" t="str">
        <f t="shared" si="87"/>
        <v>music</v>
      </c>
      <c r="R1226" t="str">
        <f t="shared" si="86"/>
        <v>world music</v>
      </c>
      <c r="S1226" s="11">
        <f t="shared" si="90"/>
        <v>41736.549791666665</v>
      </c>
      <c r="T1226" s="12">
        <f t="shared" si="8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 t="shared" si="88"/>
        <v>67.5</v>
      </c>
      <c r="Q1227" t="str">
        <f t="shared" si="87"/>
        <v>music</v>
      </c>
      <c r="R1227" t="str">
        <f t="shared" ref="R1227:R1290" si="91">RIGHT(N1227,LEN(N1227)-FIND("/",N1227))</f>
        <v>world music</v>
      </c>
      <c r="S1227" s="11">
        <f t="shared" si="90"/>
        <v>41509.905995370369</v>
      </c>
      <c r="T1227" s="12">
        <f t="shared" si="8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 t="shared" si="88"/>
        <v>988.5</v>
      </c>
      <c r="Q1228" t="str">
        <f t="shared" ref="Q1228:Q1291" si="92">LEFT(N1228,FIND("/",N1228)-1)</f>
        <v>music</v>
      </c>
      <c r="R1228" t="str">
        <f t="shared" si="91"/>
        <v>world music</v>
      </c>
      <c r="S1228" s="11">
        <f t="shared" si="90"/>
        <v>41715.874780092592</v>
      </c>
      <c r="T1228" s="12">
        <f t="shared" si="8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>
        <f t="shared" si="88"/>
        <v>0</v>
      </c>
      <c r="Q1229" t="str">
        <f t="shared" si="92"/>
        <v>music</v>
      </c>
      <c r="R1229" t="str">
        <f t="shared" si="91"/>
        <v>world music</v>
      </c>
      <c r="S1229" s="11">
        <f t="shared" si="90"/>
        <v>41827.919166666667</v>
      </c>
      <c r="T1229" s="12">
        <f t="shared" si="8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 t="shared" si="88"/>
        <v>744.5</v>
      </c>
      <c r="Q1230" t="str">
        <f t="shared" si="92"/>
        <v>music</v>
      </c>
      <c r="R1230" t="str">
        <f t="shared" si="91"/>
        <v>world music</v>
      </c>
      <c r="S1230" s="11">
        <f t="shared" si="90"/>
        <v>40754.729259259257</v>
      </c>
      <c r="T1230" s="12">
        <f t="shared" si="8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 t="shared" si="88"/>
        <v>13</v>
      </c>
      <c r="Q1231" t="str">
        <f t="shared" si="92"/>
        <v>music</v>
      </c>
      <c r="R1231" t="str">
        <f t="shared" si="91"/>
        <v>world music</v>
      </c>
      <c r="S1231" s="11">
        <f t="shared" si="90"/>
        <v>40985.459803240738</v>
      </c>
      <c r="T1231" s="12">
        <f t="shared" si="8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>
        <f t="shared" si="88"/>
        <v>0</v>
      </c>
      <c r="Q1232" t="str">
        <f t="shared" si="92"/>
        <v>music</v>
      </c>
      <c r="R1232" t="str">
        <f t="shared" si="91"/>
        <v>world music</v>
      </c>
      <c r="S1232" s="11">
        <f t="shared" si="90"/>
        <v>40568.972569444442</v>
      </c>
      <c r="T1232" s="12">
        <f t="shared" si="8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>
        <f t="shared" si="88"/>
        <v>0</v>
      </c>
      <c r="Q1233" t="str">
        <f t="shared" si="92"/>
        <v>music</v>
      </c>
      <c r="R1233" t="str">
        <f t="shared" si="91"/>
        <v>world music</v>
      </c>
      <c r="S1233" s="11">
        <f t="shared" si="90"/>
        <v>42193.941759259258</v>
      </c>
      <c r="T1233" s="12">
        <f t="shared" si="8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 t="shared" si="88"/>
        <v>20.5</v>
      </c>
      <c r="Q1234" t="str">
        <f t="shared" si="92"/>
        <v>music</v>
      </c>
      <c r="R1234" t="str">
        <f t="shared" si="91"/>
        <v>world music</v>
      </c>
      <c r="S1234" s="11">
        <f t="shared" si="90"/>
        <v>41506.848032407412</v>
      </c>
      <c r="T1234" s="12">
        <f t="shared" si="8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 t="shared" si="88"/>
        <v>61</v>
      </c>
      <c r="Q1235" t="str">
        <f t="shared" si="92"/>
        <v>music</v>
      </c>
      <c r="R1235" t="str">
        <f t="shared" si="91"/>
        <v>world music</v>
      </c>
      <c r="S1235" s="11">
        <f t="shared" si="90"/>
        <v>40939.948773148149</v>
      </c>
      <c r="T1235" s="12">
        <f t="shared" si="8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>
        <f t="shared" si="88"/>
        <v>0</v>
      </c>
      <c r="Q1236" t="str">
        <f t="shared" si="92"/>
        <v>music</v>
      </c>
      <c r="R1236" t="str">
        <f t="shared" si="91"/>
        <v>world music</v>
      </c>
      <c r="S1236" s="11">
        <f t="shared" si="90"/>
        <v>42007.788680555561</v>
      </c>
      <c r="T1236" s="12">
        <f t="shared" si="8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 t="shared" si="88"/>
        <v>108</v>
      </c>
      <c r="Q1237" t="str">
        <f t="shared" si="92"/>
        <v>music</v>
      </c>
      <c r="R1237" t="str">
        <f t="shared" si="91"/>
        <v>world music</v>
      </c>
      <c r="S1237" s="11">
        <f t="shared" si="90"/>
        <v>41583.135405092595</v>
      </c>
      <c r="T1237" s="12">
        <f t="shared" si="8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>
        <f t="shared" si="88"/>
        <v>0</v>
      </c>
      <c r="Q1238" t="str">
        <f t="shared" si="92"/>
        <v>music</v>
      </c>
      <c r="R1238" t="str">
        <f t="shared" si="91"/>
        <v>world music</v>
      </c>
      <c r="S1238" s="11">
        <f t="shared" si="90"/>
        <v>41110.680138888885</v>
      </c>
      <c r="T1238" s="12">
        <f t="shared" si="8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>
        <f t="shared" si="88"/>
        <v>0</v>
      </c>
      <c r="Q1239" t="str">
        <f t="shared" si="92"/>
        <v>music</v>
      </c>
      <c r="R1239" t="str">
        <f t="shared" si="91"/>
        <v>world music</v>
      </c>
      <c r="S1239" s="11">
        <f t="shared" si="90"/>
        <v>41125.283159722225</v>
      </c>
      <c r="T1239" s="12">
        <f t="shared" si="8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 t="shared" si="88"/>
        <v>90.5</v>
      </c>
      <c r="Q1240" t="str">
        <f t="shared" si="92"/>
        <v>music</v>
      </c>
      <c r="R1240" t="str">
        <f t="shared" si="91"/>
        <v>world music</v>
      </c>
      <c r="S1240" s="11">
        <f t="shared" si="90"/>
        <v>40731.61037037037</v>
      </c>
      <c r="T1240" s="12">
        <f t="shared" si="8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>
        <f t="shared" si="88"/>
        <v>0</v>
      </c>
      <c r="Q1241" t="str">
        <f t="shared" si="92"/>
        <v>music</v>
      </c>
      <c r="R1241" t="str">
        <f t="shared" si="91"/>
        <v>world music</v>
      </c>
      <c r="S1241" s="11">
        <f t="shared" si="90"/>
        <v>40883.962581018517</v>
      </c>
      <c r="T1241" s="12">
        <f t="shared" si="8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 t="shared" si="88"/>
        <v>124.5</v>
      </c>
      <c r="Q1242" t="str">
        <f t="shared" si="92"/>
        <v>music</v>
      </c>
      <c r="R1242" t="str">
        <f t="shared" si="91"/>
        <v>world music</v>
      </c>
      <c r="S1242" s="11">
        <f t="shared" si="90"/>
        <v>41409.040011574078</v>
      </c>
      <c r="T1242" s="12">
        <f t="shared" si="8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 t="shared" si="88"/>
        <v>1285.5</v>
      </c>
      <c r="Q1243" t="str">
        <f t="shared" si="92"/>
        <v>music</v>
      </c>
      <c r="R1243" t="str">
        <f t="shared" si="91"/>
        <v>world music</v>
      </c>
      <c r="S1243" s="11">
        <f t="shared" si="90"/>
        <v>41923.837731481479</v>
      </c>
      <c r="T1243" s="12">
        <f t="shared" si="8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 t="shared" si="88"/>
        <v>3</v>
      </c>
      <c r="Q1244" t="str">
        <f t="shared" si="92"/>
        <v>music</v>
      </c>
      <c r="R1244" t="str">
        <f t="shared" si="91"/>
        <v>world music</v>
      </c>
      <c r="S1244" s="11">
        <f t="shared" si="90"/>
        <v>40782.165532407409</v>
      </c>
      <c r="T1244" s="12">
        <f t="shared" si="8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 t="shared" si="88"/>
        <v>864.5</v>
      </c>
      <c r="Q1245" t="str">
        <f t="shared" si="92"/>
        <v>music</v>
      </c>
      <c r="R1245" t="str">
        <f t="shared" si="91"/>
        <v>world music</v>
      </c>
      <c r="S1245" s="11">
        <f t="shared" si="90"/>
        <v>40671.879293981481</v>
      </c>
      <c r="T1245" s="12">
        <f t="shared" si="8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 t="shared" si="88"/>
        <v>1060.5</v>
      </c>
      <c r="Q1246" t="str">
        <f t="shared" si="92"/>
        <v>music</v>
      </c>
      <c r="R1246" t="str">
        <f t="shared" si="91"/>
        <v>rock</v>
      </c>
      <c r="S1246" s="11">
        <f t="shared" si="90"/>
        <v>41355.825497685182</v>
      </c>
      <c r="T1246" s="12">
        <f t="shared" si="8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 t="shared" si="88"/>
        <v>1211</v>
      </c>
      <c r="Q1247" t="str">
        <f t="shared" si="92"/>
        <v>music</v>
      </c>
      <c r="R1247" t="str">
        <f t="shared" si="91"/>
        <v>rock</v>
      </c>
      <c r="S1247" s="11">
        <f t="shared" si="90"/>
        <v>41774.599930555552</v>
      </c>
      <c r="T1247" s="12">
        <f t="shared" si="8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 t="shared" si="88"/>
        <v>1185.5</v>
      </c>
      <c r="Q1248" t="str">
        <f t="shared" si="92"/>
        <v>music</v>
      </c>
      <c r="R1248" t="str">
        <f t="shared" si="91"/>
        <v>rock</v>
      </c>
      <c r="S1248" s="11">
        <f t="shared" si="90"/>
        <v>40838.043391203704</v>
      </c>
      <c r="T1248" s="12">
        <f t="shared" si="8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 t="shared" si="88"/>
        <v>2162.5</v>
      </c>
      <c r="Q1249" t="str">
        <f t="shared" si="92"/>
        <v>music</v>
      </c>
      <c r="R1249" t="str">
        <f t="shared" si="91"/>
        <v>rock</v>
      </c>
      <c r="S1249" s="11">
        <f t="shared" si="90"/>
        <v>41370.292303240742</v>
      </c>
      <c r="T1249" s="12">
        <f t="shared" si="8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 t="shared" si="88"/>
        <v>1925</v>
      </c>
      <c r="Q1250" t="str">
        <f t="shared" si="92"/>
        <v>music</v>
      </c>
      <c r="R1250" t="str">
        <f t="shared" si="91"/>
        <v>rock</v>
      </c>
      <c r="S1250" s="11">
        <f t="shared" si="90"/>
        <v>41767.656863425924</v>
      </c>
      <c r="T1250" s="12">
        <f t="shared" si="8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 t="shared" si="88"/>
        <v>2651.5</v>
      </c>
      <c r="Q1251" t="str">
        <f t="shared" si="92"/>
        <v>music</v>
      </c>
      <c r="R1251" t="str">
        <f t="shared" si="91"/>
        <v>rock</v>
      </c>
      <c r="S1251" s="11">
        <f t="shared" si="90"/>
        <v>41067.74086805556</v>
      </c>
      <c r="T1251" s="12">
        <f t="shared" si="8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 t="shared" si="88"/>
        <v>30277</v>
      </c>
      <c r="Q1252" t="str">
        <f t="shared" si="92"/>
        <v>music</v>
      </c>
      <c r="R1252" t="str">
        <f t="shared" si="91"/>
        <v>rock</v>
      </c>
      <c r="S1252" s="11">
        <f t="shared" si="90"/>
        <v>41843.64271990741</v>
      </c>
      <c r="T1252" s="12">
        <f t="shared" si="8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 t="shared" si="88"/>
        <v>3091</v>
      </c>
      <c r="Q1253" t="str">
        <f t="shared" si="92"/>
        <v>music</v>
      </c>
      <c r="R1253" t="str">
        <f t="shared" si="91"/>
        <v>rock</v>
      </c>
      <c r="S1253" s="11">
        <f t="shared" si="90"/>
        <v>40751.814432870371</v>
      </c>
      <c r="T1253" s="12">
        <f t="shared" si="8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 t="shared" si="88"/>
        <v>2479.5</v>
      </c>
      <c r="Q1254" t="str">
        <f t="shared" si="92"/>
        <v>music</v>
      </c>
      <c r="R1254" t="str">
        <f t="shared" si="91"/>
        <v>rock</v>
      </c>
      <c r="S1254" s="11">
        <f t="shared" si="90"/>
        <v>41543.988067129627</v>
      </c>
      <c r="T1254" s="12">
        <f t="shared" si="8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 t="shared" si="88"/>
        <v>15547.16</v>
      </c>
      <c r="Q1255" t="str">
        <f t="shared" si="92"/>
        <v>music</v>
      </c>
      <c r="R1255" t="str">
        <f t="shared" si="91"/>
        <v>rock</v>
      </c>
      <c r="S1255" s="11">
        <f t="shared" si="90"/>
        <v>41855.783645833333</v>
      </c>
      <c r="T1255" s="12">
        <f t="shared" si="8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 t="shared" si="88"/>
        <v>6732</v>
      </c>
      <c r="Q1256" t="str">
        <f t="shared" si="92"/>
        <v>music</v>
      </c>
      <c r="R1256" t="str">
        <f t="shared" si="91"/>
        <v>rock</v>
      </c>
      <c r="S1256" s="11">
        <f t="shared" si="90"/>
        <v>40487.621365740742</v>
      </c>
      <c r="T1256" s="12">
        <f t="shared" si="8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 t="shared" si="88"/>
        <v>3090</v>
      </c>
      <c r="Q1257" t="str">
        <f t="shared" si="92"/>
        <v>music</v>
      </c>
      <c r="R1257" t="str">
        <f t="shared" si="91"/>
        <v>rock</v>
      </c>
      <c r="S1257" s="11">
        <f t="shared" si="90"/>
        <v>41579.845509259263</v>
      </c>
      <c r="T1257" s="12">
        <f t="shared" si="8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 t="shared" si="88"/>
        <v>17875.064999999999</v>
      </c>
      <c r="Q1258" t="str">
        <f t="shared" si="92"/>
        <v>music</v>
      </c>
      <c r="R1258" t="str">
        <f t="shared" si="91"/>
        <v>rock</v>
      </c>
      <c r="S1258" s="11">
        <f t="shared" si="90"/>
        <v>40921.919340277782</v>
      </c>
      <c r="T1258" s="12">
        <f t="shared" si="8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 t="shared" si="88"/>
        <v>8193</v>
      </c>
      <c r="Q1259" t="str">
        <f t="shared" si="92"/>
        <v>music</v>
      </c>
      <c r="R1259" t="str">
        <f t="shared" si="91"/>
        <v>rock</v>
      </c>
      <c r="S1259" s="11">
        <f t="shared" si="90"/>
        <v>40587.085532407407</v>
      </c>
      <c r="T1259" s="12">
        <f t="shared" si="8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 t="shared" si="88"/>
        <v>13123.78</v>
      </c>
      <c r="Q1260" t="str">
        <f t="shared" si="92"/>
        <v>music</v>
      </c>
      <c r="R1260" t="str">
        <f t="shared" si="91"/>
        <v>rock</v>
      </c>
      <c r="S1260" s="11">
        <f t="shared" si="90"/>
        <v>41487.611250000002</v>
      </c>
      <c r="T1260" s="12">
        <f t="shared" si="8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 t="shared" si="88"/>
        <v>1351</v>
      </c>
      <c r="Q1261" t="str">
        <f t="shared" si="92"/>
        <v>music</v>
      </c>
      <c r="R1261" t="str">
        <f t="shared" si="91"/>
        <v>rock</v>
      </c>
      <c r="S1261" s="11">
        <f t="shared" si="90"/>
        <v>41766.970648148148</v>
      </c>
      <c r="T1261" s="12">
        <f t="shared" si="8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 t="shared" si="88"/>
        <v>1912.5</v>
      </c>
      <c r="Q1262" t="str">
        <f t="shared" si="92"/>
        <v>music</v>
      </c>
      <c r="R1262" t="str">
        <f t="shared" si="91"/>
        <v>rock</v>
      </c>
      <c r="S1262" s="11">
        <f t="shared" si="90"/>
        <v>41666.842824074076</v>
      </c>
      <c r="T1262" s="12">
        <f t="shared" si="8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 t="shared" si="88"/>
        <v>1038.5</v>
      </c>
      <c r="Q1263" t="str">
        <f t="shared" si="92"/>
        <v>music</v>
      </c>
      <c r="R1263" t="str">
        <f t="shared" si="91"/>
        <v>rock</v>
      </c>
      <c r="S1263" s="11">
        <f t="shared" si="90"/>
        <v>41638.342905092592</v>
      </c>
      <c r="T1263" s="12">
        <f t="shared" si="8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 t="shared" si="88"/>
        <v>4128.5</v>
      </c>
      <c r="Q1264" t="str">
        <f t="shared" si="92"/>
        <v>music</v>
      </c>
      <c r="R1264" t="str">
        <f t="shared" si="91"/>
        <v>rock</v>
      </c>
      <c r="S1264" s="11">
        <f t="shared" si="90"/>
        <v>41656.762638888889</v>
      </c>
      <c r="T1264" s="12">
        <f t="shared" si="8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 t="shared" si="88"/>
        <v>913</v>
      </c>
      <c r="Q1265" t="str">
        <f t="shared" si="92"/>
        <v>music</v>
      </c>
      <c r="R1265" t="str">
        <f t="shared" si="91"/>
        <v>rock</v>
      </c>
      <c r="S1265" s="11">
        <f t="shared" si="90"/>
        <v>41692.084143518521</v>
      </c>
      <c r="T1265" s="12">
        <f t="shared" si="8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 t="shared" si="88"/>
        <v>558</v>
      </c>
      <c r="Q1266" t="str">
        <f t="shared" si="92"/>
        <v>music</v>
      </c>
      <c r="R1266" t="str">
        <f t="shared" si="91"/>
        <v>rock</v>
      </c>
      <c r="S1266" s="11">
        <f t="shared" si="90"/>
        <v>41547.662997685184</v>
      </c>
      <c r="T1266" s="12">
        <f t="shared" si="8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 t="shared" si="88"/>
        <v>2118.085</v>
      </c>
      <c r="Q1267" t="str">
        <f t="shared" si="92"/>
        <v>music</v>
      </c>
      <c r="R1267" t="str">
        <f t="shared" si="91"/>
        <v>rock</v>
      </c>
      <c r="S1267" s="11">
        <f t="shared" si="90"/>
        <v>40465.655266203699</v>
      </c>
      <c r="T1267" s="12">
        <f t="shared" si="8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 t="shared" si="88"/>
        <v>4797.5</v>
      </c>
      <c r="Q1268" t="str">
        <f t="shared" si="92"/>
        <v>music</v>
      </c>
      <c r="R1268" t="str">
        <f t="shared" si="91"/>
        <v>rock</v>
      </c>
      <c r="S1268" s="11">
        <f t="shared" si="90"/>
        <v>41620.87667824074</v>
      </c>
      <c r="T1268" s="12">
        <f t="shared" si="8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 t="shared" si="88"/>
        <v>11277.5</v>
      </c>
      <c r="Q1269" t="str">
        <f t="shared" si="92"/>
        <v>music</v>
      </c>
      <c r="R1269" t="str">
        <f t="shared" si="91"/>
        <v>rock</v>
      </c>
      <c r="S1269" s="11">
        <f t="shared" si="90"/>
        <v>41449.585162037038</v>
      </c>
      <c r="T1269" s="12">
        <f t="shared" si="8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 t="shared" si="88"/>
        <v>7091</v>
      </c>
      <c r="Q1270" t="str">
        <f t="shared" si="92"/>
        <v>music</v>
      </c>
      <c r="R1270" t="str">
        <f t="shared" si="91"/>
        <v>rock</v>
      </c>
      <c r="S1270" s="11">
        <f t="shared" si="90"/>
        <v>41507.845451388886</v>
      </c>
      <c r="T1270" s="12">
        <f t="shared" si="8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 t="shared" si="88"/>
        <v>10316</v>
      </c>
      <c r="Q1271" t="str">
        <f t="shared" si="92"/>
        <v>music</v>
      </c>
      <c r="R1271" t="str">
        <f t="shared" si="91"/>
        <v>rock</v>
      </c>
      <c r="S1271" s="11">
        <f t="shared" si="90"/>
        <v>42445.823055555549</v>
      </c>
      <c r="T1271" s="12">
        <f t="shared" si="8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 t="shared" si="88"/>
        <v>5820.5</v>
      </c>
      <c r="Q1272" t="str">
        <f t="shared" si="92"/>
        <v>music</v>
      </c>
      <c r="R1272" t="str">
        <f t="shared" si="91"/>
        <v>rock</v>
      </c>
      <c r="S1272" s="11">
        <f t="shared" si="90"/>
        <v>40933.856967592597</v>
      </c>
      <c r="T1272" s="12">
        <f t="shared" si="8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 t="shared" si="88"/>
        <v>3833</v>
      </c>
      <c r="Q1273" t="str">
        <f t="shared" si="92"/>
        <v>music</v>
      </c>
      <c r="R1273" t="str">
        <f t="shared" si="91"/>
        <v>rock</v>
      </c>
      <c r="S1273" s="11">
        <f t="shared" si="90"/>
        <v>41561.683553240742</v>
      </c>
      <c r="T1273" s="12">
        <f t="shared" si="8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 t="shared" si="88"/>
        <v>2664</v>
      </c>
      <c r="Q1274" t="str">
        <f t="shared" si="92"/>
        <v>music</v>
      </c>
      <c r="R1274" t="str">
        <f t="shared" si="91"/>
        <v>rock</v>
      </c>
      <c r="S1274" s="11">
        <f t="shared" si="90"/>
        <v>40274.745127314818</v>
      </c>
      <c r="T1274" s="12">
        <f t="shared" si="8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 t="shared" si="88"/>
        <v>2097</v>
      </c>
      <c r="Q1275" t="str">
        <f t="shared" si="92"/>
        <v>music</v>
      </c>
      <c r="R1275" t="str">
        <f t="shared" si="91"/>
        <v>rock</v>
      </c>
      <c r="S1275" s="11">
        <f t="shared" si="90"/>
        <v>41852.730219907404</v>
      </c>
      <c r="T1275" s="12">
        <f t="shared" si="8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 t="shared" si="88"/>
        <v>19605.419999999998</v>
      </c>
      <c r="Q1276" t="str">
        <f t="shared" si="92"/>
        <v>music</v>
      </c>
      <c r="R1276" t="str">
        <f t="shared" si="91"/>
        <v>rock</v>
      </c>
      <c r="S1276" s="11">
        <f t="shared" si="90"/>
        <v>41116.690104166664</v>
      </c>
      <c r="T1276" s="12">
        <f t="shared" si="8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 t="shared" si="88"/>
        <v>12355.05</v>
      </c>
      <c r="Q1277" t="str">
        <f t="shared" si="92"/>
        <v>music</v>
      </c>
      <c r="R1277" t="str">
        <f t="shared" si="91"/>
        <v>rock</v>
      </c>
      <c r="S1277" s="11">
        <f t="shared" si="90"/>
        <v>41458.867905092593</v>
      </c>
      <c r="T1277" s="12">
        <f t="shared" si="8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 t="shared" si="88"/>
        <v>1600.3150000000001</v>
      </c>
      <c r="Q1278" t="str">
        <f t="shared" si="92"/>
        <v>music</v>
      </c>
      <c r="R1278" t="str">
        <f t="shared" si="91"/>
        <v>rock</v>
      </c>
      <c r="S1278" s="11">
        <f t="shared" si="90"/>
        <v>40007.704247685186</v>
      </c>
      <c r="T1278" s="12">
        <f t="shared" si="8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 t="shared" si="88"/>
        <v>8165.8249999999998</v>
      </c>
      <c r="Q1279" t="str">
        <f t="shared" si="92"/>
        <v>music</v>
      </c>
      <c r="R1279" t="str">
        <f t="shared" si="91"/>
        <v>rock</v>
      </c>
      <c r="S1279" s="11">
        <f t="shared" si="90"/>
        <v>41121.561886574076</v>
      </c>
      <c r="T1279" s="12">
        <f t="shared" si="8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 t="shared" si="88"/>
        <v>5130.5</v>
      </c>
      <c r="Q1280" t="str">
        <f t="shared" si="92"/>
        <v>music</v>
      </c>
      <c r="R1280" t="str">
        <f t="shared" si="91"/>
        <v>rock</v>
      </c>
      <c r="S1280" s="11">
        <f t="shared" si="90"/>
        <v>41786.555162037039</v>
      </c>
      <c r="T1280" s="12">
        <f t="shared" si="8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 t="shared" si="88"/>
        <v>7026.585</v>
      </c>
      <c r="Q1281" t="str">
        <f t="shared" si="92"/>
        <v>music</v>
      </c>
      <c r="R1281" t="str">
        <f t="shared" si="91"/>
        <v>rock</v>
      </c>
      <c r="S1281" s="11">
        <f t="shared" si="90"/>
        <v>41682.099189814813</v>
      </c>
      <c r="T1281" s="12">
        <f t="shared" si="8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 t="shared" si="88"/>
        <v>8383.39</v>
      </c>
      <c r="Q1282" t="str">
        <f t="shared" si="92"/>
        <v>music</v>
      </c>
      <c r="R1282" t="str">
        <f t="shared" si="91"/>
        <v>rock</v>
      </c>
      <c r="S1282" s="11">
        <f t="shared" si="90"/>
        <v>40513.757569444446</v>
      </c>
      <c r="T1282" s="12">
        <f t="shared" si="8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 t="shared" ref="P1283:P1346" si="93">AVERAGE(L1283,E1283)</f>
        <v>3912</v>
      </c>
      <c r="Q1283" t="str">
        <f t="shared" si="92"/>
        <v>music</v>
      </c>
      <c r="R1283" t="str">
        <f t="shared" si="91"/>
        <v>rock</v>
      </c>
      <c r="S1283" s="11">
        <f t="shared" si="90"/>
        <v>41463.743472222224</v>
      </c>
      <c r="T1283" s="12">
        <f t="shared" ref="T1283:T1346" si="9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 t="shared" si="93"/>
        <v>9408</v>
      </c>
      <c r="Q1284" t="str">
        <f t="shared" si="92"/>
        <v>music</v>
      </c>
      <c r="R1284" t="str">
        <f t="shared" si="91"/>
        <v>rock</v>
      </c>
      <c r="S1284" s="11">
        <f t="shared" ref="S1284:S1347" si="95">(((J1284/60)/60)/24)+DATE(1970,1,1)</f>
        <v>41586.475173611114</v>
      </c>
      <c r="T1284" s="12">
        <f t="shared" si="9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 t="shared" si="93"/>
        <v>1066.25</v>
      </c>
      <c r="Q1285" t="str">
        <f t="shared" si="92"/>
        <v>music</v>
      </c>
      <c r="R1285" t="str">
        <f t="shared" si="91"/>
        <v>rock</v>
      </c>
      <c r="S1285" s="11">
        <f t="shared" si="95"/>
        <v>41320.717465277776</v>
      </c>
      <c r="T1285" s="12">
        <f t="shared" si="9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 t="shared" si="93"/>
        <v>1025.5</v>
      </c>
      <c r="Q1286" t="str">
        <f t="shared" si="92"/>
        <v>theater</v>
      </c>
      <c r="R1286" t="str">
        <f t="shared" si="91"/>
        <v>plays</v>
      </c>
      <c r="S1286" s="11">
        <f t="shared" si="95"/>
        <v>42712.23474537037</v>
      </c>
      <c r="T1286" s="12">
        <f t="shared" si="9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 t="shared" si="93"/>
        <v>1048</v>
      </c>
      <c r="Q1287" t="str">
        <f t="shared" si="92"/>
        <v>theater</v>
      </c>
      <c r="R1287" t="str">
        <f t="shared" si="91"/>
        <v>plays</v>
      </c>
      <c r="S1287" s="11">
        <f t="shared" si="95"/>
        <v>42160.583043981482</v>
      </c>
      <c r="T1287" s="12">
        <f t="shared" si="9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 t="shared" si="93"/>
        <v>822.5</v>
      </c>
      <c r="Q1288" t="str">
        <f t="shared" si="92"/>
        <v>theater</v>
      </c>
      <c r="R1288" t="str">
        <f t="shared" si="91"/>
        <v>plays</v>
      </c>
      <c r="S1288" s="11">
        <f t="shared" si="95"/>
        <v>42039.384571759263</v>
      </c>
      <c r="T1288" s="12">
        <f t="shared" si="9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 t="shared" si="93"/>
        <v>315</v>
      </c>
      <c r="Q1289" t="str">
        <f t="shared" si="92"/>
        <v>theater</v>
      </c>
      <c r="R1289" t="str">
        <f t="shared" si="91"/>
        <v>plays</v>
      </c>
      <c r="S1289" s="11">
        <f t="shared" si="95"/>
        <v>42107.621018518519</v>
      </c>
      <c r="T1289" s="12">
        <f t="shared" si="9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 t="shared" si="93"/>
        <v>2039.5</v>
      </c>
      <c r="Q1290" t="str">
        <f t="shared" si="92"/>
        <v>theater</v>
      </c>
      <c r="R1290" t="str">
        <f t="shared" si="91"/>
        <v>plays</v>
      </c>
      <c r="S1290" s="11">
        <f t="shared" si="95"/>
        <v>42561.154664351852</v>
      </c>
      <c r="T1290" s="12">
        <f t="shared" si="9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 t="shared" si="93"/>
        <v>964</v>
      </c>
      <c r="Q1291" t="str">
        <f t="shared" si="92"/>
        <v>theater</v>
      </c>
      <c r="R1291" t="str">
        <f t="shared" ref="R1291:R1354" si="96">RIGHT(N1291,LEN(N1291)-FIND("/",N1291))</f>
        <v>plays</v>
      </c>
      <c r="S1291" s="11">
        <f t="shared" si="95"/>
        <v>42709.134780092587</v>
      </c>
      <c r="T1291" s="12">
        <f t="shared" si="9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 t="shared" si="93"/>
        <v>1943</v>
      </c>
      <c r="Q1292" t="str">
        <f t="shared" ref="Q1292:Q1355" si="97">LEFT(N1292,FIND("/",N1292)-1)</f>
        <v>theater</v>
      </c>
      <c r="R1292" t="str">
        <f t="shared" si="96"/>
        <v>plays</v>
      </c>
      <c r="S1292" s="11">
        <f t="shared" si="95"/>
        <v>42086.614942129629</v>
      </c>
      <c r="T1292" s="12">
        <f t="shared" si="9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 t="shared" si="93"/>
        <v>2206.5</v>
      </c>
      <c r="Q1293" t="str">
        <f t="shared" si="97"/>
        <v>theater</v>
      </c>
      <c r="R1293" t="str">
        <f t="shared" si="96"/>
        <v>plays</v>
      </c>
      <c r="S1293" s="11">
        <f t="shared" si="95"/>
        <v>42064.652673611112</v>
      </c>
      <c r="T1293" s="12">
        <f t="shared" si="9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 t="shared" si="93"/>
        <v>961</v>
      </c>
      <c r="Q1294" t="str">
        <f t="shared" si="97"/>
        <v>theater</v>
      </c>
      <c r="R1294" t="str">
        <f t="shared" si="96"/>
        <v>plays</v>
      </c>
      <c r="S1294" s="11">
        <f t="shared" si="95"/>
        <v>42256.764212962968</v>
      </c>
      <c r="T1294" s="12">
        <f t="shared" si="9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 t="shared" si="93"/>
        <v>7727.5</v>
      </c>
      <c r="Q1295" t="str">
        <f t="shared" si="97"/>
        <v>theater</v>
      </c>
      <c r="R1295" t="str">
        <f t="shared" si="96"/>
        <v>plays</v>
      </c>
      <c r="S1295" s="11">
        <f t="shared" si="95"/>
        <v>42292.701053240744</v>
      </c>
      <c r="T1295" s="12">
        <f t="shared" si="9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 t="shared" si="93"/>
        <v>316</v>
      </c>
      <c r="Q1296" t="str">
        <f t="shared" si="97"/>
        <v>theater</v>
      </c>
      <c r="R1296" t="str">
        <f t="shared" si="96"/>
        <v>plays</v>
      </c>
      <c r="S1296" s="11">
        <f t="shared" si="95"/>
        <v>42278.453668981485</v>
      </c>
      <c r="T1296" s="12">
        <f t="shared" si="9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 t="shared" si="93"/>
        <v>1306.5</v>
      </c>
      <c r="Q1297" t="str">
        <f t="shared" si="97"/>
        <v>theater</v>
      </c>
      <c r="R1297" t="str">
        <f t="shared" si="96"/>
        <v>plays</v>
      </c>
      <c r="S1297" s="11">
        <f t="shared" si="95"/>
        <v>42184.572881944448</v>
      </c>
      <c r="T1297" s="12">
        <f t="shared" si="9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 t="shared" si="93"/>
        <v>611.5</v>
      </c>
      <c r="Q1298" t="str">
        <f t="shared" si="97"/>
        <v>theater</v>
      </c>
      <c r="R1298" t="str">
        <f t="shared" si="96"/>
        <v>plays</v>
      </c>
      <c r="S1298" s="11">
        <f t="shared" si="95"/>
        <v>42423.050613425927</v>
      </c>
      <c r="T1298" s="12">
        <f t="shared" si="9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 t="shared" si="93"/>
        <v>11071.5</v>
      </c>
      <c r="Q1299" t="str">
        <f t="shared" si="97"/>
        <v>theater</v>
      </c>
      <c r="R1299" t="str">
        <f t="shared" si="96"/>
        <v>plays</v>
      </c>
      <c r="S1299" s="11">
        <f t="shared" si="95"/>
        <v>42461.747199074074</v>
      </c>
      <c r="T1299" s="12">
        <f t="shared" si="9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 t="shared" si="93"/>
        <v>1063</v>
      </c>
      <c r="Q1300" t="str">
        <f t="shared" si="97"/>
        <v>theater</v>
      </c>
      <c r="R1300" t="str">
        <f t="shared" si="96"/>
        <v>plays</v>
      </c>
      <c r="S1300" s="11">
        <f t="shared" si="95"/>
        <v>42458.680925925932</v>
      </c>
      <c r="T1300" s="12">
        <f t="shared" si="9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 t="shared" si="93"/>
        <v>2186</v>
      </c>
      <c r="Q1301" t="str">
        <f t="shared" si="97"/>
        <v>theater</v>
      </c>
      <c r="R1301" t="str">
        <f t="shared" si="96"/>
        <v>plays</v>
      </c>
      <c r="S1301" s="11">
        <f t="shared" si="95"/>
        <v>42169.814340277779</v>
      </c>
      <c r="T1301" s="12">
        <f t="shared" si="9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 t="shared" si="93"/>
        <v>2037</v>
      </c>
      <c r="Q1302" t="str">
        <f t="shared" si="97"/>
        <v>theater</v>
      </c>
      <c r="R1302" t="str">
        <f t="shared" si="96"/>
        <v>plays</v>
      </c>
      <c r="S1302" s="11">
        <f t="shared" si="95"/>
        <v>42483.675208333334</v>
      </c>
      <c r="T1302" s="12">
        <f t="shared" si="9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 t="shared" si="93"/>
        <v>1042</v>
      </c>
      <c r="Q1303" t="str">
        <f t="shared" si="97"/>
        <v>theater</v>
      </c>
      <c r="R1303" t="str">
        <f t="shared" si="96"/>
        <v>plays</v>
      </c>
      <c r="S1303" s="11">
        <f t="shared" si="95"/>
        <v>42195.749745370369</v>
      </c>
      <c r="T1303" s="12">
        <f t="shared" si="9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 t="shared" si="93"/>
        <v>1275</v>
      </c>
      <c r="Q1304" t="str">
        <f t="shared" si="97"/>
        <v>theater</v>
      </c>
      <c r="R1304" t="str">
        <f t="shared" si="96"/>
        <v>plays</v>
      </c>
      <c r="S1304" s="11">
        <f t="shared" si="95"/>
        <v>42675.057997685188</v>
      </c>
      <c r="T1304" s="12">
        <f t="shared" si="9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 t="shared" si="93"/>
        <v>2333.5650000000001</v>
      </c>
      <c r="Q1305" t="str">
        <f t="shared" si="97"/>
        <v>theater</v>
      </c>
      <c r="R1305" t="str">
        <f t="shared" si="96"/>
        <v>plays</v>
      </c>
      <c r="S1305" s="11">
        <f t="shared" si="95"/>
        <v>42566.441203703704</v>
      </c>
      <c r="T1305" s="12">
        <f t="shared" si="9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 t="shared" si="93"/>
        <v>7977.5</v>
      </c>
      <c r="Q1306" t="str">
        <f t="shared" si="97"/>
        <v>technology</v>
      </c>
      <c r="R1306" t="str">
        <f t="shared" si="96"/>
        <v>wearables</v>
      </c>
      <c r="S1306" s="11">
        <f t="shared" si="95"/>
        <v>42747.194502314815</v>
      </c>
      <c r="T1306" s="12">
        <f t="shared" si="9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 t="shared" si="93"/>
        <v>3939.5</v>
      </c>
      <c r="Q1307" t="str">
        <f t="shared" si="97"/>
        <v>technology</v>
      </c>
      <c r="R1307" t="str">
        <f t="shared" si="96"/>
        <v>wearables</v>
      </c>
      <c r="S1307" s="11">
        <f t="shared" si="95"/>
        <v>42543.665601851855</v>
      </c>
      <c r="T1307" s="12">
        <f t="shared" si="9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 t="shared" si="93"/>
        <v>36063.5</v>
      </c>
      <c r="Q1308" t="str">
        <f t="shared" si="97"/>
        <v>technology</v>
      </c>
      <c r="R1308" t="str">
        <f t="shared" si="96"/>
        <v>wearables</v>
      </c>
      <c r="S1308" s="11">
        <f t="shared" si="95"/>
        <v>41947.457569444443</v>
      </c>
      <c r="T1308" s="12">
        <f t="shared" si="9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 t="shared" si="93"/>
        <v>2901</v>
      </c>
      <c r="Q1309" t="str">
        <f t="shared" si="97"/>
        <v>technology</v>
      </c>
      <c r="R1309" t="str">
        <f t="shared" si="96"/>
        <v>wearables</v>
      </c>
      <c r="S1309" s="11">
        <f t="shared" si="95"/>
        <v>42387.503229166665</v>
      </c>
      <c r="T1309" s="12">
        <f t="shared" si="9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 t="shared" si="93"/>
        <v>587</v>
      </c>
      <c r="Q1310" t="str">
        <f t="shared" si="97"/>
        <v>technology</v>
      </c>
      <c r="R1310" t="str">
        <f t="shared" si="96"/>
        <v>wearables</v>
      </c>
      <c r="S1310" s="11">
        <f t="shared" si="95"/>
        <v>42611.613564814819</v>
      </c>
      <c r="T1310" s="12">
        <f t="shared" si="9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 t="shared" si="93"/>
        <v>6457</v>
      </c>
      <c r="Q1311" t="str">
        <f t="shared" si="97"/>
        <v>technology</v>
      </c>
      <c r="R1311" t="str">
        <f t="shared" si="96"/>
        <v>wearables</v>
      </c>
      <c r="S1311" s="11">
        <f t="shared" si="95"/>
        <v>42257.882731481484</v>
      </c>
      <c r="T1311" s="12">
        <f t="shared" si="9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 t="shared" si="93"/>
        <v>1562</v>
      </c>
      <c r="Q1312" t="str">
        <f t="shared" si="97"/>
        <v>technology</v>
      </c>
      <c r="R1312" t="str">
        <f t="shared" si="96"/>
        <v>wearables</v>
      </c>
      <c r="S1312" s="11">
        <f t="shared" si="95"/>
        <v>42556.667245370365</v>
      </c>
      <c r="T1312" s="12">
        <f t="shared" si="9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 t="shared" si="93"/>
        <v>40085</v>
      </c>
      <c r="Q1313" t="str">
        <f t="shared" si="97"/>
        <v>technology</v>
      </c>
      <c r="R1313" t="str">
        <f t="shared" si="96"/>
        <v>wearables</v>
      </c>
      <c r="S1313" s="11">
        <f t="shared" si="95"/>
        <v>42669.802303240736</v>
      </c>
      <c r="T1313" s="12">
        <f t="shared" si="9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 t="shared" si="93"/>
        <v>14.5</v>
      </c>
      <c r="Q1314" t="str">
        <f t="shared" si="97"/>
        <v>technology</v>
      </c>
      <c r="R1314" t="str">
        <f t="shared" si="96"/>
        <v>wearables</v>
      </c>
      <c r="S1314" s="11">
        <f t="shared" si="95"/>
        <v>42082.702800925923</v>
      </c>
      <c r="T1314" s="12">
        <f t="shared" si="9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 t="shared" si="93"/>
        <v>6284</v>
      </c>
      <c r="Q1315" t="str">
        <f t="shared" si="97"/>
        <v>technology</v>
      </c>
      <c r="R1315" t="str">
        <f t="shared" si="96"/>
        <v>wearables</v>
      </c>
      <c r="S1315" s="11">
        <f t="shared" si="95"/>
        <v>42402.709652777776</v>
      </c>
      <c r="T1315" s="12">
        <f t="shared" si="9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 t="shared" si="93"/>
        <v>1019.5</v>
      </c>
      <c r="Q1316" t="str">
        <f t="shared" si="97"/>
        <v>technology</v>
      </c>
      <c r="R1316" t="str">
        <f t="shared" si="96"/>
        <v>wearables</v>
      </c>
      <c r="S1316" s="11">
        <f t="shared" si="95"/>
        <v>42604.669675925921</v>
      </c>
      <c r="T1316" s="12">
        <f t="shared" si="9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 t="shared" si="93"/>
        <v>20326</v>
      </c>
      <c r="Q1317" t="str">
        <f t="shared" si="97"/>
        <v>technology</v>
      </c>
      <c r="R1317" t="str">
        <f t="shared" si="96"/>
        <v>wearables</v>
      </c>
      <c r="S1317" s="11">
        <f t="shared" si="95"/>
        <v>42278.498240740737</v>
      </c>
      <c r="T1317" s="12">
        <f t="shared" si="9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 t="shared" si="93"/>
        <v>1</v>
      </c>
      <c r="Q1318" t="str">
        <f t="shared" si="97"/>
        <v>technology</v>
      </c>
      <c r="R1318" t="str">
        <f t="shared" si="96"/>
        <v>wearables</v>
      </c>
      <c r="S1318" s="11">
        <f t="shared" si="95"/>
        <v>42393.961909722217</v>
      </c>
      <c r="T1318" s="12">
        <f t="shared" si="9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 t="shared" si="93"/>
        <v>5743</v>
      </c>
      <c r="Q1319" t="str">
        <f t="shared" si="97"/>
        <v>technology</v>
      </c>
      <c r="R1319" t="str">
        <f t="shared" si="96"/>
        <v>wearables</v>
      </c>
      <c r="S1319" s="11">
        <f t="shared" si="95"/>
        <v>42520.235486111109</v>
      </c>
      <c r="T1319" s="12">
        <f t="shared" si="9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 t="shared" si="93"/>
        <v>3132.5</v>
      </c>
      <c r="Q1320" t="str">
        <f t="shared" si="97"/>
        <v>technology</v>
      </c>
      <c r="R1320" t="str">
        <f t="shared" si="96"/>
        <v>wearables</v>
      </c>
      <c r="S1320" s="11">
        <f t="shared" si="95"/>
        <v>41985.043657407412</v>
      </c>
      <c r="T1320" s="12">
        <f t="shared" si="9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 t="shared" si="93"/>
        <v>442.5</v>
      </c>
      <c r="Q1321" t="str">
        <f t="shared" si="97"/>
        <v>technology</v>
      </c>
      <c r="R1321" t="str">
        <f t="shared" si="96"/>
        <v>wearables</v>
      </c>
      <c r="S1321" s="11">
        <f t="shared" si="95"/>
        <v>41816.812094907407</v>
      </c>
      <c r="T1321" s="12">
        <f t="shared" si="9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 t="shared" si="93"/>
        <v>253</v>
      </c>
      <c r="Q1322" t="str">
        <f t="shared" si="97"/>
        <v>technology</v>
      </c>
      <c r="R1322" t="str">
        <f t="shared" si="96"/>
        <v>wearables</v>
      </c>
      <c r="S1322" s="11">
        <f t="shared" si="95"/>
        <v>42705.690347222218</v>
      </c>
      <c r="T1322" s="12">
        <f t="shared" si="9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 t="shared" si="93"/>
        <v>3013</v>
      </c>
      <c r="Q1323" t="str">
        <f t="shared" si="97"/>
        <v>technology</v>
      </c>
      <c r="R1323" t="str">
        <f t="shared" si="96"/>
        <v>wearables</v>
      </c>
      <c r="S1323" s="11">
        <f t="shared" si="95"/>
        <v>42697.74927083333</v>
      </c>
      <c r="T1323" s="12">
        <f t="shared" si="9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 t="shared" si="93"/>
        <v>55</v>
      </c>
      <c r="Q1324" t="str">
        <f t="shared" si="97"/>
        <v>technology</v>
      </c>
      <c r="R1324" t="str">
        <f t="shared" si="96"/>
        <v>wearables</v>
      </c>
      <c r="S1324" s="11">
        <f t="shared" si="95"/>
        <v>42115.656539351854</v>
      </c>
      <c r="T1324" s="12">
        <f t="shared" si="9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 t="shared" si="93"/>
        <v>688</v>
      </c>
      <c r="Q1325" t="str">
        <f t="shared" si="97"/>
        <v>technology</v>
      </c>
      <c r="R1325" t="str">
        <f t="shared" si="96"/>
        <v>wearables</v>
      </c>
      <c r="S1325" s="11">
        <f t="shared" si="95"/>
        <v>42451.698449074072</v>
      </c>
      <c r="T1325" s="12">
        <f t="shared" si="9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 t="shared" si="93"/>
        <v>2505</v>
      </c>
      <c r="Q1326" t="str">
        <f t="shared" si="97"/>
        <v>technology</v>
      </c>
      <c r="R1326" t="str">
        <f t="shared" si="96"/>
        <v>wearables</v>
      </c>
      <c r="S1326" s="11">
        <f t="shared" si="95"/>
        <v>42626.633703703701</v>
      </c>
      <c r="T1326" s="12">
        <f t="shared" si="9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 t="shared" si="93"/>
        <v>247</v>
      </c>
      <c r="Q1327" t="str">
        <f t="shared" si="97"/>
        <v>technology</v>
      </c>
      <c r="R1327" t="str">
        <f t="shared" si="96"/>
        <v>wearables</v>
      </c>
      <c r="S1327" s="11">
        <f t="shared" si="95"/>
        <v>42704.086053240739</v>
      </c>
      <c r="T1327" s="12">
        <f t="shared" si="9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 t="shared" si="93"/>
        <v>570.5</v>
      </c>
      <c r="Q1328" t="str">
        <f t="shared" si="97"/>
        <v>technology</v>
      </c>
      <c r="R1328" t="str">
        <f t="shared" si="96"/>
        <v>wearables</v>
      </c>
      <c r="S1328" s="11">
        <f t="shared" si="95"/>
        <v>41974.791990740734</v>
      </c>
      <c r="T1328" s="12">
        <f t="shared" si="9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 t="shared" si="93"/>
        <v>873</v>
      </c>
      <c r="Q1329" t="str">
        <f t="shared" si="97"/>
        <v>technology</v>
      </c>
      <c r="R1329" t="str">
        <f t="shared" si="96"/>
        <v>wearables</v>
      </c>
      <c r="S1329" s="11">
        <f t="shared" si="95"/>
        <v>42123.678645833337</v>
      </c>
      <c r="T1329" s="12">
        <f t="shared" si="9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 t="shared" si="93"/>
        <v>881.5</v>
      </c>
      <c r="Q1330" t="str">
        <f t="shared" si="97"/>
        <v>technology</v>
      </c>
      <c r="R1330" t="str">
        <f t="shared" si="96"/>
        <v>wearables</v>
      </c>
      <c r="S1330" s="11">
        <f t="shared" si="95"/>
        <v>42612.642754629633</v>
      </c>
      <c r="T1330" s="12">
        <f t="shared" si="9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 t="shared" si="93"/>
        <v>208.5</v>
      </c>
      <c r="Q1331" t="str">
        <f t="shared" si="97"/>
        <v>technology</v>
      </c>
      <c r="R1331" t="str">
        <f t="shared" si="96"/>
        <v>wearables</v>
      </c>
      <c r="S1331" s="11">
        <f t="shared" si="95"/>
        <v>41935.221585648149</v>
      </c>
      <c r="T1331" s="12">
        <f t="shared" si="9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 t="shared" si="93"/>
        <v>3961.5</v>
      </c>
      <c r="Q1332" t="str">
        <f t="shared" si="97"/>
        <v>technology</v>
      </c>
      <c r="R1332" t="str">
        <f t="shared" si="96"/>
        <v>wearables</v>
      </c>
      <c r="S1332" s="11">
        <f t="shared" si="95"/>
        <v>42522.276724537034</v>
      </c>
      <c r="T1332" s="12">
        <f t="shared" si="9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 t="shared" si="93"/>
        <v>1725.5</v>
      </c>
      <c r="Q1333" t="str">
        <f t="shared" si="97"/>
        <v>technology</v>
      </c>
      <c r="R1333" t="str">
        <f t="shared" si="96"/>
        <v>wearables</v>
      </c>
      <c r="S1333" s="11">
        <f t="shared" si="95"/>
        <v>42569.50409722222</v>
      </c>
      <c r="T1333" s="12">
        <f t="shared" si="9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>
        <f t="shared" si="93"/>
        <v>0</v>
      </c>
      <c r="Q1334" t="str">
        <f t="shared" si="97"/>
        <v>technology</v>
      </c>
      <c r="R1334" t="str">
        <f t="shared" si="96"/>
        <v>wearables</v>
      </c>
      <c r="S1334" s="11">
        <f t="shared" si="95"/>
        <v>42732.060277777782</v>
      </c>
      <c r="T1334" s="12">
        <f t="shared" si="9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>
        <f t="shared" si="93"/>
        <v>0</v>
      </c>
      <c r="Q1335" t="str">
        <f t="shared" si="97"/>
        <v>technology</v>
      </c>
      <c r="R1335" t="str">
        <f t="shared" si="96"/>
        <v>wearables</v>
      </c>
      <c r="S1335" s="11">
        <f t="shared" si="95"/>
        <v>41806.106770833336</v>
      </c>
      <c r="T1335" s="12">
        <f t="shared" si="9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 t="shared" si="93"/>
        <v>7289.5</v>
      </c>
      <c r="Q1336" t="str">
        <f t="shared" si="97"/>
        <v>technology</v>
      </c>
      <c r="R1336" t="str">
        <f t="shared" si="96"/>
        <v>wearables</v>
      </c>
      <c r="S1336" s="11">
        <f t="shared" si="95"/>
        <v>42410.774155092593</v>
      </c>
      <c r="T1336" s="12">
        <f t="shared" si="9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 t="shared" si="93"/>
        <v>2478</v>
      </c>
      <c r="Q1337" t="str">
        <f t="shared" si="97"/>
        <v>technology</v>
      </c>
      <c r="R1337" t="str">
        <f t="shared" si="96"/>
        <v>wearables</v>
      </c>
      <c r="S1337" s="11">
        <f t="shared" si="95"/>
        <v>42313.936365740738</v>
      </c>
      <c r="T1337" s="12">
        <f t="shared" si="9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 t="shared" si="93"/>
        <v>42585.5</v>
      </c>
      <c r="Q1338" t="str">
        <f t="shared" si="97"/>
        <v>technology</v>
      </c>
      <c r="R1338" t="str">
        <f t="shared" si="96"/>
        <v>wearables</v>
      </c>
      <c r="S1338" s="11">
        <f t="shared" si="95"/>
        <v>41955.863750000004</v>
      </c>
      <c r="T1338" s="12">
        <f t="shared" si="9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 t="shared" si="93"/>
        <v>12415.5</v>
      </c>
      <c r="Q1339" t="str">
        <f t="shared" si="97"/>
        <v>technology</v>
      </c>
      <c r="R1339" t="str">
        <f t="shared" si="96"/>
        <v>wearables</v>
      </c>
      <c r="S1339" s="11">
        <f t="shared" si="95"/>
        <v>42767.577303240745</v>
      </c>
      <c r="T1339" s="12">
        <f t="shared" si="9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 t="shared" si="93"/>
        <v>503</v>
      </c>
      <c r="Q1340" t="str">
        <f t="shared" si="97"/>
        <v>technology</v>
      </c>
      <c r="R1340" t="str">
        <f t="shared" si="96"/>
        <v>wearables</v>
      </c>
      <c r="S1340" s="11">
        <f t="shared" si="95"/>
        <v>42188.803622685184</v>
      </c>
      <c r="T1340" s="12">
        <f t="shared" si="9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 t="shared" si="93"/>
        <v>1677</v>
      </c>
      <c r="Q1341" t="str">
        <f t="shared" si="97"/>
        <v>technology</v>
      </c>
      <c r="R1341" t="str">
        <f t="shared" si="96"/>
        <v>wearables</v>
      </c>
      <c r="S1341" s="11">
        <f t="shared" si="95"/>
        <v>41936.647164351853</v>
      </c>
      <c r="T1341" s="12">
        <f t="shared" si="9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>
        <f t="shared" si="93"/>
        <v>0</v>
      </c>
      <c r="Q1342" t="str">
        <f t="shared" si="97"/>
        <v>technology</v>
      </c>
      <c r="R1342" t="str">
        <f t="shared" si="96"/>
        <v>wearables</v>
      </c>
      <c r="S1342" s="11">
        <f t="shared" si="95"/>
        <v>41836.595520833333</v>
      </c>
      <c r="T1342" s="12">
        <f t="shared" si="9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 t="shared" si="93"/>
        <v>8818</v>
      </c>
      <c r="Q1343" t="str">
        <f t="shared" si="97"/>
        <v>technology</v>
      </c>
      <c r="R1343" t="str">
        <f t="shared" si="96"/>
        <v>wearables</v>
      </c>
      <c r="S1343" s="11">
        <f t="shared" si="95"/>
        <v>42612.624039351853</v>
      </c>
      <c r="T1343" s="12">
        <f t="shared" si="9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 t="shared" si="93"/>
        <v>50.5</v>
      </c>
      <c r="Q1344" t="str">
        <f t="shared" si="97"/>
        <v>technology</v>
      </c>
      <c r="R1344" t="str">
        <f t="shared" si="96"/>
        <v>wearables</v>
      </c>
      <c r="S1344" s="11">
        <f t="shared" si="95"/>
        <v>42172.816423611104</v>
      </c>
      <c r="T1344" s="12">
        <f t="shared" si="9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 t="shared" si="93"/>
        <v>25736</v>
      </c>
      <c r="Q1345" t="str">
        <f t="shared" si="97"/>
        <v>technology</v>
      </c>
      <c r="R1345" t="str">
        <f t="shared" si="96"/>
        <v>wearables</v>
      </c>
      <c r="S1345" s="11">
        <f t="shared" si="95"/>
        <v>42542.526423611111</v>
      </c>
      <c r="T1345" s="12">
        <f t="shared" si="9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 t="shared" si="93"/>
        <v>2902.5</v>
      </c>
      <c r="Q1346" t="str">
        <f t="shared" si="97"/>
        <v>publishing</v>
      </c>
      <c r="R1346" t="str">
        <f t="shared" si="96"/>
        <v>nonfiction</v>
      </c>
      <c r="S1346" s="11">
        <f t="shared" si="95"/>
        <v>42522.789803240739</v>
      </c>
      <c r="T1346" s="12">
        <f t="shared" si="9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 t="shared" ref="P1347:P1410" si="98">AVERAGE(L1347,E1347)</f>
        <v>191</v>
      </c>
      <c r="Q1347" t="str">
        <f t="shared" si="97"/>
        <v>publishing</v>
      </c>
      <c r="R1347" t="str">
        <f t="shared" si="96"/>
        <v>nonfiction</v>
      </c>
      <c r="S1347" s="11">
        <f t="shared" si="95"/>
        <v>41799.814340277779</v>
      </c>
      <c r="T1347" s="12">
        <f t="shared" ref="T1347:T1410" si="9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 t="shared" si="98"/>
        <v>3684</v>
      </c>
      <c r="Q1348" t="str">
        <f t="shared" si="97"/>
        <v>publishing</v>
      </c>
      <c r="R1348" t="str">
        <f t="shared" si="96"/>
        <v>nonfiction</v>
      </c>
      <c r="S1348" s="11">
        <f t="shared" ref="S1348:S1411" si="100">(((J1348/60)/60)/24)+DATE(1970,1,1)</f>
        <v>41422.075821759259</v>
      </c>
      <c r="T1348" s="12">
        <f t="shared" si="9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 t="shared" si="98"/>
        <v>1293</v>
      </c>
      <c r="Q1349" t="str">
        <f t="shared" si="97"/>
        <v>publishing</v>
      </c>
      <c r="R1349" t="str">
        <f t="shared" si="96"/>
        <v>nonfiction</v>
      </c>
      <c r="S1349" s="11">
        <f t="shared" si="100"/>
        <v>42040.638020833328</v>
      </c>
      <c r="T1349" s="12">
        <f t="shared" si="9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 t="shared" si="98"/>
        <v>3005.5</v>
      </c>
      <c r="Q1350" t="str">
        <f t="shared" si="97"/>
        <v>publishing</v>
      </c>
      <c r="R1350" t="str">
        <f t="shared" si="96"/>
        <v>nonfiction</v>
      </c>
      <c r="S1350" s="11">
        <f t="shared" si="100"/>
        <v>41963.506168981476</v>
      </c>
      <c r="T1350" s="12">
        <f t="shared" si="9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 t="shared" si="98"/>
        <v>5191</v>
      </c>
      <c r="Q1351" t="str">
        <f t="shared" si="97"/>
        <v>publishing</v>
      </c>
      <c r="R1351" t="str">
        <f t="shared" si="96"/>
        <v>nonfiction</v>
      </c>
      <c r="S1351" s="11">
        <f t="shared" si="100"/>
        <v>42317.33258101852</v>
      </c>
      <c r="T1351" s="12">
        <f t="shared" si="9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 t="shared" si="98"/>
        <v>2640.25</v>
      </c>
      <c r="Q1352" t="str">
        <f t="shared" si="97"/>
        <v>publishing</v>
      </c>
      <c r="R1352" t="str">
        <f t="shared" si="96"/>
        <v>nonfiction</v>
      </c>
      <c r="S1352" s="11">
        <f t="shared" si="100"/>
        <v>42334.013124999998</v>
      </c>
      <c r="T1352" s="12">
        <f t="shared" si="9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 t="shared" si="98"/>
        <v>10186.5</v>
      </c>
      <c r="Q1353" t="str">
        <f t="shared" si="97"/>
        <v>publishing</v>
      </c>
      <c r="R1353" t="str">
        <f t="shared" si="96"/>
        <v>nonfiction</v>
      </c>
      <c r="S1353" s="11">
        <f t="shared" si="100"/>
        <v>42382.74009259259</v>
      </c>
      <c r="T1353" s="12">
        <f t="shared" si="9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 t="shared" si="98"/>
        <v>6920.5</v>
      </c>
      <c r="Q1354" t="str">
        <f t="shared" si="97"/>
        <v>publishing</v>
      </c>
      <c r="R1354" t="str">
        <f t="shared" si="96"/>
        <v>nonfiction</v>
      </c>
      <c r="S1354" s="11">
        <f t="shared" si="100"/>
        <v>42200.578310185185</v>
      </c>
      <c r="T1354" s="12">
        <f t="shared" si="9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 t="shared" si="98"/>
        <v>689</v>
      </c>
      <c r="Q1355" t="str">
        <f t="shared" si="97"/>
        <v>publishing</v>
      </c>
      <c r="R1355" t="str">
        <f t="shared" ref="R1355:R1418" si="101">RIGHT(N1355,LEN(N1355)-FIND("/",N1355))</f>
        <v>nonfiction</v>
      </c>
      <c r="S1355" s="11">
        <f t="shared" si="100"/>
        <v>41309.11791666667</v>
      </c>
      <c r="T1355" s="12">
        <f t="shared" si="9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 t="shared" si="98"/>
        <v>813.5</v>
      </c>
      <c r="Q1356" t="str">
        <f t="shared" ref="Q1356:Q1419" si="102">LEFT(N1356,FIND("/",N1356)-1)</f>
        <v>publishing</v>
      </c>
      <c r="R1356" t="str">
        <f t="shared" si="101"/>
        <v>nonfiction</v>
      </c>
      <c r="S1356" s="11">
        <f t="shared" si="100"/>
        <v>42502.807627314818</v>
      </c>
      <c r="T1356" s="12">
        <f t="shared" si="9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 t="shared" si="98"/>
        <v>1594</v>
      </c>
      <c r="Q1357" t="str">
        <f t="shared" si="102"/>
        <v>publishing</v>
      </c>
      <c r="R1357" t="str">
        <f t="shared" si="101"/>
        <v>nonfiction</v>
      </c>
      <c r="S1357" s="11">
        <f t="shared" si="100"/>
        <v>41213.254687499997</v>
      </c>
      <c r="T1357" s="12">
        <f t="shared" si="9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 t="shared" si="98"/>
        <v>3151.28</v>
      </c>
      <c r="Q1358" t="str">
        <f t="shared" si="102"/>
        <v>publishing</v>
      </c>
      <c r="R1358" t="str">
        <f t="shared" si="101"/>
        <v>nonfiction</v>
      </c>
      <c r="S1358" s="11">
        <f t="shared" si="100"/>
        <v>41430.038888888892</v>
      </c>
      <c r="T1358" s="12">
        <f t="shared" si="9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 t="shared" si="98"/>
        <v>1285.5</v>
      </c>
      <c r="Q1359" t="str">
        <f t="shared" si="102"/>
        <v>publishing</v>
      </c>
      <c r="R1359" t="str">
        <f t="shared" si="101"/>
        <v>nonfiction</v>
      </c>
      <c r="S1359" s="11">
        <f t="shared" si="100"/>
        <v>41304.962233796294</v>
      </c>
      <c r="T1359" s="12">
        <f t="shared" si="9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 t="shared" si="98"/>
        <v>1699.5</v>
      </c>
      <c r="Q1360" t="str">
        <f t="shared" si="102"/>
        <v>publishing</v>
      </c>
      <c r="R1360" t="str">
        <f t="shared" si="101"/>
        <v>nonfiction</v>
      </c>
      <c r="S1360" s="11">
        <f t="shared" si="100"/>
        <v>40689.570868055554</v>
      </c>
      <c r="T1360" s="12">
        <f t="shared" si="9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 t="shared" si="98"/>
        <v>391.5</v>
      </c>
      <c r="Q1361" t="str">
        <f t="shared" si="102"/>
        <v>publishing</v>
      </c>
      <c r="R1361" t="str">
        <f t="shared" si="101"/>
        <v>nonfiction</v>
      </c>
      <c r="S1361" s="11">
        <f t="shared" si="100"/>
        <v>40668.814699074072</v>
      </c>
      <c r="T1361" s="12">
        <f t="shared" si="9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 t="shared" si="98"/>
        <v>1339.5</v>
      </c>
      <c r="Q1362" t="str">
        <f t="shared" si="102"/>
        <v>publishing</v>
      </c>
      <c r="R1362" t="str">
        <f t="shared" si="101"/>
        <v>nonfiction</v>
      </c>
      <c r="S1362" s="11">
        <f t="shared" si="100"/>
        <v>41095.900694444441</v>
      </c>
      <c r="T1362" s="12">
        <f t="shared" si="9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 t="shared" si="98"/>
        <v>3911.5</v>
      </c>
      <c r="Q1363" t="str">
        <f t="shared" si="102"/>
        <v>publishing</v>
      </c>
      <c r="R1363" t="str">
        <f t="shared" si="101"/>
        <v>nonfiction</v>
      </c>
      <c r="S1363" s="11">
        <f t="shared" si="100"/>
        <v>41781.717268518521</v>
      </c>
      <c r="T1363" s="12">
        <f t="shared" si="9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 t="shared" si="98"/>
        <v>558</v>
      </c>
      <c r="Q1364" t="str">
        <f t="shared" si="102"/>
        <v>publishing</v>
      </c>
      <c r="R1364" t="str">
        <f t="shared" si="101"/>
        <v>nonfiction</v>
      </c>
      <c r="S1364" s="11">
        <f t="shared" si="100"/>
        <v>41464.934386574074</v>
      </c>
      <c r="T1364" s="12">
        <f t="shared" si="9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 t="shared" si="98"/>
        <v>102.5</v>
      </c>
      <c r="Q1365" t="str">
        <f t="shared" si="102"/>
        <v>publishing</v>
      </c>
      <c r="R1365" t="str">
        <f t="shared" si="101"/>
        <v>nonfiction</v>
      </c>
      <c r="S1365" s="11">
        <f t="shared" si="100"/>
        <v>42396.8440625</v>
      </c>
      <c r="T1365" s="12">
        <f t="shared" si="9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 t="shared" si="98"/>
        <v>24987</v>
      </c>
      <c r="Q1366" t="str">
        <f t="shared" si="102"/>
        <v>music</v>
      </c>
      <c r="R1366" t="str">
        <f t="shared" si="101"/>
        <v>rock</v>
      </c>
      <c r="S1366" s="11">
        <f t="shared" si="100"/>
        <v>41951.695671296293</v>
      </c>
      <c r="T1366" s="12">
        <f t="shared" si="9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 t="shared" si="98"/>
        <v>3806</v>
      </c>
      <c r="Q1367" t="str">
        <f t="shared" si="102"/>
        <v>music</v>
      </c>
      <c r="R1367" t="str">
        <f t="shared" si="101"/>
        <v>rock</v>
      </c>
      <c r="S1367" s="11">
        <f t="shared" si="100"/>
        <v>42049.733240740738</v>
      </c>
      <c r="T1367" s="12">
        <f t="shared" si="9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 t="shared" si="98"/>
        <v>4816.8450000000003</v>
      </c>
      <c r="Q1368" t="str">
        <f t="shared" si="102"/>
        <v>music</v>
      </c>
      <c r="R1368" t="str">
        <f t="shared" si="101"/>
        <v>rock</v>
      </c>
      <c r="S1368" s="11">
        <f t="shared" si="100"/>
        <v>41924.996099537035</v>
      </c>
      <c r="T1368" s="12">
        <f t="shared" si="9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 t="shared" si="98"/>
        <v>2901.5</v>
      </c>
      <c r="Q1369" t="str">
        <f t="shared" si="102"/>
        <v>music</v>
      </c>
      <c r="R1369" t="str">
        <f t="shared" si="101"/>
        <v>rock</v>
      </c>
      <c r="S1369" s="11">
        <f t="shared" si="100"/>
        <v>42292.002893518518</v>
      </c>
      <c r="T1369" s="12">
        <f t="shared" si="9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 t="shared" si="98"/>
        <v>2811</v>
      </c>
      <c r="Q1370" t="str">
        <f t="shared" si="102"/>
        <v>music</v>
      </c>
      <c r="R1370" t="str">
        <f t="shared" si="101"/>
        <v>rock</v>
      </c>
      <c r="S1370" s="11">
        <f t="shared" si="100"/>
        <v>42146.190902777773</v>
      </c>
      <c r="T1370" s="12">
        <f t="shared" si="9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 t="shared" si="98"/>
        <v>17248.314999999999</v>
      </c>
      <c r="Q1371" t="str">
        <f t="shared" si="102"/>
        <v>music</v>
      </c>
      <c r="R1371" t="str">
        <f t="shared" si="101"/>
        <v>rock</v>
      </c>
      <c r="S1371" s="11">
        <f t="shared" si="100"/>
        <v>41710.594282407408</v>
      </c>
      <c r="T1371" s="12">
        <f t="shared" si="9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 t="shared" si="98"/>
        <v>787.5</v>
      </c>
      <c r="Q1372" t="str">
        <f t="shared" si="102"/>
        <v>music</v>
      </c>
      <c r="R1372" t="str">
        <f t="shared" si="101"/>
        <v>rock</v>
      </c>
      <c r="S1372" s="11">
        <f t="shared" si="100"/>
        <v>41548.00335648148</v>
      </c>
      <c r="T1372" s="12">
        <f t="shared" si="9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 t="shared" si="98"/>
        <v>3782.5</v>
      </c>
      <c r="Q1373" t="str">
        <f t="shared" si="102"/>
        <v>music</v>
      </c>
      <c r="R1373" t="str">
        <f t="shared" si="101"/>
        <v>rock</v>
      </c>
      <c r="S1373" s="11">
        <f t="shared" si="100"/>
        <v>42101.758587962962</v>
      </c>
      <c r="T1373" s="12">
        <f t="shared" si="9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 t="shared" si="98"/>
        <v>318</v>
      </c>
      <c r="Q1374" t="str">
        <f t="shared" si="102"/>
        <v>music</v>
      </c>
      <c r="R1374" t="str">
        <f t="shared" si="101"/>
        <v>rock</v>
      </c>
      <c r="S1374" s="11">
        <f t="shared" si="100"/>
        <v>41072.739953703705</v>
      </c>
      <c r="T1374" s="12">
        <f t="shared" si="9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 t="shared" si="98"/>
        <v>5276.5</v>
      </c>
      <c r="Q1375" t="str">
        <f t="shared" si="102"/>
        <v>music</v>
      </c>
      <c r="R1375" t="str">
        <f t="shared" si="101"/>
        <v>rock</v>
      </c>
      <c r="S1375" s="11">
        <f t="shared" si="100"/>
        <v>42704.95177083333</v>
      </c>
      <c r="T1375" s="12">
        <f t="shared" si="9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 t="shared" si="98"/>
        <v>1454</v>
      </c>
      <c r="Q1376" t="str">
        <f t="shared" si="102"/>
        <v>music</v>
      </c>
      <c r="R1376" t="str">
        <f t="shared" si="101"/>
        <v>rock</v>
      </c>
      <c r="S1376" s="11">
        <f t="shared" si="100"/>
        <v>42424.161898148144</v>
      </c>
      <c r="T1376" s="12">
        <f t="shared" si="9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 t="shared" si="98"/>
        <v>3481</v>
      </c>
      <c r="Q1377" t="str">
        <f t="shared" si="102"/>
        <v>music</v>
      </c>
      <c r="R1377" t="str">
        <f t="shared" si="101"/>
        <v>rock</v>
      </c>
      <c r="S1377" s="11">
        <f t="shared" si="100"/>
        <v>42720.066192129627</v>
      </c>
      <c r="T1377" s="12">
        <f t="shared" si="9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 t="shared" si="98"/>
        <v>4755</v>
      </c>
      <c r="Q1378" t="str">
        <f t="shared" si="102"/>
        <v>music</v>
      </c>
      <c r="R1378" t="str">
        <f t="shared" si="101"/>
        <v>rock</v>
      </c>
      <c r="S1378" s="11">
        <f t="shared" si="100"/>
        <v>42677.669050925921</v>
      </c>
      <c r="T1378" s="12">
        <f t="shared" si="9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 t="shared" si="98"/>
        <v>770.5</v>
      </c>
      <c r="Q1379" t="str">
        <f t="shared" si="102"/>
        <v>music</v>
      </c>
      <c r="R1379" t="str">
        <f t="shared" si="101"/>
        <v>rock</v>
      </c>
      <c r="S1379" s="11">
        <f t="shared" si="100"/>
        <v>42747.219560185185</v>
      </c>
      <c r="T1379" s="12">
        <f t="shared" si="9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 t="shared" si="98"/>
        <v>2100</v>
      </c>
      <c r="Q1380" t="str">
        <f t="shared" si="102"/>
        <v>music</v>
      </c>
      <c r="R1380" t="str">
        <f t="shared" si="101"/>
        <v>rock</v>
      </c>
      <c r="S1380" s="11">
        <f t="shared" si="100"/>
        <v>42568.759374999994</v>
      </c>
      <c r="T1380" s="12">
        <f t="shared" si="9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 t="shared" si="98"/>
        <v>5655.5</v>
      </c>
      <c r="Q1381" t="str">
        <f t="shared" si="102"/>
        <v>music</v>
      </c>
      <c r="R1381" t="str">
        <f t="shared" si="101"/>
        <v>rock</v>
      </c>
      <c r="S1381" s="11">
        <f t="shared" si="100"/>
        <v>42130.491620370376</v>
      </c>
      <c r="T1381" s="12">
        <f t="shared" si="9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 t="shared" si="98"/>
        <v>55.5</v>
      </c>
      <c r="Q1382" t="str">
        <f t="shared" si="102"/>
        <v>music</v>
      </c>
      <c r="R1382" t="str">
        <f t="shared" si="101"/>
        <v>rock</v>
      </c>
      <c r="S1382" s="11">
        <f t="shared" si="100"/>
        <v>42141.762800925921</v>
      </c>
      <c r="T1382" s="12">
        <f t="shared" si="9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 t="shared" si="98"/>
        <v>2714</v>
      </c>
      <c r="Q1383" t="str">
        <f t="shared" si="102"/>
        <v>music</v>
      </c>
      <c r="R1383" t="str">
        <f t="shared" si="101"/>
        <v>rock</v>
      </c>
      <c r="S1383" s="11">
        <f t="shared" si="100"/>
        <v>42703.214409722219</v>
      </c>
      <c r="T1383" s="12">
        <f t="shared" si="9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 t="shared" si="98"/>
        <v>4248.5</v>
      </c>
      <c r="Q1384" t="str">
        <f t="shared" si="102"/>
        <v>music</v>
      </c>
      <c r="R1384" t="str">
        <f t="shared" si="101"/>
        <v>rock</v>
      </c>
      <c r="S1384" s="11">
        <f t="shared" si="100"/>
        <v>41370.800185185188</v>
      </c>
      <c r="T1384" s="12">
        <f t="shared" si="9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 t="shared" si="98"/>
        <v>2383</v>
      </c>
      <c r="Q1385" t="str">
        <f t="shared" si="102"/>
        <v>music</v>
      </c>
      <c r="R1385" t="str">
        <f t="shared" si="101"/>
        <v>rock</v>
      </c>
      <c r="S1385" s="11">
        <f t="shared" si="100"/>
        <v>42707.074976851851</v>
      </c>
      <c r="T1385" s="12">
        <f t="shared" si="9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 t="shared" si="98"/>
        <v>2203</v>
      </c>
      <c r="Q1386" t="str">
        <f t="shared" si="102"/>
        <v>music</v>
      </c>
      <c r="R1386" t="str">
        <f t="shared" si="101"/>
        <v>rock</v>
      </c>
      <c r="S1386" s="11">
        <f t="shared" si="100"/>
        <v>42160.735208333332</v>
      </c>
      <c r="T1386" s="12">
        <f t="shared" si="9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 t="shared" si="98"/>
        <v>4483.2449999999999</v>
      </c>
      <c r="Q1387" t="str">
        <f t="shared" si="102"/>
        <v>music</v>
      </c>
      <c r="R1387" t="str">
        <f t="shared" si="101"/>
        <v>rock</v>
      </c>
      <c r="S1387" s="11">
        <f t="shared" si="100"/>
        <v>42433.688900462963</v>
      </c>
      <c r="T1387" s="12">
        <f t="shared" si="9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 t="shared" si="98"/>
        <v>444.5</v>
      </c>
      <c r="Q1388" t="str">
        <f t="shared" si="102"/>
        <v>music</v>
      </c>
      <c r="R1388" t="str">
        <f t="shared" si="101"/>
        <v>rock</v>
      </c>
      <c r="S1388" s="11">
        <f t="shared" si="100"/>
        <v>42184.646863425922</v>
      </c>
      <c r="T1388" s="12">
        <f t="shared" si="9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 t="shared" si="98"/>
        <v>2771.5</v>
      </c>
      <c r="Q1389" t="str">
        <f t="shared" si="102"/>
        <v>music</v>
      </c>
      <c r="R1389" t="str">
        <f t="shared" si="101"/>
        <v>rock</v>
      </c>
      <c r="S1389" s="11">
        <f t="shared" si="100"/>
        <v>42126.92123842593</v>
      </c>
      <c r="T1389" s="12">
        <f t="shared" si="9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 t="shared" si="98"/>
        <v>3426.1849999999999</v>
      </c>
      <c r="Q1390" t="str">
        <f t="shared" si="102"/>
        <v>music</v>
      </c>
      <c r="R1390" t="str">
        <f t="shared" si="101"/>
        <v>rock</v>
      </c>
      <c r="S1390" s="11">
        <f t="shared" si="100"/>
        <v>42634.614780092597</v>
      </c>
      <c r="T1390" s="12">
        <f t="shared" si="9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 t="shared" si="98"/>
        <v>380.5</v>
      </c>
      <c r="Q1391" t="str">
        <f t="shared" si="102"/>
        <v>music</v>
      </c>
      <c r="R1391" t="str">
        <f t="shared" si="101"/>
        <v>rock</v>
      </c>
      <c r="S1391" s="11">
        <f t="shared" si="100"/>
        <v>42565.480983796297</v>
      </c>
      <c r="T1391" s="12">
        <f t="shared" si="9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 t="shared" si="98"/>
        <v>1537</v>
      </c>
      <c r="Q1392" t="str">
        <f t="shared" si="102"/>
        <v>music</v>
      </c>
      <c r="R1392" t="str">
        <f t="shared" si="101"/>
        <v>rock</v>
      </c>
      <c r="S1392" s="11">
        <f t="shared" si="100"/>
        <v>42087.803310185183</v>
      </c>
      <c r="T1392" s="12">
        <f t="shared" si="9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 t="shared" si="98"/>
        <v>282</v>
      </c>
      <c r="Q1393" t="str">
        <f t="shared" si="102"/>
        <v>music</v>
      </c>
      <c r="R1393" t="str">
        <f t="shared" si="101"/>
        <v>rock</v>
      </c>
      <c r="S1393" s="11">
        <f t="shared" si="100"/>
        <v>42193.650671296295</v>
      </c>
      <c r="T1393" s="12">
        <f t="shared" si="9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 t="shared" si="98"/>
        <v>1472.5</v>
      </c>
      <c r="Q1394" t="str">
        <f t="shared" si="102"/>
        <v>music</v>
      </c>
      <c r="R1394" t="str">
        <f t="shared" si="101"/>
        <v>rock</v>
      </c>
      <c r="S1394" s="11">
        <f t="shared" si="100"/>
        <v>42401.154930555553</v>
      </c>
      <c r="T1394" s="12">
        <f t="shared" si="9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 t="shared" si="98"/>
        <v>5143.5</v>
      </c>
      <c r="Q1395" t="str">
        <f t="shared" si="102"/>
        <v>music</v>
      </c>
      <c r="R1395" t="str">
        <f t="shared" si="101"/>
        <v>rock</v>
      </c>
      <c r="S1395" s="11">
        <f t="shared" si="100"/>
        <v>42553.681979166664</v>
      </c>
      <c r="T1395" s="12">
        <f t="shared" si="9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 t="shared" si="98"/>
        <v>466.5</v>
      </c>
      <c r="Q1396" t="str">
        <f t="shared" si="102"/>
        <v>music</v>
      </c>
      <c r="R1396" t="str">
        <f t="shared" si="101"/>
        <v>rock</v>
      </c>
      <c r="S1396" s="11">
        <f t="shared" si="100"/>
        <v>42752.144976851851</v>
      </c>
      <c r="T1396" s="12">
        <f t="shared" si="9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 t="shared" si="98"/>
        <v>1999</v>
      </c>
      <c r="Q1397" t="str">
        <f t="shared" si="102"/>
        <v>music</v>
      </c>
      <c r="R1397" t="str">
        <f t="shared" si="101"/>
        <v>rock</v>
      </c>
      <c r="S1397" s="11">
        <f t="shared" si="100"/>
        <v>42719.90834490741</v>
      </c>
      <c r="T1397" s="12">
        <f t="shared" si="9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 t="shared" si="98"/>
        <v>3255.5</v>
      </c>
      <c r="Q1398" t="str">
        <f t="shared" si="102"/>
        <v>music</v>
      </c>
      <c r="R1398" t="str">
        <f t="shared" si="101"/>
        <v>rock</v>
      </c>
      <c r="S1398" s="11">
        <f t="shared" si="100"/>
        <v>42018.99863425926</v>
      </c>
      <c r="T1398" s="12">
        <f t="shared" si="9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 t="shared" si="98"/>
        <v>5771.5</v>
      </c>
      <c r="Q1399" t="str">
        <f t="shared" si="102"/>
        <v>music</v>
      </c>
      <c r="R1399" t="str">
        <f t="shared" si="101"/>
        <v>rock</v>
      </c>
      <c r="S1399" s="11">
        <f t="shared" si="100"/>
        <v>42640.917939814812</v>
      </c>
      <c r="T1399" s="12">
        <f t="shared" si="9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 t="shared" si="98"/>
        <v>2445.5</v>
      </c>
      <c r="Q1400" t="str">
        <f t="shared" si="102"/>
        <v>music</v>
      </c>
      <c r="R1400" t="str">
        <f t="shared" si="101"/>
        <v>rock</v>
      </c>
      <c r="S1400" s="11">
        <f t="shared" si="100"/>
        <v>42526.874236111107</v>
      </c>
      <c r="T1400" s="12">
        <f t="shared" si="9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 t="shared" si="98"/>
        <v>5768.5</v>
      </c>
      <c r="Q1401" t="str">
        <f t="shared" si="102"/>
        <v>music</v>
      </c>
      <c r="R1401" t="str">
        <f t="shared" si="101"/>
        <v>rock</v>
      </c>
      <c r="S1401" s="11">
        <f t="shared" si="100"/>
        <v>41889.004317129627</v>
      </c>
      <c r="T1401" s="12">
        <f t="shared" si="9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 t="shared" si="98"/>
        <v>310</v>
      </c>
      <c r="Q1402" t="str">
        <f t="shared" si="102"/>
        <v>music</v>
      </c>
      <c r="R1402" t="str">
        <f t="shared" si="101"/>
        <v>rock</v>
      </c>
      <c r="S1402" s="11">
        <f t="shared" si="100"/>
        <v>42498.341122685189</v>
      </c>
      <c r="T1402" s="12">
        <f t="shared" si="9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 t="shared" si="98"/>
        <v>6326.5</v>
      </c>
      <c r="Q1403" t="str">
        <f t="shared" si="102"/>
        <v>music</v>
      </c>
      <c r="R1403" t="str">
        <f t="shared" si="101"/>
        <v>rock</v>
      </c>
      <c r="S1403" s="11">
        <f t="shared" si="100"/>
        <v>41399.99622685185</v>
      </c>
      <c r="T1403" s="12">
        <f t="shared" si="9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 t="shared" si="98"/>
        <v>1421</v>
      </c>
      <c r="Q1404" t="str">
        <f t="shared" si="102"/>
        <v>music</v>
      </c>
      <c r="R1404" t="str">
        <f t="shared" si="101"/>
        <v>rock</v>
      </c>
      <c r="S1404" s="11">
        <f t="shared" si="100"/>
        <v>42065.053368055553</v>
      </c>
      <c r="T1404" s="12">
        <f t="shared" si="9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 t="shared" si="98"/>
        <v>2084.5</v>
      </c>
      <c r="Q1405" t="str">
        <f t="shared" si="102"/>
        <v>music</v>
      </c>
      <c r="R1405" t="str">
        <f t="shared" si="101"/>
        <v>rock</v>
      </c>
      <c r="S1405" s="11">
        <f t="shared" si="100"/>
        <v>41451.062905092593</v>
      </c>
      <c r="T1405" s="12">
        <f t="shared" si="9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 t="shared" si="98"/>
        <v>123</v>
      </c>
      <c r="Q1406" t="str">
        <f t="shared" si="102"/>
        <v>publishing</v>
      </c>
      <c r="R1406" t="str">
        <f t="shared" si="101"/>
        <v>translations</v>
      </c>
      <c r="S1406" s="11">
        <f t="shared" si="100"/>
        <v>42032.510243055556</v>
      </c>
      <c r="T1406" s="12">
        <f t="shared" si="9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 t="shared" si="98"/>
        <v>61</v>
      </c>
      <c r="Q1407" t="str">
        <f t="shared" si="102"/>
        <v>publishing</v>
      </c>
      <c r="R1407" t="str">
        <f t="shared" si="101"/>
        <v>translations</v>
      </c>
      <c r="S1407" s="11">
        <f t="shared" si="100"/>
        <v>41941.680567129632</v>
      </c>
      <c r="T1407" s="12">
        <f t="shared" si="9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 t="shared" si="98"/>
        <v>9</v>
      </c>
      <c r="Q1408" t="str">
        <f t="shared" si="102"/>
        <v>publishing</v>
      </c>
      <c r="R1408" t="str">
        <f t="shared" si="101"/>
        <v>translations</v>
      </c>
      <c r="S1408" s="11">
        <f t="shared" si="100"/>
        <v>42297.432951388888</v>
      </c>
      <c r="T1408" s="12">
        <f t="shared" si="9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 t="shared" si="98"/>
        <v>8.5</v>
      </c>
      <c r="Q1409" t="str">
        <f t="shared" si="102"/>
        <v>publishing</v>
      </c>
      <c r="R1409" t="str">
        <f t="shared" si="101"/>
        <v>translations</v>
      </c>
      <c r="S1409" s="11">
        <f t="shared" si="100"/>
        <v>41838.536782407406</v>
      </c>
      <c r="T1409" s="12">
        <f t="shared" si="9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 t="shared" si="98"/>
        <v>39</v>
      </c>
      <c r="Q1410" t="str">
        <f t="shared" si="102"/>
        <v>publishing</v>
      </c>
      <c r="R1410" t="str">
        <f t="shared" si="101"/>
        <v>translations</v>
      </c>
      <c r="S1410" s="11">
        <f t="shared" si="100"/>
        <v>42291.872175925921</v>
      </c>
      <c r="T1410" s="12">
        <f t="shared" si="9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>
        <f t="shared" ref="P1411:P1474" si="103">AVERAGE(L1411,E1411)</f>
        <v>0</v>
      </c>
      <c r="Q1411" t="str">
        <f t="shared" si="102"/>
        <v>publishing</v>
      </c>
      <c r="R1411" t="str">
        <f t="shared" si="101"/>
        <v>translations</v>
      </c>
      <c r="S1411" s="11">
        <f t="shared" si="100"/>
        <v>41945.133506944447</v>
      </c>
      <c r="T1411" s="12">
        <f t="shared" ref="T1411:T1474" si="104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 t="shared" si="103"/>
        <v>1</v>
      </c>
      <c r="Q1412" t="str">
        <f t="shared" si="102"/>
        <v>publishing</v>
      </c>
      <c r="R1412" t="str">
        <f t="shared" si="101"/>
        <v>translations</v>
      </c>
      <c r="S1412" s="11">
        <f t="shared" ref="S1412:S1475" si="105">(((J1412/60)/60)/24)+DATE(1970,1,1)</f>
        <v>42479.318518518514</v>
      </c>
      <c r="T1412" s="12">
        <f t="shared" si="104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 t="shared" si="103"/>
        <v>5</v>
      </c>
      <c r="Q1413" t="str">
        <f t="shared" si="102"/>
        <v>publishing</v>
      </c>
      <c r="R1413" t="str">
        <f t="shared" si="101"/>
        <v>translations</v>
      </c>
      <c r="S1413" s="11">
        <f t="shared" si="105"/>
        <v>42013.059027777781</v>
      </c>
      <c r="T1413" s="12">
        <f t="shared" si="104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 t="shared" si="103"/>
        <v>166.5</v>
      </c>
      <c r="Q1414" t="str">
        <f t="shared" si="102"/>
        <v>publishing</v>
      </c>
      <c r="R1414" t="str">
        <f t="shared" si="101"/>
        <v>translations</v>
      </c>
      <c r="S1414" s="11">
        <f t="shared" si="105"/>
        <v>41947.063645833332</v>
      </c>
      <c r="T1414" s="12">
        <f t="shared" si="104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 t="shared" si="103"/>
        <v>50.5</v>
      </c>
      <c r="Q1415" t="str">
        <f t="shared" si="102"/>
        <v>publishing</v>
      </c>
      <c r="R1415" t="str">
        <f t="shared" si="101"/>
        <v>translations</v>
      </c>
      <c r="S1415" s="11">
        <f t="shared" si="105"/>
        <v>42360.437152777777</v>
      </c>
      <c r="T1415" s="12">
        <f t="shared" si="104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 t="shared" si="103"/>
        <v>1</v>
      </c>
      <c r="Q1416" t="str">
        <f t="shared" si="102"/>
        <v>publishing</v>
      </c>
      <c r="R1416" t="str">
        <f t="shared" si="101"/>
        <v>translations</v>
      </c>
      <c r="S1416" s="11">
        <f t="shared" si="105"/>
        <v>42708.25309027778</v>
      </c>
      <c r="T1416" s="12">
        <f t="shared" si="104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 t="shared" si="103"/>
        <v>404.5</v>
      </c>
      <c r="Q1417" t="str">
        <f t="shared" si="102"/>
        <v>publishing</v>
      </c>
      <c r="R1417" t="str">
        <f t="shared" si="101"/>
        <v>translations</v>
      </c>
      <c r="S1417" s="11">
        <f t="shared" si="105"/>
        <v>42192.675821759258</v>
      </c>
      <c r="T1417" s="12">
        <f t="shared" si="104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>
        <f t="shared" si="103"/>
        <v>0</v>
      </c>
      <c r="Q1418" t="str">
        <f t="shared" si="102"/>
        <v>publishing</v>
      </c>
      <c r="R1418" t="str">
        <f t="shared" si="101"/>
        <v>translations</v>
      </c>
      <c r="S1418" s="11">
        <f t="shared" si="105"/>
        <v>42299.926145833335</v>
      </c>
      <c r="T1418" s="12">
        <f t="shared" si="104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 t="shared" si="103"/>
        <v>28.5</v>
      </c>
      <c r="Q1419" t="str">
        <f t="shared" si="102"/>
        <v>publishing</v>
      </c>
      <c r="R1419" t="str">
        <f t="shared" ref="R1419:R1482" si="106">RIGHT(N1419,LEN(N1419)-FIND("/",N1419))</f>
        <v>translations</v>
      </c>
      <c r="S1419" s="11">
        <f t="shared" si="105"/>
        <v>42232.15016203704</v>
      </c>
      <c r="T1419" s="12">
        <f t="shared" si="104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 t="shared" si="103"/>
        <v>3.5</v>
      </c>
      <c r="Q1420" t="str">
        <f t="shared" ref="Q1420:Q1483" si="107">LEFT(N1420,FIND("/",N1420)-1)</f>
        <v>publishing</v>
      </c>
      <c r="R1420" t="str">
        <f t="shared" si="106"/>
        <v>translations</v>
      </c>
      <c r="S1420" s="11">
        <f t="shared" si="105"/>
        <v>42395.456412037034</v>
      </c>
      <c r="T1420" s="12">
        <f t="shared" si="104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 t="shared" si="103"/>
        <v>227.5</v>
      </c>
      <c r="Q1421" t="str">
        <f t="shared" si="107"/>
        <v>publishing</v>
      </c>
      <c r="R1421" t="str">
        <f t="shared" si="106"/>
        <v>translations</v>
      </c>
      <c r="S1421" s="11">
        <f t="shared" si="105"/>
        <v>42622.456238425926</v>
      </c>
      <c r="T1421" s="12">
        <f t="shared" si="104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 t="shared" si="103"/>
        <v>3</v>
      </c>
      <c r="Q1422" t="str">
        <f t="shared" si="107"/>
        <v>publishing</v>
      </c>
      <c r="R1422" t="str">
        <f t="shared" si="106"/>
        <v>translations</v>
      </c>
      <c r="S1422" s="11">
        <f t="shared" si="105"/>
        <v>42524.667662037042</v>
      </c>
      <c r="T1422" s="12">
        <f t="shared" si="104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 t="shared" si="103"/>
        <v>101</v>
      </c>
      <c r="Q1423" t="str">
        <f t="shared" si="107"/>
        <v>publishing</v>
      </c>
      <c r="R1423" t="str">
        <f t="shared" si="106"/>
        <v>translations</v>
      </c>
      <c r="S1423" s="11">
        <f t="shared" si="105"/>
        <v>42013.915613425925</v>
      </c>
      <c r="T1423" s="12">
        <f t="shared" si="104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 t="shared" si="103"/>
        <v>14</v>
      </c>
      <c r="Q1424" t="str">
        <f t="shared" si="107"/>
        <v>publishing</v>
      </c>
      <c r="R1424" t="str">
        <f t="shared" si="106"/>
        <v>translations</v>
      </c>
      <c r="S1424" s="11">
        <f t="shared" si="105"/>
        <v>42604.239629629628</v>
      </c>
      <c r="T1424" s="12">
        <f t="shared" si="104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 t="shared" si="103"/>
        <v>50.5</v>
      </c>
      <c r="Q1425" t="str">
        <f t="shared" si="107"/>
        <v>publishing</v>
      </c>
      <c r="R1425" t="str">
        <f t="shared" si="106"/>
        <v>translations</v>
      </c>
      <c r="S1425" s="11">
        <f t="shared" si="105"/>
        <v>42340.360312500001</v>
      </c>
      <c r="T1425" s="12">
        <f t="shared" si="104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 t="shared" si="103"/>
        <v>770.5</v>
      </c>
      <c r="Q1426" t="str">
        <f t="shared" si="107"/>
        <v>publishing</v>
      </c>
      <c r="R1426" t="str">
        <f t="shared" si="106"/>
        <v>translations</v>
      </c>
      <c r="S1426" s="11">
        <f t="shared" si="105"/>
        <v>42676.717615740738</v>
      </c>
      <c r="T1426" s="12">
        <f t="shared" si="104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>
        <f t="shared" si="103"/>
        <v>0</v>
      </c>
      <c r="Q1427" t="str">
        <f t="shared" si="107"/>
        <v>publishing</v>
      </c>
      <c r="R1427" t="str">
        <f t="shared" si="106"/>
        <v>translations</v>
      </c>
      <c r="S1427" s="11">
        <f t="shared" si="105"/>
        <v>42093.131469907406</v>
      </c>
      <c r="T1427" s="12">
        <f t="shared" si="104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>
        <f t="shared" si="103"/>
        <v>0</v>
      </c>
      <c r="Q1428" t="str">
        <f t="shared" si="107"/>
        <v>publishing</v>
      </c>
      <c r="R1428" t="str">
        <f t="shared" si="106"/>
        <v>translations</v>
      </c>
      <c r="S1428" s="11">
        <f t="shared" si="105"/>
        <v>42180.390277777777</v>
      </c>
      <c r="T1428" s="12">
        <f t="shared" si="104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 t="shared" si="103"/>
        <v>211.5</v>
      </c>
      <c r="Q1429" t="str">
        <f t="shared" si="107"/>
        <v>publishing</v>
      </c>
      <c r="R1429" t="str">
        <f t="shared" si="106"/>
        <v>translations</v>
      </c>
      <c r="S1429" s="11">
        <f t="shared" si="105"/>
        <v>42601.851678240739</v>
      </c>
      <c r="T1429" s="12">
        <f t="shared" si="10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 t="shared" si="103"/>
        <v>24</v>
      </c>
      <c r="Q1430" t="str">
        <f t="shared" si="107"/>
        <v>publishing</v>
      </c>
      <c r="R1430" t="str">
        <f t="shared" si="106"/>
        <v>translations</v>
      </c>
      <c r="S1430" s="11">
        <f t="shared" si="105"/>
        <v>42432.379826388889</v>
      </c>
      <c r="T1430" s="12">
        <f t="shared" si="10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>
        <f t="shared" si="103"/>
        <v>0</v>
      </c>
      <c r="Q1431" t="str">
        <f t="shared" si="107"/>
        <v>publishing</v>
      </c>
      <c r="R1431" t="str">
        <f t="shared" si="106"/>
        <v>translations</v>
      </c>
      <c r="S1431" s="11">
        <f t="shared" si="105"/>
        <v>42074.060671296291</v>
      </c>
      <c r="T1431" s="12">
        <f t="shared" si="104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 t="shared" si="103"/>
        <v>204</v>
      </c>
      <c r="Q1432" t="str">
        <f t="shared" si="107"/>
        <v>publishing</v>
      </c>
      <c r="R1432" t="str">
        <f t="shared" si="106"/>
        <v>translations</v>
      </c>
      <c r="S1432" s="11">
        <f t="shared" si="105"/>
        <v>41961.813518518517</v>
      </c>
      <c r="T1432" s="12">
        <f t="shared" si="104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 t="shared" si="103"/>
        <v>2739</v>
      </c>
      <c r="Q1433" t="str">
        <f t="shared" si="107"/>
        <v>publishing</v>
      </c>
      <c r="R1433" t="str">
        <f t="shared" si="106"/>
        <v>translations</v>
      </c>
      <c r="S1433" s="11">
        <f t="shared" si="105"/>
        <v>42304.210833333331</v>
      </c>
      <c r="T1433" s="12">
        <f t="shared" si="10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>
        <f t="shared" si="103"/>
        <v>0</v>
      </c>
      <c r="Q1434" t="str">
        <f t="shared" si="107"/>
        <v>publishing</v>
      </c>
      <c r="R1434" t="str">
        <f t="shared" si="106"/>
        <v>translations</v>
      </c>
      <c r="S1434" s="11">
        <f t="shared" si="105"/>
        <v>42175.780416666668</v>
      </c>
      <c r="T1434" s="12">
        <f t="shared" si="10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 t="shared" si="103"/>
        <v>407.5</v>
      </c>
      <c r="Q1435" t="str">
        <f t="shared" si="107"/>
        <v>publishing</v>
      </c>
      <c r="R1435" t="str">
        <f t="shared" si="106"/>
        <v>translations</v>
      </c>
      <c r="S1435" s="11">
        <f t="shared" si="105"/>
        <v>42673.625868055555</v>
      </c>
      <c r="T1435" s="12">
        <f t="shared" si="10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 t="shared" si="103"/>
        <v>4100.5</v>
      </c>
      <c r="Q1436" t="str">
        <f t="shared" si="107"/>
        <v>publishing</v>
      </c>
      <c r="R1436" t="str">
        <f t="shared" si="106"/>
        <v>translations</v>
      </c>
      <c r="S1436" s="11">
        <f t="shared" si="105"/>
        <v>42142.767106481479</v>
      </c>
      <c r="T1436" s="12">
        <f t="shared" si="10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 t="shared" si="103"/>
        <v>8.5</v>
      </c>
      <c r="Q1437" t="str">
        <f t="shared" si="107"/>
        <v>publishing</v>
      </c>
      <c r="R1437" t="str">
        <f t="shared" si="106"/>
        <v>translations</v>
      </c>
      <c r="S1437" s="11">
        <f t="shared" si="105"/>
        <v>42258.780324074076</v>
      </c>
      <c r="T1437" s="12">
        <f t="shared" si="10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 t="shared" si="103"/>
        <v>39.5</v>
      </c>
      <c r="Q1438" t="str">
        <f t="shared" si="107"/>
        <v>publishing</v>
      </c>
      <c r="R1438" t="str">
        <f t="shared" si="106"/>
        <v>translations</v>
      </c>
      <c r="S1438" s="11">
        <f t="shared" si="105"/>
        <v>42391.35019675926</v>
      </c>
      <c r="T1438" s="12">
        <f t="shared" si="10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 t="shared" si="103"/>
        <v>414.5</v>
      </c>
      <c r="Q1439" t="str">
        <f t="shared" si="107"/>
        <v>publishing</v>
      </c>
      <c r="R1439" t="str">
        <f t="shared" si="106"/>
        <v>translations</v>
      </c>
      <c r="S1439" s="11">
        <f t="shared" si="105"/>
        <v>41796.531701388885</v>
      </c>
      <c r="T1439" s="12">
        <f t="shared" si="10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 t="shared" si="103"/>
        <v>304</v>
      </c>
      <c r="Q1440" t="str">
        <f t="shared" si="107"/>
        <v>publishing</v>
      </c>
      <c r="R1440" t="str">
        <f t="shared" si="106"/>
        <v>translations</v>
      </c>
      <c r="S1440" s="11">
        <f t="shared" si="105"/>
        <v>42457.871516203704</v>
      </c>
      <c r="T1440" s="12">
        <f t="shared" si="10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 t="shared" si="103"/>
        <v>93</v>
      </c>
      <c r="Q1441" t="str">
        <f t="shared" si="107"/>
        <v>publishing</v>
      </c>
      <c r="R1441" t="str">
        <f t="shared" si="106"/>
        <v>translations</v>
      </c>
      <c r="S1441" s="11">
        <f t="shared" si="105"/>
        <v>42040.829872685179</v>
      </c>
      <c r="T1441" s="12">
        <f t="shared" si="10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 t="shared" si="103"/>
        <v>1</v>
      </c>
      <c r="Q1442" t="str">
        <f t="shared" si="107"/>
        <v>publishing</v>
      </c>
      <c r="R1442" t="str">
        <f t="shared" si="106"/>
        <v>translations</v>
      </c>
      <c r="S1442" s="11">
        <f t="shared" si="105"/>
        <v>42486.748414351852</v>
      </c>
      <c r="T1442" s="12">
        <f t="shared" si="10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 t="shared" si="103"/>
        <v>1011.5</v>
      </c>
      <c r="Q1443" t="str">
        <f t="shared" si="107"/>
        <v>publishing</v>
      </c>
      <c r="R1443" t="str">
        <f t="shared" si="106"/>
        <v>translations</v>
      </c>
      <c r="S1443" s="11">
        <f t="shared" si="105"/>
        <v>42198.765844907408</v>
      </c>
      <c r="T1443" s="12">
        <f t="shared" si="10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>
        <f t="shared" si="103"/>
        <v>0</v>
      </c>
      <c r="Q1444" t="str">
        <f t="shared" si="107"/>
        <v>publishing</v>
      </c>
      <c r="R1444" t="str">
        <f t="shared" si="106"/>
        <v>translations</v>
      </c>
      <c r="S1444" s="11">
        <f t="shared" si="105"/>
        <v>42485.64534722222</v>
      </c>
      <c r="T1444" s="12">
        <f t="shared" si="10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>
        <f t="shared" si="103"/>
        <v>0</v>
      </c>
      <c r="Q1445" t="str">
        <f t="shared" si="107"/>
        <v>publishing</v>
      </c>
      <c r="R1445" t="str">
        <f t="shared" si="106"/>
        <v>translations</v>
      </c>
      <c r="S1445" s="11">
        <f t="shared" si="105"/>
        <v>42707.926030092596</v>
      </c>
      <c r="T1445" s="12">
        <f t="shared" si="10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>
        <f t="shared" si="103"/>
        <v>0</v>
      </c>
      <c r="Q1446" t="str">
        <f t="shared" si="107"/>
        <v>publishing</v>
      </c>
      <c r="R1446" t="str">
        <f t="shared" si="106"/>
        <v>translations</v>
      </c>
      <c r="S1446" s="11">
        <f t="shared" si="105"/>
        <v>42199.873402777783</v>
      </c>
      <c r="T1446" s="12">
        <f t="shared" si="10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>
        <f t="shared" si="103"/>
        <v>0</v>
      </c>
      <c r="Q1447" t="str">
        <f t="shared" si="107"/>
        <v>publishing</v>
      </c>
      <c r="R1447" t="str">
        <f t="shared" si="106"/>
        <v>translations</v>
      </c>
      <c r="S1447" s="11">
        <f t="shared" si="105"/>
        <v>42139.542303240742</v>
      </c>
      <c r="T1447" s="12">
        <f t="shared" si="10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>
        <f t="shared" si="103"/>
        <v>0</v>
      </c>
      <c r="Q1448" t="str">
        <f t="shared" si="107"/>
        <v>publishing</v>
      </c>
      <c r="R1448" t="str">
        <f t="shared" si="106"/>
        <v>translations</v>
      </c>
      <c r="S1448" s="11">
        <f t="shared" si="105"/>
        <v>42461.447662037041</v>
      </c>
      <c r="T1448" s="12">
        <f t="shared" si="10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 t="shared" si="103"/>
        <v>39</v>
      </c>
      <c r="Q1449" t="str">
        <f t="shared" si="107"/>
        <v>publishing</v>
      </c>
      <c r="R1449" t="str">
        <f t="shared" si="106"/>
        <v>translations</v>
      </c>
      <c r="S1449" s="11">
        <f t="shared" si="105"/>
        <v>42529.730717592596</v>
      </c>
      <c r="T1449" s="12">
        <f t="shared" si="10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>
        <f t="shared" si="103"/>
        <v>0</v>
      </c>
      <c r="Q1450" t="str">
        <f t="shared" si="107"/>
        <v>publishing</v>
      </c>
      <c r="R1450" t="str">
        <f t="shared" si="106"/>
        <v>translations</v>
      </c>
      <c r="S1450" s="11">
        <f t="shared" si="105"/>
        <v>42115.936550925922</v>
      </c>
      <c r="T1450" s="12">
        <f t="shared" si="10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>
        <f t="shared" si="103"/>
        <v>0</v>
      </c>
      <c r="Q1451" t="str">
        <f t="shared" si="107"/>
        <v>publishing</v>
      </c>
      <c r="R1451" t="str">
        <f t="shared" si="106"/>
        <v>translations</v>
      </c>
      <c r="S1451" s="11">
        <f t="shared" si="105"/>
        <v>42086.811400462961</v>
      </c>
      <c r="T1451" s="12">
        <f t="shared" si="10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 t="shared" si="103"/>
        <v>1</v>
      </c>
      <c r="Q1452" t="str">
        <f t="shared" si="107"/>
        <v>publishing</v>
      </c>
      <c r="R1452" t="str">
        <f t="shared" si="106"/>
        <v>translations</v>
      </c>
      <c r="S1452" s="11">
        <f t="shared" si="105"/>
        <v>42390.171261574069</v>
      </c>
      <c r="T1452" s="12">
        <f t="shared" si="10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 t="shared" si="103"/>
        <v>2</v>
      </c>
      <c r="Q1453" t="str">
        <f t="shared" si="107"/>
        <v>publishing</v>
      </c>
      <c r="R1453" t="str">
        <f t="shared" si="106"/>
        <v>translations</v>
      </c>
      <c r="S1453" s="11">
        <f t="shared" si="105"/>
        <v>41931.959016203706</v>
      </c>
      <c r="T1453" s="12">
        <f t="shared" si="10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>
        <f t="shared" si="103"/>
        <v>0</v>
      </c>
      <c r="Q1454" t="str">
        <f t="shared" si="107"/>
        <v>publishing</v>
      </c>
      <c r="R1454" t="str">
        <f t="shared" si="106"/>
        <v>translations</v>
      </c>
      <c r="S1454" s="11">
        <f t="shared" si="105"/>
        <v>41818.703275462962</v>
      </c>
      <c r="T1454" s="12">
        <f t="shared" si="10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>
        <f t="shared" si="103"/>
        <v>0</v>
      </c>
      <c r="Q1455" t="str">
        <f t="shared" si="107"/>
        <v>publishing</v>
      </c>
      <c r="R1455" t="str">
        <f t="shared" si="106"/>
        <v>translations</v>
      </c>
      <c r="S1455" s="11">
        <f t="shared" si="105"/>
        <v>42795.696145833332</v>
      </c>
      <c r="T1455" s="12">
        <f t="shared" si="10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 t="shared" si="103"/>
        <v>8</v>
      </c>
      <c r="Q1456" t="str">
        <f t="shared" si="107"/>
        <v>publishing</v>
      </c>
      <c r="R1456" t="str">
        <f t="shared" si="106"/>
        <v>translations</v>
      </c>
      <c r="S1456" s="11">
        <f t="shared" si="105"/>
        <v>42463.866666666669</v>
      </c>
      <c r="T1456" s="12">
        <f t="shared" si="10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 t="shared" si="103"/>
        <v>791</v>
      </c>
      <c r="Q1457" t="str">
        <f t="shared" si="107"/>
        <v>publishing</v>
      </c>
      <c r="R1457" t="str">
        <f t="shared" si="106"/>
        <v>translations</v>
      </c>
      <c r="S1457" s="11">
        <f t="shared" si="105"/>
        <v>41832.672685185185</v>
      </c>
      <c r="T1457" s="12">
        <f t="shared" si="10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 t="shared" si="103"/>
        <v>74</v>
      </c>
      <c r="Q1458" t="str">
        <f t="shared" si="107"/>
        <v>publishing</v>
      </c>
      <c r="R1458" t="str">
        <f t="shared" si="106"/>
        <v>translations</v>
      </c>
      <c r="S1458" s="11">
        <f t="shared" si="105"/>
        <v>42708.668576388889</v>
      </c>
      <c r="T1458" s="12">
        <f t="shared" si="10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>
        <f t="shared" si="103"/>
        <v>0</v>
      </c>
      <c r="Q1459" t="str">
        <f t="shared" si="107"/>
        <v>publishing</v>
      </c>
      <c r="R1459" t="str">
        <f t="shared" si="106"/>
        <v>translations</v>
      </c>
      <c r="S1459" s="11">
        <f t="shared" si="105"/>
        <v>42289.89634259259</v>
      </c>
      <c r="T1459" s="12">
        <f t="shared" si="10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>
        <f t="shared" si="103"/>
        <v>0</v>
      </c>
      <c r="Q1460" t="str">
        <f t="shared" si="107"/>
        <v>publishing</v>
      </c>
      <c r="R1460" t="str">
        <f t="shared" si="106"/>
        <v>translations</v>
      </c>
      <c r="S1460" s="11">
        <f t="shared" si="105"/>
        <v>41831.705555555556</v>
      </c>
      <c r="T1460" s="12">
        <f t="shared" si="10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>
        <f t="shared" si="103"/>
        <v>0</v>
      </c>
      <c r="Q1461" t="str">
        <f t="shared" si="107"/>
        <v>publishing</v>
      </c>
      <c r="R1461" t="str">
        <f t="shared" si="106"/>
        <v>translations</v>
      </c>
      <c r="S1461" s="11">
        <f t="shared" si="105"/>
        <v>42312.204814814817</v>
      </c>
      <c r="T1461" s="12">
        <f t="shared" si="10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>
        <f t="shared" si="103"/>
        <v>0</v>
      </c>
      <c r="Q1462" t="str">
        <f t="shared" si="107"/>
        <v>publishing</v>
      </c>
      <c r="R1462" t="str">
        <f t="shared" si="106"/>
        <v>translations</v>
      </c>
      <c r="S1462" s="11">
        <f t="shared" si="105"/>
        <v>41915.896967592591</v>
      </c>
      <c r="T1462" s="12">
        <f t="shared" si="10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 t="shared" si="103"/>
        <v>7763.3450000000003</v>
      </c>
      <c r="Q1463" t="str">
        <f t="shared" si="107"/>
        <v>publishing</v>
      </c>
      <c r="R1463" t="str">
        <f t="shared" si="106"/>
        <v>radio &amp; podcasts</v>
      </c>
      <c r="S1463" s="11">
        <f t="shared" si="105"/>
        <v>41899.645300925928</v>
      </c>
      <c r="T1463" s="12">
        <f t="shared" si="10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 t="shared" si="103"/>
        <v>2245.35</v>
      </c>
      <c r="Q1464" t="str">
        <f t="shared" si="107"/>
        <v>publishing</v>
      </c>
      <c r="R1464" t="str">
        <f t="shared" si="106"/>
        <v>radio &amp; podcasts</v>
      </c>
      <c r="S1464" s="11">
        <f t="shared" si="105"/>
        <v>41344.662858796299</v>
      </c>
      <c r="T1464" s="12">
        <f t="shared" si="10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 t="shared" si="103"/>
        <v>455.5</v>
      </c>
      <c r="Q1465" t="str">
        <f t="shared" si="107"/>
        <v>publishing</v>
      </c>
      <c r="R1465" t="str">
        <f t="shared" si="106"/>
        <v>radio &amp; podcasts</v>
      </c>
      <c r="S1465" s="11">
        <f t="shared" si="105"/>
        <v>41326.911319444444</v>
      </c>
      <c r="T1465" s="12">
        <f t="shared" si="10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 t="shared" si="103"/>
        <v>4197</v>
      </c>
      <c r="Q1466" t="str">
        <f t="shared" si="107"/>
        <v>publishing</v>
      </c>
      <c r="R1466" t="str">
        <f t="shared" si="106"/>
        <v>radio &amp; podcasts</v>
      </c>
      <c r="S1466" s="11">
        <f t="shared" si="105"/>
        <v>41291.661550925928</v>
      </c>
      <c r="T1466" s="12">
        <f t="shared" si="10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 t="shared" si="103"/>
        <v>69763.175000000003</v>
      </c>
      <c r="Q1467" t="str">
        <f t="shared" si="107"/>
        <v>publishing</v>
      </c>
      <c r="R1467" t="str">
        <f t="shared" si="106"/>
        <v>radio &amp; podcasts</v>
      </c>
      <c r="S1467" s="11">
        <f t="shared" si="105"/>
        <v>40959.734398148146</v>
      </c>
      <c r="T1467" s="12">
        <f t="shared" si="10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 t="shared" si="103"/>
        <v>8754.1849999999995</v>
      </c>
      <c r="Q1468" t="str">
        <f t="shared" si="107"/>
        <v>publishing</v>
      </c>
      <c r="R1468" t="str">
        <f t="shared" si="106"/>
        <v>radio &amp; podcasts</v>
      </c>
      <c r="S1468" s="11">
        <f t="shared" si="105"/>
        <v>42340.172060185185</v>
      </c>
      <c r="T1468" s="12">
        <f t="shared" si="10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 t="shared" si="103"/>
        <v>23316</v>
      </c>
      <c r="Q1469" t="str">
        <f t="shared" si="107"/>
        <v>publishing</v>
      </c>
      <c r="R1469" t="str">
        <f t="shared" si="106"/>
        <v>radio &amp; podcasts</v>
      </c>
      <c r="S1469" s="11">
        <f t="shared" si="105"/>
        <v>40933.80190972222</v>
      </c>
      <c r="T1469" s="12">
        <f t="shared" si="10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 t="shared" si="103"/>
        <v>5009</v>
      </c>
      <c r="Q1470" t="str">
        <f t="shared" si="107"/>
        <v>publishing</v>
      </c>
      <c r="R1470" t="str">
        <f t="shared" si="106"/>
        <v>radio &amp; podcasts</v>
      </c>
      <c r="S1470" s="11">
        <f t="shared" si="105"/>
        <v>40646.014456018522</v>
      </c>
      <c r="T1470" s="12">
        <f t="shared" si="10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 t="shared" si="103"/>
        <v>24149.5</v>
      </c>
      <c r="Q1471" t="str">
        <f t="shared" si="107"/>
        <v>publishing</v>
      </c>
      <c r="R1471" t="str">
        <f t="shared" si="106"/>
        <v>radio &amp; podcasts</v>
      </c>
      <c r="S1471" s="11">
        <f t="shared" si="105"/>
        <v>41290.598483796297</v>
      </c>
      <c r="T1471" s="12">
        <f t="shared" si="10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 t="shared" si="103"/>
        <v>979</v>
      </c>
      <c r="Q1472" t="str">
        <f t="shared" si="107"/>
        <v>publishing</v>
      </c>
      <c r="R1472" t="str">
        <f t="shared" si="106"/>
        <v>radio &amp; podcasts</v>
      </c>
      <c r="S1472" s="11">
        <f t="shared" si="105"/>
        <v>41250.827118055553</v>
      </c>
      <c r="T1472" s="12">
        <f t="shared" si="10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 t="shared" si="103"/>
        <v>16786</v>
      </c>
      <c r="Q1473" t="str">
        <f t="shared" si="107"/>
        <v>publishing</v>
      </c>
      <c r="R1473" t="str">
        <f t="shared" si="106"/>
        <v>radio &amp; podcasts</v>
      </c>
      <c r="S1473" s="11">
        <f t="shared" si="105"/>
        <v>42073.957569444443</v>
      </c>
      <c r="T1473" s="12">
        <f t="shared" si="10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 t="shared" si="103"/>
        <v>17506</v>
      </c>
      <c r="Q1474" t="str">
        <f t="shared" si="107"/>
        <v>publishing</v>
      </c>
      <c r="R1474" t="str">
        <f t="shared" si="106"/>
        <v>radio &amp; podcasts</v>
      </c>
      <c r="S1474" s="11">
        <f t="shared" si="105"/>
        <v>41533.542858796296</v>
      </c>
      <c r="T1474" s="12">
        <f t="shared" si="104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 t="shared" ref="P1475:P1538" si="108">AVERAGE(L1475,E1475)</f>
        <v>927.37</v>
      </c>
      <c r="Q1475" t="str">
        <f t="shared" si="107"/>
        <v>publishing</v>
      </c>
      <c r="R1475" t="str">
        <f t="shared" si="106"/>
        <v>radio &amp; podcasts</v>
      </c>
      <c r="S1475" s="11">
        <f t="shared" si="105"/>
        <v>40939.979618055557</v>
      </c>
      <c r="T1475" s="12">
        <f t="shared" ref="T1475:T1538" si="109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 t="shared" si="108"/>
        <v>1722</v>
      </c>
      <c r="Q1476" t="str">
        <f t="shared" si="107"/>
        <v>publishing</v>
      </c>
      <c r="R1476" t="str">
        <f t="shared" si="106"/>
        <v>radio &amp; podcasts</v>
      </c>
      <c r="S1476" s="11">
        <f t="shared" ref="S1476:S1539" si="110">(((J1476/60)/60)/24)+DATE(1970,1,1)</f>
        <v>41500.727916666663</v>
      </c>
      <c r="T1476" s="12">
        <f t="shared" si="109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 t="shared" si="108"/>
        <v>14370.725</v>
      </c>
      <c r="Q1477" t="str">
        <f t="shared" si="107"/>
        <v>publishing</v>
      </c>
      <c r="R1477" t="str">
        <f t="shared" si="106"/>
        <v>radio &amp; podcasts</v>
      </c>
      <c r="S1477" s="11">
        <f t="shared" si="110"/>
        <v>41960.722951388889</v>
      </c>
      <c r="T1477" s="12">
        <f t="shared" si="109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 t="shared" si="108"/>
        <v>20304.64</v>
      </c>
      <c r="Q1478" t="str">
        <f t="shared" si="107"/>
        <v>publishing</v>
      </c>
      <c r="R1478" t="str">
        <f t="shared" si="106"/>
        <v>radio &amp; podcasts</v>
      </c>
      <c r="S1478" s="11">
        <f t="shared" si="110"/>
        <v>40766.041921296295</v>
      </c>
      <c r="T1478" s="12">
        <f t="shared" si="109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 t="shared" si="108"/>
        <v>16881</v>
      </c>
      <c r="Q1479" t="str">
        <f t="shared" si="107"/>
        <v>publishing</v>
      </c>
      <c r="R1479" t="str">
        <f t="shared" si="106"/>
        <v>radio &amp; podcasts</v>
      </c>
      <c r="S1479" s="11">
        <f t="shared" si="110"/>
        <v>40840.615787037037</v>
      </c>
      <c r="T1479" s="12">
        <f t="shared" si="109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 t="shared" si="108"/>
        <v>305524.55499999999</v>
      </c>
      <c r="Q1480" t="str">
        <f t="shared" si="107"/>
        <v>publishing</v>
      </c>
      <c r="R1480" t="str">
        <f t="shared" si="106"/>
        <v>radio &amp; podcasts</v>
      </c>
      <c r="S1480" s="11">
        <f t="shared" si="110"/>
        <v>41394.871678240743</v>
      </c>
      <c r="T1480" s="12">
        <f t="shared" si="109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 t="shared" si="108"/>
        <v>1134.5</v>
      </c>
      <c r="Q1481" t="str">
        <f t="shared" si="107"/>
        <v>publishing</v>
      </c>
      <c r="R1481" t="str">
        <f t="shared" si="106"/>
        <v>radio &amp; podcasts</v>
      </c>
      <c r="S1481" s="11">
        <f t="shared" si="110"/>
        <v>41754.745243055557</v>
      </c>
      <c r="T1481" s="12">
        <f t="shared" si="109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 t="shared" si="108"/>
        <v>29577.599999999999</v>
      </c>
      <c r="Q1482" t="str">
        <f t="shared" si="107"/>
        <v>publishing</v>
      </c>
      <c r="R1482" t="str">
        <f t="shared" si="106"/>
        <v>radio &amp; podcasts</v>
      </c>
      <c r="S1482" s="11">
        <f t="shared" si="110"/>
        <v>41464.934016203704</v>
      </c>
      <c r="T1482" s="12">
        <f t="shared" si="109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 t="shared" si="108"/>
        <v>55.5</v>
      </c>
      <c r="Q1483" t="str">
        <f t="shared" si="107"/>
        <v>publishing</v>
      </c>
      <c r="R1483" t="str">
        <f t="shared" ref="R1483:R1546" si="111">RIGHT(N1483,LEN(N1483)-FIND("/",N1483))</f>
        <v>fiction</v>
      </c>
      <c r="S1483" s="11">
        <f t="shared" si="110"/>
        <v>41550.922974537039</v>
      </c>
      <c r="T1483" s="12">
        <f t="shared" si="109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 t="shared" si="108"/>
        <v>3</v>
      </c>
      <c r="Q1484" t="str">
        <f t="shared" ref="Q1484:Q1547" si="112">LEFT(N1484,FIND("/",N1484)-1)</f>
        <v>publishing</v>
      </c>
      <c r="R1484" t="str">
        <f t="shared" si="111"/>
        <v>fiction</v>
      </c>
      <c r="S1484" s="11">
        <f t="shared" si="110"/>
        <v>41136.85805555556</v>
      </c>
      <c r="T1484" s="12">
        <f t="shared" si="109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 t="shared" si="108"/>
        <v>26</v>
      </c>
      <c r="Q1485" t="str">
        <f t="shared" si="112"/>
        <v>publishing</v>
      </c>
      <c r="R1485" t="str">
        <f t="shared" si="111"/>
        <v>fiction</v>
      </c>
      <c r="S1485" s="11">
        <f t="shared" si="110"/>
        <v>42548.192997685182</v>
      </c>
      <c r="T1485" s="12">
        <f t="shared" si="109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>
        <f t="shared" si="108"/>
        <v>0</v>
      </c>
      <c r="Q1486" t="str">
        <f t="shared" si="112"/>
        <v>publishing</v>
      </c>
      <c r="R1486" t="str">
        <f t="shared" si="111"/>
        <v>fiction</v>
      </c>
      <c r="S1486" s="11">
        <f t="shared" si="110"/>
        <v>41053.200960648144</v>
      </c>
      <c r="T1486" s="12">
        <f t="shared" si="109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 t="shared" si="108"/>
        <v>76.5</v>
      </c>
      <c r="Q1487" t="str">
        <f t="shared" si="112"/>
        <v>publishing</v>
      </c>
      <c r="R1487" t="str">
        <f t="shared" si="111"/>
        <v>fiction</v>
      </c>
      <c r="S1487" s="11">
        <f t="shared" si="110"/>
        <v>42130.795983796299</v>
      </c>
      <c r="T1487" s="12">
        <f t="shared" si="109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 t="shared" si="108"/>
        <v>25.5</v>
      </c>
      <c r="Q1488" t="str">
        <f t="shared" si="112"/>
        <v>publishing</v>
      </c>
      <c r="R1488" t="str">
        <f t="shared" si="111"/>
        <v>fiction</v>
      </c>
      <c r="S1488" s="11">
        <f t="shared" si="110"/>
        <v>42032.168530092589</v>
      </c>
      <c r="T1488" s="12">
        <f t="shared" si="109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>
        <f t="shared" si="108"/>
        <v>0</v>
      </c>
      <c r="Q1489" t="str">
        <f t="shared" si="112"/>
        <v>publishing</v>
      </c>
      <c r="R1489" t="str">
        <f t="shared" si="111"/>
        <v>fiction</v>
      </c>
      <c r="S1489" s="11">
        <f t="shared" si="110"/>
        <v>42554.917488425926</v>
      </c>
      <c r="T1489" s="12">
        <f t="shared" si="109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 t="shared" si="108"/>
        <v>183</v>
      </c>
      <c r="Q1490" t="str">
        <f t="shared" si="112"/>
        <v>publishing</v>
      </c>
      <c r="R1490" t="str">
        <f t="shared" si="111"/>
        <v>fiction</v>
      </c>
      <c r="S1490" s="11">
        <f t="shared" si="110"/>
        <v>41614.563194444447</v>
      </c>
      <c r="T1490" s="12">
        <f t="shared" si="109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>
        <f t="shared" si="108"/>
        <v>0</v>
      </c>
      <c r="Q1491" t="str">
        <f t="shared" si="112"/>
        <v>publishing</v>
      </c>
      <c r="R1491" t="str">
        <f t="shared" si="111"/>
        <v>fiction</v>
      </c>
      <c r="S1491" s="11">
        <f t="shared" si="110"/>
        <v>41198.611712962964</v>
      </c>
      <c r="T1491" s="12">
        <f t="shared" si="109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 t="shared" si="108"/>
        <v>457</v>
      </c>
      <c r="Q1492" t="str">
        <f t="shared" si="112"/>
        <v>publishing</v>
      </c>
      <c r="R1492" t="str">
        <f t="shared" si="111"/>
        <v>fiction</v>
      </c>
      <c r="S1492" s="11">
        <f t="shared" si="110"/>
        <v>41520.561041666668</v>
      </c>
      <c r="T1492" s="12">
        <f t="shared" si="109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 t="shared" si="108"/>
        <v>50.5</v>
      </c>
      <c r="Q1493" t="str">
        <f t="shared" si="112"/>
        <v>publishing</v>
      </c>
      <c r="R1493" t="str">
        <f t="shared" si="111"/>
        <v>fiction</v>
      </c>
      <c r="S1493" s="11">
        <f t="shared" si="110"/>
        <v>41991.713460648149</v>
      </c>
      <c r="T1493" s="12">
        <f t="shared" si="109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 t="shared" si="108"/>
        <v>16</v>
      </c>
      <c r="Q1494" t="str">
        <f t="shared" si="112"/>
        <v>publishing</v>
      </c>
      <c r="R1494" t="str">
        <f t="shared" si="111"/>
        <v>fiction</v>
      </c>
      <c r="S1494" s="11">
        <f t="shared" si="110"/>
        <v>40682.884791666671</v>
      </c>
      <c r="T1494" s="12">
        <f t="shared" si="109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>
        <f t="shared" si="108"/>
        <v>0</v>
      </c>
      <c r="Q1495" t="str">
        <f t="shared" si="112"/>
        <v>publishing</v>
      </c>
      <c r="R1495" t="str">
        <f t="shared" si="111"/>
        <v>fiction</v>
      </c>
      <c r="S1495" s="11">
        <f t="shared" si="110"/>
        <v>41411.866608796299</v>
      </c>
      <c r="T1495" s="12">
        <f t="shared" si="109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 t="shared" si="108"/>
        <v>228</v>
      </c>
      <c r="Q1496" t="str">
        <f t="shared" si="112"/>
        <v>publishing</v>
      </c>
      <c r="R1496" t="str">
        <f t="shared" si="111"/>
        <v>fiction</v>
      </c>
      <c r="S1496" s="11">
        <f t="shared" si="110"/>
        <v>42067.722372685181</v>
      </c>
      <c r="T1496" s="12">
        <f t="shared" si="109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>
        <f t="shared" si="108"/>
        <v>0</v>
      </c>
      <c r="Q1497" t="str">
        <f t="shared" si="112"/>
        <v>publishing</v>
      </c>
      <c r="R1497" t="str">
        <f t="shared" si="111"/>
        <v>fiction</v>
      </c>
      <c r="S1497" s="11">
        <f t="shared" si="110"/>
        <v>40752.789710648147</v>
      </c>
      <c r="T1497" s="12">
        <f t="shared" si="109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>
        <f t="shared" si="108"/>
        <v>0</v>
      </c>
      <c r="Q1498" t="str">
        <f t="shared" si="112"/>
        <v>publishing</v>
      </c>
      <c r="R1498" t="str">
        <f t="shared" si="111"/>
        <v>fiction</v>
      </c>
      <c r="S1498" s="11">
        <f t="shared" si="110"/>
        <v>41838.475219907406</v>
      </c>
      <c r="T1498" s="12">
        <f t="shared" si="109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 t="shared" si="108"/>
        <v>1</v>
      </c>
      <c r="Q1499" t="str">
        <f t="shared" si="112"/>
        <v>publishing</v>
      </c>
      <c r="R1499" t="str">
        <f t="shared" si="111"/>
        <v>fiction</v>
      </c>
      <c r="S1499" s="11">
        <f t="shared" si="110"/>
        <v>41444.64261574074</v>
      </c>
      <c r="T1499" s="12">
        <f t="shared" si="109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 t="shared" si="108"/>
        <v>30</v>
      </c>
      <c r="Q1500" t="str">
        <f t="shared" si="112"/>
        <v>publishing</v>
      </c>
      <c r="R1500" t="str">
        <f t="shared" si="111"/>
        <v>fiction</v>
      </c>
      <c r="S1500" s="11">
        <f t="shared" si="110"/>
        <v>41840.983541666668</v>
      </c>
      <c r="T1500" s="12">
        <f t="shared" si="109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 t="shared" si="108"/>
        <v>3</v>
      </c>
      <c r="Q1501" t="str">
        <f t="shared" si="112"/>
        <v>publishing</v>
      </c>
      <c r="R1501" t="str">
        <f t="shared" si="111"/>
        <v>fiction</v>
      </c>
      <c r="S1501" s="11">
        <f t="shared" si="110"/>
        <v>42527.007326388892</v>
      </c>
      <c r="T1501" s="12">
        <f t="shared" si="109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 t="shared" si="108"/>
        <v>358</v>
      </c>
      <c r="Q1502" t="str">
        <f t="shared" si="112"/>
        <v>publishing</v>
      </c>
      <c r="R1502" t="str">
        <f t="shared" si="111"/>
        <v>fiction</v>
      </c>
      <c r="S1502" s="11">
        <f t="shared" si="110"/>
        <v>41365.904594907406</v>
      </c>
      <c r="T1502" s="12">
        <f t="shared" si="109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 t="shared" si="108"/>
        <v>43688.5</v>
      </c>
      <c r="Q1503" t="str">
        <f t="shared" si="112"/>
        <v>photography</v>
      </c>
      <c r="R1503" t="str">
        <f t="shared" si="111"/>
        <v>photobooks</v>
      </c>
      <c r="S1503" s="11">
        <f t="shared" si="110"/>
        <v>42163.583599537036</v>
      </c>
      <c r="T1503" s="12">
        <f t="shared" si="109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 t="shared" si="108"/>
        <v>11323.5</v>
      </c>
      <c r="Q1504" t="str">
        <f t="shared" si="112"/>
        <v>photography</v>
      </c>
      <c r="R1504" t="str">
        <f t="shared" si="111"/>
        <v>photobooks</v>
      </c>
      <c r="S1504" s="11">
        <f t="shared" si="110"/>
        <v>42426.542592592596</v>
      </c>
      <c r="T1504" s="12">
        <f t="shared" si="109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 t="shared" si="108"/>
        <v>2058.4650000000001</v>
      </c>
      <c r="Q1505" t="str">
        <f t="shared" si="112"/>
        <v>photography</v>
      </c>
      <c r="R1505" t="str">
        <f t="shared" si="111"/>
        <v>photobooks</v>
      </c>
      <c r="S1505" s="11">
        <f t="shared" si="110"/>
        <v>42606.347233796296</v>
      </c>
      <c r="T1505" s="12">
        <f t="shared" si="109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 t="shared" si="108"/>
        <v>9167.5</v>
      </c>
      <c r="Q1506" t="str">
        <f t="shared" si="112"/>
        <v>photography</v>
      </c>
      <c r="R1506" t="str">
        <f t="shared" si="111"/>
        <v>photobooks</v>
      </c>
      <c r="S1506" s="11">
        <f t="shared" si="110"/>
        <v>41772.657685185186</v>
      </c>
      <c r="T1506" s="12">
        <f t="shared" si="109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 t="shared" si="108"/>
        <v>8459</v>
      </c>
      <c r="Q1507" t="str">
        <f t="shared" si="112"/>
        <v>photography</v>
      </c>
      <c r="R1507" t="str">
        <f t="shared" si="111"/>
        <v>photobooks</v>
      </c>
      <c r="S1507" s="11">
        <f t="shared" si="110"/>
        <v>42414.44332175926</v>
      </c>
      <c r="T1507" s="12">
        <f t="shared" si="10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 t="shared" si="108"/>
        <v>857</v>
      </c>
      <c r="Q1508" t="str">
        <f t="shared" si="112"/>
        <v>photography</v>
      </c>
      <c r="R1508" t="str">
        <f t="shared" si="111"/>
        <v>photobooks</v>
      </c>
      <c r="S1508" s="11">
        <f t="shared" si="110"/>
        <v>41814.785925925928</v>
      </c>
      <c r="T1508" s="12">
        <f t="shared" si="10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 t="shared" si="108"/>
        <v>1306.5</v>
      </c>
      <c r="Q1509" t="str">
        <f t="shared" si="112"/>
        <v>photography</v>
      </c>
      <c r="R1509" t="str">
        <f t="shared" si="111"/>
        <v>photobooks</v>
      </c>
      <c r="S1509" s="11">
        <f t="shared" si="110"/>
        <v>40254.450335648151</v>
      </c>
      <c r="T1509" s="12">
        <f t="shared" si="10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 t="shared" si="108"/>
        <v>10351</v>
      </c>
      <c r="Q1510" t="str">
        <f t="shared" si="112"/>
        <v>photography</v>
      </c>
      <c r="R1510" t="str">
        <f t="shared" si="111"/>
        <v>photobooks</v>
      </c>
      <c r="S1510" s="11">
        <f t="shared" si="110"/>
        <v>41786.614363425928</v>
      </c>
      <c r="T1510" s="12">
        <f t="shared" si="10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 t="shared" si="108"/>
        <v>10916.61</v>
      </c>
      <c r="Q1511" t="str">
        <f t="shared" si="112"/>
        <v>photography</v>
      </c>
      <c r="R1511" t="str">
        <f t="shared" si="111"/>
        <v>photobooks</v>
      </c>
      <c r="S1511" s="11">
        <f t="shared" si="110"/>
        <v>42751.533391203702</v>
      </c>
      <c r="T1511" s="12">
        <f t="shared" si="10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 t="shared" si="108"/>
        <v>8285.2999999999993</v>
      </c>
      <c r="Q1512" t="str">
        <f t="shared" si="112"/>
        <v>photography</v>
      </c>
      <c r="R1512" t="str">
        <f t="shared" si="111"/>
        <v>photobooks</v>
      </c>
      <c r="S1512" s="11">
        <f t="shared" si="110"/>
        <v>41809.385162037033</v>
      </c>
      <c r="T1512" s="12">
        <f t="shared" si="109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 t="shared" si="108"/>
        <v>7928.5</v>
      </c>
      <c r="Q1513" t="str">
        <f t="shared" si="112"/>
        <v>photography</v>
      </c>
      <c r="R1513" t="str">
        <f t="shared" si="111"/>
        <v>photobooks</v>
      </c>
      <c r="S1513" s="11">
        <f t="shared" si="110"/>
        <v>42296.583379629628</v>
      </c>
      <c r="T1513" s="12">
        <f t="shared" si="10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 t="shared" si="108"/>
        <v>9946</v>
      </c>
      <c r="Q1514" t="str">
        <f t="shared" si="112"/>
        <v>photography</v>
      </c>
      <c r="R1514" t="str">
        <f t="shared" si="111"/>
        <v>photobooks</v>
      </c>
      <c r="S1514" s="11">
        <f t="shared" si="110"/>
        <v>42741.684479166666</v>
      </c>
      <c r="T1514" s="12">
        <f t="shared" si="10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 t="shared" si="108"/>
        <v>6108.25</v>
      </c>
      <c r="Q1515" t="str">
        <f t="shared" si="112"/>
        <v>photography</v>
      </c>
      <c r="R1515" t="str">
        <f t="shared" si="111"/>
        <v>photobooks</v>
      </c>
      <c r="S1515" s="11">
        <f t="shared" si="110"/>
        <v>41806.637337962966</v>
      </c>
      <c r="T1515" s="12">
        <f t="shared" si="10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 t="shared" si="108"/>
        <v>13397.5</v>
      </c>
      <c r="Q1516" t="str">
        <f t="shared" si="112"/>
        <v>photography</v>
      </c>
      <c r="R1516" t="str">
        <f t="shared" si="111"/>
        <v>photobooks</v>
      </c>
      <c r="S1516" s="11">
        <f t="shared" si="110"/>
        <v>42234.597685185188</v>
      </c>
      <c r="T1516" s="12">
        <f t="shared" si="10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 t="shared" si="108"/>
        <v>236061</v>
      </c>
      <c r="Q1517" t="str">
        <f t="shared" si="112"/>
        <v>photography</v>
      </c>
      <c r="R1517" t="str">
        <f t="shared" si="111"/>
        <v>photobooks</v>
      </c>
      <c r="S1517" s="11">
        <f t="shared" si="110"/>
        <v>42415.253437499996</v>
      </c>
      <c r="T1517" s="12">
        <f t="shared" si="10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 t="shared" si="108"/>
        <v>9294</v>
      </c>
      <c r="Q1518" t="str">
        <f t="shared" si="112"/>
        <v>photography</v>
      </c>
      <c r="R1518" t="str">
        <f t="shared" si="111"/>
        <v>photobooks</v>
      </c>
      <c r="S1518" s="11">
        <f t="shared" si="110"/>
        <v>42619.466342592597</v>
      </c>
      <c r="T1518" s="12">
        <f t="shared" si="10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 t="shared" si="108"/>
        <v>12456</v>
      </c>
      <c r="Q1519" t="str">
        <f t="shared" si="112"/>
        <v>photography</v>
      </c>
      <c r="R1519" t="str">
        <f t="shared" si="111"/>
        <v>photobooks</v>
      </c>
      <c r="S1519" s="11">
        <f t="shared" si="110"/>
        <v>41948.56658564815</v>
      </c>
      <c r="T1519" s="12">
        <f t="shared" si="10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 t="shared" si="108"/>
        <v>15520.5</v>
      </c>
      <c r="Q1520" t="str">
        <f t="shared" si="112"/>
        <v>photography</v>
      </c>
      <c r="R1520" t="str">
        <f t="shared" si="111"/>
        <v>photobooks</v>
      </c>
      <c r="S1520" s="11">
        <f t="shared" si="110"/>
        <v>41760.8200462963</v>
      </c>
      <c r="T1520" s="12">
        <f t="shared" si="10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 t="shared" si="108"/>
        <v>4723.875</v>
      </c>
      <c r="Q1521" t="str">
        <f t="shared" si="112"/>
        <v>photography</v>
      </c>
      <c r="R1521" t="str">
        <f t="shared" si="111"/>
        <v>photobooks</v>
      </c>
      <c r="S1521" s="11">
        <f t="shared" si="110"/>
        <v>41782.741701388892</v>
      </c>
      <c r="T1521" s="12">
        <f t="shared" si="10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 t="shared" si="108"/>
        <v>9396</v>
      </c>
      <c r="Q1522" t="str">
        <f t="shared" si="112"/>
        <v>photography</v>
      </c>
      <c r="R1522" t="str">
        <f t="shared" si="111"/>
        <v>photobooks</v>
      </c>
      <c r="S1522" s="11">
        <f t="shared" si="110"/>
        <v>41955.857789351852</v>
      </c>
      <c r="T1522" s="12">
        <f t="shared" si="10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 t="shared" si="108"/>
        <v>20145</v>
      </c>
      <c r="Q1523" t="str">
        <f t="shared" si="112"/>
        <v>photography</v>
      </c>
      <c r="R1523" t="str">
        <f t="shared" si="111"/>
        <v>photobooks</v>
      </c>
      <c r="S1523" s="11">
        <f t="shared" si="110"/>
        <v>42493.167719907404</v>
      </c>
      <c r="T1523" s="12">
        <f t="shared" si="10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 t="shared" si="108"/>
        <v>30451.05</v>
      </c>
      <c r="Q1524" t="str">
        <f t="shared" si="112"/>
        <v>photography</v>
      </c>
      <c r="R1524" t="str">
        <f t="shared" si="111"/>
        <v>photobooks</v>
      </c>
      <c r="S1524" s="11">
        <f t="shared" si="110"/>
        <v>41899.830312500002</v>
      </c>
      <c r="T1524" s="12">
        <f t="shared" si="10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 t="shared" si="108"/>
        <v>11668.5</v>
      </c>
      <c r="Q1525" t="str">
        <f t="shared" si="112"/>
        <v>photography</v>
      </c>
      <c r="R1525" t="str">
        <f t="shared" si="111"/>
        <v>photobooks</v>
      </c>
      <c r="S1525" s="11">
        <f t="shared" si="110"/>
        <v>41964.751342592594</v>
      </c>
      <c r="T1525" s="12">
        <f t="shared" si="10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 t="shared" si="108"/>
        <v>3119</v>
      </c>
      <c r="Q1526" t="str">
        <f t="shared" si="112"/>
        <v>photography</v>
      </c>
      <c r="R1526" t="str">
        <f t="shared" si="111"/>
        <v>photobooks</v>
      </c>
      <c r="S1526" s="11">
        <f t="shared" si="110"/>
        <v>42756.501041666663</v>
      </c>
      <c r="T1526" s="12">
        <f t="shared" si="10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 t="shared" si="108"/>
        <v>2332.0749999999998</v>
      </c>
      <c r="Q1527" t="str">
        <f t="shared" si="112"/>
        <v>photography</v>
      </c>
      <c r="R1527" t="str">
        <f t="shared" si="111"/>
        <v>photobooks</v>
      </c>
      <c r="S1527" s="11">
        <f t="shared" si="110"/>
        <v>42570.702986111108</v>
      </c>
      <c r="T1527" s="12">
        <f t="shared" si="10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 t="shared" si="108"/>
        <v>13977.5</v>
      </c>
      <c r="Q1528" t="str">
        <f t="shared" si="112"/>
        <v>photography</v>
      </c>
      <c r="R1528" t="str">
        <f t="shared" si="111"/>
        <v>photobooks</v>
      </c>
      <c r="S1528" s="11">
        <f t="shared" si="110"/>
        <v>42339.276006944448</v>
      </c>
      <c r="T1528" s="12">
        <f t="shared" si="10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 t="shared" si="108"/>
        <v>1967.7750000000001</v>
      </c>
      <c r="Q1529" t="str">
        <f t="shared" si="112"/>
        <v>photography</v>
      </c>
      <c r="R1529" t="str">
        <f t="shared" si="111"/>
        <v>photobooks</v>
      </c>
      <c r="S1529" s="11">
        <f t="shared" si="110"/>
        <v>42780.600532407407</v>
      </c>
      <c r="T1529" s="12">
        <f t="shared" si="109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 t="shared" si="108"/>
        <v>4303.5</v>
      </c>
      <c r="Q1530" t="str">
        <f t="shared" si="112"/>
        <v>photography</v>
      </c>
      <c r="R1530" t="str">
        <f t="shared" si="111"/>
        <v>photobooks</v>
      </c>
      <c r="S1530" s="11">
        <f t="shared" si="110"/>
        <v>42736.732893518521</v>
      </c>
      <c r="T1530" s="12">
        <f t="shared" si="10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 t="shared" si="108"/>
        <v>9635</v>
      </c>
      <c r="Q1531" t="str">
        <f t="shared" si="112"/>
        <v>photography</v>
      </c>
      <c r="R1531" t="str">
        <f t="shared" si="111"/>
        <v>photobooks</v>
      </c>
      <c r="S1531" s="11">
        <f t="shared" si="110"/>
        <v>42052.628703703704</v>
      </c>
      <c r="T1531" s="12">
        <f t="shared" si="10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 t="shared" si="108"/>
        <v>24031.5</v>
      </c>
      <c r="Q1532" t="str">
        <f t="shared" si="112"/>
        <v>photography</v>
      </c>
      <c r="R1532" t="str">
        <f t="shared" si="111"/>
        <v>photobooks</v>
      </c>
      <c r="S1532" s="11">
        <f t="shared" si="110"/>
        <v>42275.767303240747</v>
      </c>
      <c r="T1532" s="12">
        <f t="shared" si="10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 t="shared" si="108"/>
        <v>2104</v>
      </c>
      <c r="Q1533" t="str">
        <f t="shared" si="112"/>
        <v>photography</v>
      </c>
      <c r="R1533" t="str">
        <f t="shared" si="111"/>
        <v>photobooks</v>
      </c>
      <c r="S1533" s="11">
        <f t="shared" si="110"/>
        <v>41941.802384259259</v>
      </c>
      <c r="T1533" s="12">
        <f t="shared" si="10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 t="shared" si="108"/>
        <v>12247.5</v>
      </c>
      <c r="Q1534" t="str">
        <f t="shared" si="112"/>
        <v>photography</v>
      </c>
      <c r="R1534" t="str">
        <f t="shared" si="111"/>
        <v>photobooks</v>
      </c>
      <c r="S1534" s="11">
        <f t="shared" si="110"/>
        <v>42391.475289351853</v>
      </c>
      <c r="T1534" s="12">
        <f t="shared" si="10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 t="shared" si="108"/>
        <v>33026.5</v>
      </c>
      <c r="Q1535" t="str">
        <f t="shared" si="112"/>
        <v>photography</v>
      </c>
      <c r="R1535" t="str">
        <f t="shared" si="111"/>
        <v>photobooks</v>
      </c>
      <c r="S1535" s="11">
        <f t="shared" si="110"/>
        <v>42443.00204861111</v>
      </c>
      <c r="T1535" s="12">
        <f t="shared" si="10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 t="shared" si="108"/>
        <v>15849.5</v>
      </c>
      <c r="Q1536" t="str">
        <f t="shared" si="112"/>
        <v>photography</v>
      </c>
      <c r="R1536" t="str">
        <f t="shared" si="111"/>
        <v>photobooks</v>
      </c>
      <c r="S1536" s="11">
        <f t="shared" si="110"/>
        <v>42221.67432870371</v>
      </c>
      <c r="T1536" s="12">
        <f t="shared" si="10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 t="shared" si="108"/>
        <v>2703.5</v>
      </c>
      <c r="Q1537" t="str">
        <f t="shared" si="112"/>
        <v>photography</v>
      </c>
      <c r="R1537" t="str">
        <f t="shared" si="111"/>
        <v>photobooks</v>
      </c>
      <c r="S1537" s="11">
        <f t="shared" si="110"/>
        <v>42484.829062500001</v>
      </c>
      <c r="T1537" s="12">
        <f t="shared" si="10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 t="shared" si="108"/>
        <v>15246.004999999999</v>
      </c>
      <c r="Q1538" t="str">
        <f t="shared" si="112"/>
        <v>photography</v>
      </c>
      <c r="R1538" t="str">
        <f t="shared" si="111"/>
        <v>photobooks</v>
      </c>
      <c r="S1538" s="11">
        <f t="shared" si="110"/>
        <v>42213.802199074074</v>
      </c>
      <c r="T1538" s="12">
        <f t="shared" si="109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 t="shared" ref="P1539:P1602" si="113">AVERAGE(L1539,E1539)</f>
        <v>10906</v>
      </c>
      <c r="Q1539" t="str">
        <f t="shared" si="112"/>
        <v>photography</v>
      </c>
      <c r="R1539" t="str">
        <f t="shared" si="111"/>
        <v>photobooks</v>
      </c>
      <c r="S1539" s="11">
        <f t="shared" si="110"/>
        <v>42552.315127314811</v>
      </c>
      <c r="T1539" s="12">
        <f t="shared" ref="T1539:T1602" si="11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 t="shared" si="113"/>
        <v>3615</v>
      </c>
      <c r="Q1540" t="str">
        <f t="shared" si="112"/>
        <v>photography</v>
      </c>
      <c r="R1540" t="str">
        <f t="shared" si="111"/>
        <v>photobooks</v>
      </c>
      <c r="S1540" s="11">
        <f t="shared" ref="S1540:S1603" si="115">(((J1540/60)/60)/24)+DATE(1970,1,1)</f>
        <v>41981.782060185185</v>
      </c>
      <c r="T1540" s="12">
        <f t="shared" si="11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 t="shared" si="113"/>
        <v>13740.61</v>
      </c>
      <c r="Q1541" t="str">
        <f t="shared" si="112"/>
        <v>photography</v>
      </c>
      <c r="R1541" t="str">
        <f t="shared" si="111"/>
        <v>photobooks</v>
      </c>
      <c r="S1541" s="11">
        <f t="shared" si="115"/>
        <v>42705.919201388882</v>
      </c>
      <c r="T1541" s="12">
        <f t="shared" si="11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 t="shared" si="113"/>
        <v>8889</v>
      </c>
      <c r="Q1542" t="str">
        <f t="shared" si="112"/>
        <v>photography</v>
      </c>
      <c r="R1542" t="str">
        <f t="shared" si="111"/>
        <v>photobooks</v>
      </c>
      <c r="S1542" s="11">
        <f t="shared" si="115"/>
        <v>41939.00712962963</v>
      </c>
      <c r="T1542" s="12">
        <f t="shared" si="11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 t="shared" si="113"/>
        <v>4</v>
      </c>
      <c r="Q1543" t="str">
        <f t="shared" si="112"/>
        <v>photography</v>
      </c>
      <c r="R1543" t="str">
        <f t="shared" si="111"/>
        <v>nature</v>
      </c>
      <c r="S1543" s="11">
        <f t="shared" si="115"/>
        <v>41974.712245370371</v>
      </c>
      <c r="T1543" s="12">
        <f t="shared" si="11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 t="shared" si="113"/>
        <v>10.5</v>
      </c>
      <c r="Q1544" t="str">
        <f t="shared" si="112"/>
        <v>photography</v>
      </c>
      <c r="R1544" t="str">
        <f t="shared" si="111"/>
        <v>nature</v>
      </c>
      <c r="S1544" s="11">
        <f t="shared" si="115"/>
        <v>42170.996527777781</v>
      </c>
      <c r="T1544" s="12">
        <f t="shared" si="11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 t="shared" si="113"/>
        <v>5.5</v>
      </c>
      <c r="Q1545" t="str">
        <f t="shared" si="112"/>
        <v>photography</v>
      </c>
      <c r="R1545" t="str">
        <f t="shared" si="111"/>
        <v>nature</v>
      </c>
      <c r="S1545" s="11">
        <f t="shared" si="115"/>
        <v>41935.509652777779</v>
      </c>
      <c r="T1545" s="12">
        <f t="shared" si="11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>
        <f t="shared" si="113"/>
        <v>0</v>
      </c>
      <c r="Q1546" t="str">
        <f t="shared" si="112"/>
        <v>photography</v>
      </c>
      <c r="R1546" t="str">
        <f t="shared" si="111"/>
        <v>nature</v>
      </c>
      <c r="S1546" s="11">
        <f t="shared" si="115"/>
        <v>42053.051203703704</v>
      </c>
      <c r="T1546" s="12">
        <f t="shared" si="11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 t="shared" si="113"/>
        <v>1</v>
      </c>
      <c r="Q1547" t="str">
        <f t="shared" si="112"/>
        <v>photography</v>
      </c>
      <c r="R1547" t="str">
        <f t="shared" ref="R1547:R1610" si="116">RIGHT(N1547,LEN(N1547)-FIND("/",N1547))</f>
        <v>nature</v>
      </c>
      <c r="S1547" s="11">
        <f t="shared" si="115"/>
        <v>42031.884652777779</v>
      </c>
      <c r="T1547" s="12">
        <f t="shared" si="11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 t="shared" si="113"/>
        <v>150</v>
      </c>
      <c r="Q1548" t="str">
        <f t="shared" ref="Q1548:Q1611" si="117">LEFT(N1548,FIND("/",N1548)-1)</f>
        <v>photography</v>
      </c>
      <c r="R1548" t="str">
        <f t="shared" si="116"/>
        <v>nature</v>
      </c>
      <c r="S1548" s="11">
        <f t="shared" si="115"/>
        <v>41839.212951388887</v>
      </c>
      <c r="T1548" s="12">
        <f t="shared" si="11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>
        <f t="shared" si="113"/>
        <v>0</v>
      </c>
      <c r="Q1549" t="str">
        <f t="shared" si="117"/>
        <v>photography</v>
      </c>
      <c r="R1549" t="str">
        <f t="shared" si="116"/>
        <v>nature</v>
      </c>
      <c r="S1549" s="11">
        <f t="shared" si="115"/>
        <v>42782.426875000005</v>
      </c>
      <c r="T1549" s="12">
        <f t="shared" si="11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 t="shared" si="113"/>
        <v>30.5</v>
      </c>
      <c r="Q1550" t="str">
        <f t="shared" si="117"/>
        <v>photography</v>
      </c>
      <c r="R1550" t="str">
        <f t="shared" si="116"/>
        <v>nature</v>
      </c>
      <c r="S1550" s="11">
        <f t="shared" si="115"/>
        <v>42286.88217592593</v>
      </c>
      <c r="T1550" s="12">
        <f t="shared" si="11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 t="shared" si="113"/>
        <v>88</v>
      </c>
      <c r="Q1551" t="str">
        <f t="shared" si="117"/>
        <v>photography</v>
      </c>
      <c r="R1551" t="str">
        <f t="shared" si="116"/>
        <v>nature</v>
      </c>
      <c r="S1551" s="11">
        <f t="shared" si="115"/>
        <v>42281.136099537034</v>
      </c>
      <c r="T1551" s="12">
        <f t="shared" si="11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 t="shared" si="113"/>
        <v>54</v>
      </c>
      <c r="Q1552" t="str">
        <f t="shared" si="117"/>
        <v>photography</v>
      </c>
      <c r="R1552" t="str">
        <f t="shared" si="116"/>
        <v>nature</v>
      </c>
      <c r="S1552" s="11">
        <f t="shared" si="115"/>
        <v>42472.449467592596</v>
      </c>
      <c r="T1552" s="12">
        <f t="shared" si="11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>
        <f t="shared" si="113"/>
        <v>0</v>
      </c>
      <c r="Q1553" t="str">
        <f t="shared" si="117"/>
        <v>photography</v>
      </c>
      <c r="R1553" t="str">
        <f t="shared" si="116"/>
        <v>nature</v>
      </c>
      <c r="S1553" s="11">
        <f t="shared" si="115"/>
        <v>42121.824525462958</v>
      </c>
      <c r="T1553" s="12">
        <f t="shared" si="11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 t="shared" si="113"/>
        <v>1065.5</v>
      </c>
      <c r="Q1554" t="str">
        <f t="shared" si="117"/>
        <v>photography</v>
      </c>
      <c r="R1554" t="str">
        <f t="shared" si="116"/>
        <v>nature</v>
      </c>
      <c r="S1554" s="11">
        <f t="shared" si="115"/>
        <v>41892.688750000001</v>
      </c>
      <c r="T1554" s="12">
        <f t="shared" si="11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>
        <f t="shared" si="113"/>
        <v>0</v>
      </c>
      <c r="Q1555" t="str">
        <f t="shared" si="117"/>
        <v>photography</v>
      </c>
      <c r="R1555" t="str">
        <f t="shared" si="116"/>
        <v>nature</v>
      </c>
      <c r="S1555" s="11">
        <f t="shared" si="115"/>
        <v>42219.282951388886</v>
      </c>
      <c r="T1555" s="12">
        <f t="shared" si="11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>
        <f t="shared" si="113"/>
        <v>0</v>
      </c>
      <c r="Q1556" t="str">
        <f t="shared" si="117"/>
        <v>photography</v>
      </c>
      <c r="R1556" t="str">
        <f t="shared" si="116"/>
        <v>nature</v>
      </c>
      <c r="S1556" s="11">
        <f t="shared" si="115"/>
        <v>42188.252199074079</v>
      </c>
      <c r="T1556" s="12">
        <f t="shared" si="11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>
        <f t="shared" si="113"/>
        <v>0</v>
      </c>
      <c r="Q1557" t="str">
        <f t="shared" si="117"/>
        <v>photography</v>
      </c>
      <c r="R1557" t="str">
        <f t="shared" si="116"/>
        <v>nature</v>
      </c>
      <c r="S1557" s="11">
        <f t="shared" si="115"/>
        <v>42241.613796296297</v>
      </c>
      <c r="T1557" s="12">
        <f t="shared" si="11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 t="shared" si="113"/>
        <v>344.5</v>
      </c>
      <c r="Q1558" t="str">
        <f t="shared" si="117"/>
        <v>photography</v>
      </c>
      <c r="R1558" t="str">
        <f t="shared" si="116"/>
        <v>nature</v>
      </c>
      <c r="S1558" s="11">
        <f t="shared" si="115"/>
        <v>42525.153055555551</v>
      </c>
      <c r="T1558" s="12">
        <f t="shared" si="11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 t="shared" si="113"/>
        <v>50.5</v>
      </c>
      <c r="Q1559" t="str">
        <f t="shared" si="117"/>
        <v>photography</v>
      </c>
      <c r="R1559" t="str">
        <f t="shared" si="116"/>
        <v>nature</v>
      </c>
      <c r="S1559" s="11">
        <f t="shared" si="115"/>
        <v>41871.65315972222</v>
      </c>
      <c r="T1559" s="12">
        <f t="shared" si="11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 t="shared" si="113"/>
        <v>19</v>
      </c>
      <c r="Q1560" t="str">
        <f t="shared" si="117"/>
        <v>photography</v>
      </c>
      <c r="R1560" t="str">
        <f t="shared" si="116"/>
        <v>nature</v>
      </c>
      <c r="S1560" s="11">
        <f t="shared" si="115"/>
        <v>42185.397673611107</v>
      </c>
      <c r="T1560" s="12">
        <f t="shared" si="11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 t="shared" si="113"/>
        <v>25.5</v>
      </c>
      <c r="Q1561" t="str">
        <f t="shared" si="117"/>
        <v>photography</v>
      </c>
      <c r="R1561" t="str">
        <f t="shared" si="116"/>
        <v>nature</v>
      </c>
      <c r="S1561" s="11">
        <f t="shared" si="115"/>
        <v>42108.05322916666</v>
      </c>
      <c r="T1561" s="12">
        <f t="shared" si="11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 t="shared" si="113"/>
        <v>49</v>
      </c>
      <c r="Q1562" t="str">
        <f t="shared" si="117"/>
        <v>photography</v>
      </c>
      <c r="R1562" t="str">
        <f t="shared" si="116"/>
        <v>nature</v>
      </c>
      <c r="S1562" s="11">
        <f t="shared" si="115"/>
        <v>41936.020752314813</v>
      </c>
      <c r="T1562" s="12">
        <f t="shared" si="11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 t="shared" si="113"/>
        <v>34</v>
      </c>
      <c r="Q1563" t="str">
        <f t="shared" si="117"/>
        <v>publishing</v>
      </c>
      <c r="R1563" t="str">
        <f t="shared" si="116"/>
        <v>art books</v>
      </c>
      <c r="S1563" s="11">
        <f t="shared" si="115"/>
        <v>41555.041701388887</v>
      </c>
      <c r="T1563" s="12">
        <f t="shared" si="11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>
        <f t="shared" si="113"/>
        <v>0</v>
      </c>
      <c r="Q1564" t="str">
        <f t="shared" si="117"/>
        <v>publishing</v>
      </c>
      <c r="R1564" t="str">
        <f t="shared" si="116"/>
        <v>art books</v>
      </c>
      <c r="S1564" s="11">
        <f t="shared" si="115"/>
        <v>40079.566157407404</v>
      </c>
      <c r="T1564" s="12">
        <f t="shared" si="11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 t="shared" si="113"/>
        <v>43.5</v>
      </c>
      <c r="Q1565" t="str">
        <f t="shared" si="117"/>
        <v>publishing</v>
      </c>
      <c r="R1565" t="str">
        <f t="shared" si="116"/>
        <v>art books</v>
      </c>
      <c r="S1565" s="11">
        <f t="shared" si="115"/>
        <v>41652.742488425924</v>
      </c>
      <c r="T1565" s="12">
        <f t="shared" si="11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 t="shared" si="113"/>
        <v>5.5</v>
      </c>
      <c r="Q1566" t="str">
        <f t="shared" si="117"/>
        <v>publishing</v>
      </c>
      <c r="R1566" t="str">
        <f t="shared" si="116"/>
        <v>art books</v>
      </c>
      <c r="S1566" s="11">
        <f t="shared" si="115"/>
        <v>42121.367002314815</v>
      </c>
      <c r="T1566" s="12">
        <f t="shared" si="11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 t="shared" si="113"/>
        <v>50.5</v>
      </c>
      <c r="Q1567" t="str">
        <f t="shared" si="117"/>
        <v>publishing</v>
      </c>
      <c r="R1567" t="str">
        <f t="shared" si="116"/>
        <v>art books</v>
      </c>
      <c r="S1567" s="11">
        <f t="shared" si="115"/>
        <v>40672.729872685188</v>
      </c>
      <c r="T1567" s="12">
        <f t="shared" si="11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 t="shared" si="113"/>
        <v>3217</v>
      </c>
      <c r="Q1568" t="str">
        <f t="shared" si="117"/>
        <v>publishing</v>
      </c>
      <c r="R1568" t="str">
        <f t="shared" si="116"/>
        <v>art books</v>
      </c>
      <c r="S1568" s="11">
        <f t="shared" si="115"/>
        <v>42549.916712962964</v>
      </c>
      <c r="T1568" s="12">
        <f t="shared" si="11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 t="shared" si="113"/>
        <v>181.5</v>
      </c>
      <c r="Q1569" t="str">
        <f t="shared" si="117"/>
        <v>publishing</v>
      </c>
      <c r="R1569" t="str">
        <f t="shared" si="116"/>
        <v>art books</v>
      </c>
      <c r="S1569" s="11">
        <f t="shared" si="115"/>
        <v>41671.936863425923</v>
      </c>
      <c r="T1569" s="12">
        <f t="shared" si="11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 t="shared" si="113"/>
        <v>1716</v>
      </c>
      <c r="Q1570" t="str">
        <f t="shared" si="117"/>
        <v>publishing</v>
      </c>
      <c r="R1570" t="str">
        <f t="shared" si="116"/>
        <v>art books</v>
      </c>
      <c r="S1570" s="11">
        <f t="shared" si="115"/>
        <v>41962.062326388885</v>
      </c>
      <c r="T1570" s="12">
        <f t="shared" si="11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>
        <f t="shared" si="113"/>
        <v>0</v>
      </c>
      <c r="Q1571" t="str">
        <f t="shared" si="117"/>
        <v>publishing</v>
      </c>
      <c r="R1571" t="str">
        <f t="shared" si="116"/>
        <v>art books</v>
      </c>
      <c r="S1571" s="11">
        <f t="shared" si="115"/>
        <v>41389.679560185185</v>
      </c>
      <c r="T1571" s="12">
        <f t="shared" si="11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 t="shared" si="113"/>
        <v>1268</v>
      </c>
      <c r="Q1572" t="str">
        <f t="shared" si="117"/>
        <v>publishing</v>
      </c>
      <c r="R1572" t="str">
        <f t="shared" si="116"/>
        <v>art books</v>
      </c>
      <c r="S1572" s="11">
        <f t="shared" si="115"/>
        <v>42438.813449074078</v>
      </c>
      <c r="T1572" s="12">
        <f t="shared" si="11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 t="shared" si="113"/>
        <v>42</v>
      </c>
      <c r="Q1573" t="str">
        <f t="shared" si="117"/>
        <v>publishing</v>
      </c>
      <c r="R1573" t="str">
        <f t="shared" si="116"/>
        <v>art books</v>
      </c>
      <c r="S1573" s="11">
        <f t="shared" si="115"/>
        <v>42144.769479166673</v>
      </c>
      <c r="T1573" s="12">
        <f t="shared" si="11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 t="shared" si="113"/>
        <v>64</v>
      </c>
      <c r="Q1574" t="str">
        <f t="shared" si="117"/>
        <v>publishing</v>
      </c>
      <c r="R1574" t="str">
        <f t="shared" si="116"/>
        <v>art books</v>
      </c>
      <c r="S1574" s="11">
        <f t="shared" si="115"/>
        <v>42404.033090277779</v>
      </c>
      <c r="T1574" s="12">
        <f t="shared" si="11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 t="shared" si="113"/>
        <v>113</v>
      </c>
      <c r="Q1575" t="str">
        <f t="shared" si="117"/>
        <v>publishing</v>
      </c>
      <c r="R1575" t="str">
        <f t="shared" si="116"/>
        <v>art books</v>
      </c>
      <c r="S1575" s="11">
        <f t="shared" si="115"/>
        <v>42786.000023148154</v>
      </c>
      <c r="T1575" s="12">
        <f t="shared" si="11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 t="shared" si="113"/>
        <v>256</v>
      </c>
      <c r="Q1576" t="str">
        <f t="shared" si="117"/>
        <v>publishing</v>
      </c>
      <c r="R1576" t="str">
        <f t="shared" si="116"/>
        <v>art books</v>
      </c>
      <c r="S1576" s="11">
        <f t="shared" si="115"/>
        <v>42017.927418981482</v>
      </c>
      <c r="T1576" s="12">
        <f t="shared" si="11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 t="shared" si="113"/>
        <v>1163</v>
      </c>
      <c r="Q1577" t="str">
        <f t="shared" si="117"/>
        <v>publishing</v>
      </c>
      <c r="R1577" t="str">
        <f t="shared" si="116"/>
        <v>art books</v>
      </c>
      <c r="S1577" s="11">
        <f t="shared" si="115"/>
        <v>41799.524259259262</v>
      </c>
      <c r="T1577" s="12">
        <f t="shared" si="11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 t="shared" si="113"/>
        <v>330</v>
      </c>
      <c r="Q1578" t="str">
        <f t="shared" si="117"/>
        <v>publishing</v>
      </c>
      <c r="R1578" t="str">
        <f t="shared" si="116"/>
        <v>art books</v>
      </c>
      <c r="S1578" s="11">
        <f t="shared" si="115"/>
        <v>42140.879259259258</v>
      </c>
      <c r="T1578" s="12">
        <f t="shared" si="11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 t="shared" si="113"/>
        <v>28.5</v>
      </c>
      <c r="Q1579" t="str">
        <f t="shared" si="117"/>
        <v>publishing</v>
      </c>
      <c r="R1579" t="str">
        <f t="shared" si="116"/>
        <v>art books</v>
      </c>
      <c r="S1579" s="11">
        <f t="shared" si="115"/>
        <v>41054.847777777781</v>
      </c>
      <c r="T1579" s="12">
        <f t="shared" si="11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 t="shared" si="113"/>
        <v>104.5</v>
      </c>
      <c r="Q1580" t="str">
        <f t="shared" si="117"/>
        <v>publishing</v>
      </c>
      <c r="R1580" t="str">
        <f t="shared" si="116"/>
        <v>art books</v>
      </c>
      <c r="S1580" s="11">
        <f t="shared" si="115"/>
        <v>40399.065868055557</v>
      </c>
      <c r="T1580" s="12">
        <f t="shared" si="11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 t="shared" si="113"/>
        <v>15</v>
      </c>
      <c r="Q1581" t="str">
        <f t="shared" si="117"/>
        <v>publishing</v>
      </c>
      <c r="R1581" t="str">
        <f t="shared" si="116"/>
        <v>art books</v>
      </c>
      <c r="S1581" s="11">
        <f t="shared" si="115"/>
        <v>41481.996423611112</v>
      </c>
      <c r="T1581" s="12">
        <f t="shared" si="11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>
        <f t="shared" si="113"/>
        <v>0</v>
      </c>
      <c r="Q1582" t="str">
        <f t="shared" si="117"/>
        <v>publishing</v>
      </c>
      <c r="R1582" t="str">
        <f t="shared" si="116"/>
        <v>art books</v>
      </c>
      <c r="S1582" s="11">
        <f t="shared" si="115"/>
        <v>40990.050069444449</v>
      </c>
      <c r="T1582" s="12">
        <f t="shared" si="11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 t="shared" si="113"/>
        <v>3</v>
      </c>
      <c r="Q1583" t="str">
        <f t="shared" si="117"/>
        <v>photography</v>
      </c>
      <c r="R1583" t="str">
        <f t="shared" si="116"/>
        <v>places</v>
      </c>
      <c r="S1583" s="11">
        <f t="shared" si="115"/>
        <v>42325.448958333334</v>
      </c>
      <c r="T1583" s="12">
        <f t="shared" si="11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 t="shared" si="113"/>
        <v>48</v>
      </c>
      <c r="Q1584" t="str">
        <f t="shared" si="117"/>
        <v>photography</v>
      </c>
      <c r="R1584" t="str">
        <f t="shared" si="116"/>
        <v>places</v>
      </c>
      <c r="S1584" s="11">
        <f t="shared" si="115"/>
        <v>42246.789965277778</v>
      </c>
      <c r="T1584" s="12">
        <f t="shared" si="11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 t="shared" si="113"/>
        <v>8</v>
      </c>
      <c r="Q1585" t="str">
        <f t="shared" si="117"/>
        <v>photography</v>
      </c>
      <c r="R1585" t="str">
        <f t="shared" si="116"/>
        <v>places</v>
      </c>
      <c r="S1585" s="11">
        <f t="shared" si="115"/>
        <v>41877.904988425929</v>
      </c>
      <c r="T1585" s="12">
        <f t="shared" si="11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>
        <f t="shared" si="113"/>
        <v>0</v>
      </c>
      <c r="Q1586" t="str">
        <f t="shared" si="117"/>
        <v>photography</v>
      </c>
      <c r="R1586" t="str">
        <f t="shared" si="116"/>
        <v>places</v>
      </c>
      <c r="S1586" s="11">
        <f t="shared" si="115"/>
        <v>41779.649317129632</v>
      </c>
      <c r="T1586" s="12">
        <f t="shared" si="11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 t="shared" si="113"/>
        <v>796</v>
      </c>
      <c r="Q1587" t="str">
        <f t="shared" si="117"/>
        <v>photography</v>
      </c>
      <c r="R1587" t="str">
        <f t="shared" si="116"/>
        <v>places</v>
      </c>
      <c r="S1587" s="11">
        <f t="shared" si="115"/>
        <v>42707.895462962959</v>
      </c>
      <c r="T1587" s="12">
        <f t="shared" si="11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>
        <f t="shared" si="113"/>
        <v>0</v>
      </c>
      <c r="Q1588" t="str">
        <f t="shared" si="117"/>
        <v>photography</v>
      </c>
      <c r="R1588" t="str">
        <f t="shared" si="116"/>
        <v>places</v>
      </c>
      <c r="S1588" s="11">
        <f t="shared" si="115"/>
        <v>42069.104421296302</v>
      </c>
      <c r="T1588" s="12">
        <f t="shared" si="11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 t="shared" si="113"/>
        <v>1</v>
      </c>
      <c r="Q1589" t="str">
        <f t="shared" si="117"/>
        <v>photography</v>
      </c>
      <c r="R1589" t="str">
        <f t="shared" si="116"/>
        <v>places</v>
      </c>
      <c r="S1589" s="11">
        <f t="shared" si="115"/>
        <v>41956.950983796298</v>
      </c>
      <c r="T1589" s="12">
        <f t="shared" si="11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>
        <f t="shared" si="113"/>
        <v>0</v>
      </c>
      <c r="Q1590" t="str">
        <f t="shared" si="117"/>
        <v>photography</v>
      </c>
      <c r="R1590" t="str">
        <f t="shared" si="116"/>
        <v>places</v>
      </c>
      <c r="S1590" s="11">
        <f t="shared" si="115"/>
        <v>42005.24998842593</v>
      </c>
      <c r="T1590" s="12">
        <f t="shared" si="11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>
        <f t="shared" si="113"/>
        <v>0</v>
      </c>
      <c r="Q1591" t="str">
        <f t="shared" si="117"/>
        <v>photography</v>
      </c>
      <c r="R1591" t="str">
        <f t="shared" si="116"/>
        <v>places</v>
      </c>
      <c r="S1591" s="11">
        <f t="shared" si="115"/>
        <v>42256.984791666662</v>
      </c>
      <c r="T1591" s="12">
        <f t="shared" si="11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 t="shared" si="113"/>
        <v>511</v>
      </c>
      <c r="Q1592" t="str">
        <f t="shared" si="117"/>
        <v>photography</v>
      </c>
      <c r="R1592" t="str">
        <f t="shared" si="116"/>
        <v>places</v>
      </c>
      <c r="S1592" s="11">
        <f t="shared" si="115"/>
        <v>42240.857222222221</v>
      </c>
      <c r="T1592" s="12">
        <f t="shared" si="11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 t="shared" si="113"/>
        <v>2092</v>
      </c>
      <c r="Q1593" t="str">
        <f t="shared" si="117"/>
        <v>photography</v>
      </c>
      <c r="R1593" t="str">
        <f t="shared" si="116"/>
        <v>places</v>
      </c>
      <c r="S1593" s="11">
        <f t="shared" si="115"/>
        <v>42433.726168981477</v>
      </c>
      <c r="T1593" s="12">
        <f t="shared" si="11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>
        <f t="shared" si="113"/>
        <v>0</v>
      </c>
      <c r="Q1594" t="str">
        <f t="shared" si="117"/>
        <v>photography</v>
      </c>
      <c r="R1594" t="str">
        <f t="shared" si="116"/>
        <v>places</v>
      </c>
      <c r="S1594" s="11">
        <f t="shared" si="115"/>
        <v>42046.072743055556</v>
      </c>
      <c r="T1594" s="12">
        <f t="shared" si="11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 t="shared" si="113"/>
        <v>3</v>
      </c>
      <c r="Q1595" t="str">
        <f t="shared" si="117"/>
        <v>photography</v>
      </c>
      <c r="R1595" t="str">
        <f t="shared" si="116"/>
        <v>places</v>
      </c>
      <c r="S1595" s="11">
        <f t="shared" si="115"/>
        <v>42033.845543981486</v>
      </c>
      <c r="T1595" s="12">
        <f t="shared" si="11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 t="shared" si="113"/>
        <v>107.5</v>
      </c>
      <c r="Q1596" t="str">
        <f t="shared" si="117"/>
        <v>photography</v>
      </c>
      <c r="R1596" t="str">
        <f t="shared" si="116"/>
        <v>places</v>
      </c>
      <c r="S1596" s="11">
        <f t="shared" si="115"/>
        <v>42445.712754629625</v>
      </c>
      <c r="T1596" s="12">
        <f t="shared" si="11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 t="shared" si="113"/>
        <v>143.5</v>
      </c>
      <c r="Q1597" t="str">
        <f t="shared" si="117"/>
        <v>photography</v>
      </c>
      <c r="R1597" t="str">
        <f t="shared" si="116"/>
        <v>places</v>
      </c>
      <c r="S1597" s="11">
        <f t="shared" si="115"/>
        <v>41780.050092592595</v>
      </c>
      <c r="T1597" s="12">
        <f t="shared" si="11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 t="shared" si="113"/>
        <v>39</v>
      </c>
      <c r="Q1598" t="str">
        <f t="shared" si="117"/>
        <v>photography</v>
      </c>
      <c r="R1598" t="str">
        <f t="shared" si="116"/>
        <v>places</v>
      </c>
      <c r="S1598" s="11">
        <f t="shared" si="115"/>
        <v>41941.430196759262</v>
      </c>
      <c r="T1598" s="12">
        <f t="shared" si="11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>
        <f t="shared" si="113"/>
        <v>0</v>
      </c>
      <c r="Q1599" t="str">
        <f t="shared" si="117"/>
        <v>photography</v>
      </c>
      <c r="R1599" t="str">
        <f t="shared" si="116"/>
        <v>places</v>
      </c>
      <c r="S1599" s="11">
        <f t="shared" si="115"/>
        <v>42603.354131944448</v>
      </c>
      <c r="T1599" s="12">
        <f t="shared" si="11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 t="shared" si="113"/>
        <v>1</v>
      </c>
      <c r="Q1600" t="str">
        <f t="shared" si="117"/>
        <v>photography</v>
      </c>
      <c r="R1600" t="str">
        <f t="shared" si="116"/>
        <v>places</v>
      </c>
      <c r="S1600" s="11">
        <f t="shared" si="115"/>
        <v>42151.667337962965</v>
      </c>
      <c r="T1600" s="12">
        <f t="shared" si="11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>
        <f t="shared" si="113"/>
        <v>0</v>
      </c>
      <c r="Q1601" t="str">
        <f t="shared" si="117"/>
        <v>photography</v>
      </c>
      <c r="R1601" t="str">
        <f t="shared" si="116"/>
        <v>places</v>
      </c>
      <c r="S1601" s="11">
        <f t="shared" si="115"/>
        <v>42438.53907407407</v>
      </c>
      <c r="T1601" s="12">
        <f t="shared" si="11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 t="shared" si="113"/>
        <v>188</v>
      </c>
      <c r="Q1602" t="str">
        <f t="shared" si="117"/>
        <v>photography</v>
      </c>
      <c r="R1602" t="str">
        <f t="shared" si="116"/>
        <v>places</v>
      </c>
      <c r="S1602" s="11">
        <f t="shared" si="115"/>
        <v>41791.057314814818</v>
      </c>
      <c r="T1602" s="12">
        <f t="shared" si="11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 t="shared" ref="P1603:P1666" si="118">AVERAGE(L1603,E1603)</f>
        <v>1381.115</v>
      </c>
      <c r="Q1603" t="str">
        <f t="shared" si="117"/>
        <v>music</v>
      </c>
      <c r="R1603" t="str">
        <f t="shared" si="116"/>
        <v>rock</v>
      </c>
      <c r="S1603" s="11">
        <f t="shared" si="115"/>
        <v>40638.092974537038</v>
      </c>
      <c r="T1603" s="12">
        <f t="shared" ref="T1603:T1666" si="119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 t="shared" si="118"/>
        <v>767.25</v>
      </c>
      <c r="Q1604" t="str">
        <f t="shared" si="117"/>
        <v>music</v>
      </c>
      <c r="R1604" t="str">
        <f t="shared" si="116"/>
        <v>rock</v>
      </c>
      <c r="S1604" s="11">
        <f t="shared" ref="S1604:S1667" si="120">(((J1604/60)/60)/24)+DATE(1970,1,1)</f>
        <v>40788.297650462962</v>
      </c>
      <c r="T1604" s="12">
        <f t="shared" si="11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 t="shared" si="118"/>
        <v>1015.33</v>
      </c>
      <c r="Q1605" t="str">
        <f t="shared" si="117"/>
        <v>music</v>
      </c>
      <c r="R1605" t="str">
        <f t="shared" si="116"/>
        <v>rock</v>
      </c>
      <c r="S1605" s="11">
        <f t="shared" si="120"/>
        <v>40876.169664351852</v>
      </c>
      <c r="T1605" s="12">
        <f t="shared" si="11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 t="shared" si="118"/>
        <v>1744.5</v>
      </c>
      <c r="Q1606" t="str">
        <f t="shared" si="117"/>
        <v>music</v>
      </c>
      <c r="R1606" t="str">
        <f t="shared" si="116"/>
        <v>rock</v>
      </c>
      <c r="S1606" s="11">
        <f t="shared" si="120"/>
        <v>40945.845312500001</v>
      </c>
      <c r="T1606" s="12">
        <f t="shared" si="119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 t="shared" si="118"/>
        <v>3042.8</v>
      </c>
      <c r="Q1607" t="str">
        <f t="shared" si="117"/>
        <v>music</v>
      </c>
      <c r="R1607" t="str">
        <f t="shared" si="116"/>
        <v>rock</v>
      </c>
      <c r="S1607" s="11">
        <f t="shared" si="120"/>
        <v>40747.012881944444</v>
      </c>
      <c r="T1607" s="12">
        <f t="shared" si="119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 t="shared" si="118"/>
        <v>4086.165</v>
      </c>
      <c r="Q1608" t="str">
        <f t="shared" si="117"/>
        <v>music</v>
      </c>
      <c r="R1608" t="str">
        <f t="shared" si="116"/>
        <v>rock</v>
      </c>
      <c r="S1608" s="11">
        <f t="shared" si="120"/>
        <v>40536.111550925925</v>
      </c>
      <c r="T1608" s="12">
        <f t="shared" si="119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 t="shared" si="118"/>
        <v>7358</v>
      </c>
      <c r="Q1609" t="str">
        <f t="shared" si="117"/>
        <v>music</v>
      </c>
      <c r="R1609" t="str">
        <f t="shared" si="116"/>
        <v>rock</v>
      </c>
      <c r="S1609" s="11">
        <f t="shared" si="120"/>
        <v>41053.80846064815</v>
      </c>
      <c r="T1609" s="12">
        <f t="shared" si="119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 t="shared" si="118"/>
        <v>619</v>
      </c>
      <c r="Q1610" t="str">
        <f t="shared" si="117"/>
        <v>music</v>
      </c>
      <c r="R1610" t="str">
        <f t="shared" si="116"/>
        <v>rock</v>
      </c>
      <c r="S1610" s="11">
        <f t="shared" si="120"/>
        <v>41607.83085648148</v>
      </c>
      <c r="T1610" s="12">
        <f t="shared" si="119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 t="shared" si="118"/>
        <v>889.5</v>
      </c>
      <c r="Q1611" t="str">
        <f t="shared" si="117"/>
        <v>music</v>
      </c>
      <c r="R1611" t="str">
        <f t="shared" ref="R1611:R1674" si="121">RIGHT(N1611,LEN(N1611)-FIND("/",N1611))</f>
        <v>rock</v>
      </c>
      <c r="S1611" s="11">
        <f t="shared" si="120"/>
        <v>40796.001261574071</v>
      </c>
      <c r="T1611" s="12">
        <f t="shared" si="119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 t="shared" si="118"/>
        <v>2774.5</v>
      </c>
      <c r="Q1612" t="str">
        <f t="shared" ref="Q1612:Q1675" si="122">LEFT(N1612,FIND("/",N1612)-1)</f>
        <v>music</v>
      </c>
      <c r="R1612" t="str">
        <f t="shared" si="121"/>
        <v>rock</v>
      </c>
      <c r="S1612" s="11">
        <f t="shared" si="120"/>
        <v>41228.924884259257</v>
      </c>
      <c r="T1612" s="12">
        <f t="shared" si="119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 t="shared" si="118"/>
        <v>514</v>
      </c>
      <c r="Q1613" t="str">
        <f t="shared" si="122"/>
        <v>music</v>
      </c>
      <c r="R1613" t="str">
        <f t="shared" si="121"/>
        <v>rock</v>
      </c>
      <c r="S1613" s="11">
        <f t="shared" si="120"/>
        <v>41409.00037037037</v>
      </c>
      <c r="T1613" s="12">
        <f t="shared" si="119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 t="shared" si="118"/>
        <v>280.5</v>
      </c>
      <c r="Q1614" t="str">
        <f t="shared" si="122"/>
        <v>music</v>
      </c>
      <c r="R1614" t="str">
        <f t="shared" si="121"/>
        <v>rock</v>
      </c>
      <c r="S1614" s="11">
        <f t="shared" si="120"/>
        <v>41246.874814814815</v>
      </c>
      <c r="T1614" s="12">
        <f t="shared" si="119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 t="shared" si="118"/>
        <v>520.5</v>
      </c>
      <c r="Q1615" t="str">
        <f t="shared" si="122"/>
        <v>music</v>
      </c>
      <c r="R1615" t="str">
        <f t="shared" si="121"/>
        <v>rock</v>
      </c>
      <c r="S1615" s="11">
        <f t="shared" si="120"/>
        <v>41082.069467592592</v>
      </c>
      <c r="T1615" s="12">
        <f t="shared" si="119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 t="shared" si="118"/>
        <v>2606</v>
      </c>
      <c r="Q1616" t="str">
        <f t="shared" si="122"/>
        <v>music</v>
      </c>
      <c r="R1616" t="str">
        <f t="shared" si="121"/>
        <v>rock</v>
      </c>
      <c r="S1616" s="11">
        <f t="shared" si="120"/>
        <v>41794.981122685182</v>
      </c>
      <c r="T1616" s="12">
        <f t="shared" si="119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 t="shared" si="118"/>
        <v>4633</v>
      </c>
      <c r="Q1617" t="str">
        <f t="shared" si="122"/>
        <v>music</v>
      </c>
      <c r="R1617" t="str">
        <f t="shared" si="121"/>
        <v>rock</v>
      </c>
      <c r="S1617" s="11">
        <f t="shared" si="120"/>
        <v>40845.050879629627</v>
      </c>
      <c r="T1617" s="12">
        <f t="shared" si="119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 t="shared" si="118"/>
        <v>5288.5</v>
      </c>
      <c r="Q1618" t="str">
        <f t="shared" si="122"/>
        <v>music</v>
      </c>
      <c r="R1618" t="str">
        <f t="shared" si="121"/>
        <v>rock</v>
      </c>
      <c r="S1618" s="11">
        <f t="shared" si="120"/>
        <v>41194.715520833335</v>
      </c>
      <c r="T1618" s="12">
        <f t="shared" si="119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 t="shared" si="118"/>
        <v>5184</v>
      </c>
      <c r="Q1619" t="str">
        <f t="shared" si="122"/>
        <v>music</v>
      </c>
      <c r="R1619" t="str">
        <f t="shared" si="121"/>
        <v>rock</v>
      </c>
      <c r="S1619" s="11">
        <f t="shared" si="120"/>
        <v>41546.664212962962</v>
      </c>
      <c r="T1619" s="12">
        <f t="shared" si="119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 t="shared" si="118"/>
        <v>801.5</v>
      </c>
      <c r="Q1620" t="str">
        <f t="shared" si="122"/>
        <v>music</v>
      </c>
      <c r="R1620" t="str">
        <f t="shared" si="121"/>
        <v>rock</v>
      </c>
      <c r="S1620" s="11">
        <f t="shared" si="120"/>
        <v>41301.654340277775</v>
      </c>
      <c r="T1620" s="12">
        <f t="shared" si="119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 t="shared" si="118"/>
        <v>1011.5</v>
      </c>
      <c r="Q1621" t="str">
        <f t="shared" si="122"/>
        <v>music</v>
      </c>
      <c r="R1621" t="str">
        <f t="shared" si="121"/>
        <v>rock</v>
      </c>
      <c r="S1621" s="11">
        <f t="shared" si="120"/>
        <v>41876.18618055556</v>
      </c>
      <c r="T1621" s="12">
        <f t="shared" si="119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 t="shared" si="118"/>
        <v>573.5</v>
      </c>
      <c r="Q1622" t="str">
        <f t="shared" si="122"/>
        <v>music</v>
      </c>
      <c r="R1622" t="str">
        <f t="shared" si="121"/>
        <v>rock</v>
      </c>
      <c r="S1622" s="11">
        <f t="shared" si="120"/>
        <v>41321.339583333334</v>
      </c>
      <c r="T1622" s="12">
        <f t="shared" si="119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 t="shared" si="118"/>
        <v>3048.5</v>
      </c>
      <c r="Q1623" t="str">
        <f t="shared" si="122"/>
        <v>music</v>
      </c>
      <c r="R1623" t="str">
        <f t="shared" si="121"/>
        <v>rock</v>
      </c>
      <c r="S1623" s="11">
        <f t="shared" si="120"/>
        <v>41003.60665509259</v>
      </c>
      <c r="T1623" s="12">
        <f t="shared" si="119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 t="shared" si="118"/>
        <v>3542</v>
      </c>
      <c r="Q1624" t="str">
        <f t="shared" si="122"/>
        <v>music</v>
      </c>
      <c r="R1624" t="str">
        <f t="shared" si="121"/>
        <v>rock</v>
      </c>
      <c r="S1624" s="11">
        <f t="shared" si="120"/>
        <v>41950.29483796296</v>
      </c>
      <c r="T1624" s="12">
        <f t="shared" si="119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 t="shared" si="118"/>
        <v>388</v>
      </c>
      <c r="Q1625" t="str">
        <f t="shared" si="122"/>
        <v>music</v>
      </c>
      <c r="R1625" t="str">
        <f t="shared" si="121"/>
        <v>rock</v>
      </c>
      <c r="S1625" s="11">
        <f t="shared" si="120"/>
        <v>41453.688530092593</v>
      </c>
      <c r="T1625" s="12">
        <f t="shared" si="119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 t="shared" si="118"/>
        <v>602.5</v>
      </c>
      <c r="Q1626" t="str">
        <f t="shared" si="122"/>
        <v>music</v>
      </c>
      <c r="R1626" t="str">
        <f t="shared" si="121"/>
        <v>rock</v>
      </c>
      <c r="S1626" s="11">
        <f t="shared" si="120"/>
        <v>41243.367303240739</v>
      </c>
      <c r="T1626" s="12">
        <f t="shared" si="119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 t="shared" si="118"/>
        <v>5877</v>
      </c>
      <c r="Q1627" t="str">
        <f t="shared" si="122"/>
        <v>music</v>
      </c>
      <c r="R1627" t="str">
        <f t="shared" si="121"/>
        <v>rock</v>
      </c>
      <c r="S1627" s="11">
        <f t="shared" si="120"/>
        <v>41135.699687500004</v>
      </c>
      <c r="T1627" s="12">
        <f t="shared" si="119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 t="shared" si="118"/>
        <v>4101.5</v>
      </c>
      <c r="Q1628" t="str">
        <f t="shared" si="122"/>
        <v>music</v>
      </c>
      <c r="R1628" t="str">
        <f t="shared" si="121"/>
        <v>rock</v>
      </c>
      <c r="S1628" s="11">
        <f t="shared" si="120"/>
        <v>41579.847997685189</v>
      </c>
      <c r="T1628" s="12">
        <f t="shared" si="119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 t="shared" si="118"/>
        <v>1189</v>
      </c>
      <c r="Q1629" t="str">
        <f t="shared" si="122"/>
        <v>music</v>
      </c>
      <c r="R1629" t="str">
        <f t="shared" si="121"/>
        <v>rock</v>
      </c>
      <c r="S1629" s="11">
        <f t="shared" si="120"/>
        <v>41205.707048611112</v>
      </c>
      <c r="T1629" s="12">
        <f t="shared" si="119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 t="shared" si="118"/>
        <v>2062.5</v>
      </c>
      <c r="Q1630" t="str">
        <f t="shared" si="122"/>
        <v>music</v>
      </c>
      <c r="R1630" t="str">
        <f t="shared" si="121"/>
        <v>rock</v>
      </c>
      <c r="S1630" s="11">
        <f t="shared" si="120"/>
        <v>41774.737060185187</v>
      </c>
      <c r="T1630" s="12">
        <f t="shared" si="119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 t="shared" si="118"/>
        <v>3151</v>
      </c>
      <c r="Q1631" t="str">
        <f t="shared" si="122"/>
        <v>music</v>
      </c>
      <c r="R1631" t="str">
        <f t="shared" si="121"/>
        <v>rock</v>
      </c>
      <c r="S1631" s="11">
        <f t="shared" si="120"/>
        <v>41645.867280092592</v>
      </c>
      <c r="T1631" s="12">
        <f t="shared" si="119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 t="shared" si="118"/>
        <v>5368</v>
      </c>
      <c r="Q1632" t="str">
        <f t="shared" si="122"/>
        <v>music</v>
      </c>
      <c r="R1632" t="str">
        <f t="shared" si="121"/>
        <v>rock</v>
      </c>
      <c r="S1632" s="11">
        <f t="shared" si="120"/>
        <v>40939.837673611109</v>
      </c>
      <c r="T1632" s="12">
        <f t="shared" si="119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 t="shared" si="118"/>
        <v>7862</v>
      </c>
      <c r="Q1633" t="str">
        <f t="shared" si="122"/>
        <v>music</v>
      </c>
      <c r="R1633" t="str">
        <f t="shared" si="121"/>
        <v>rock</v>
      </c>
      <c r="S1633" s="11">
        <f t="shared" si="120"/>
        <v>41164.859502314815</v>
      </c>
      <c r="T1633" s="12">
        <f t="shared" si="119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 t="shared" si="118"/>
        <v>2056</v>
      </c>
      <c r="Q1634" t="str">
        <f t="shared" si="122"/>
        <v>music</v>
      </c>
      <c r="R1634" t="str">
        <f t="shared" si="121"/>
        <v>rock</v>
      </c>
      <c r="S1634" s="11">
        <f t="shared" si="120"/>
        <v>40750.340902777774</v>
      </c>
      <c r="T1634" s="12">
        <f t="shared" si="119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 t="shared" si="118"/>
        <v>5029</v>
      </c>
      <c r="Q1635" t="str">
        <f t="shared" si="122"/>
        <v>music</v>
      </c>
      <c r="R1635" t="str">
        <f t="shared" si="121"/>
        <v>rock</v>
      </c>
      <c r="S1635" s="11">
        <f t="shared" si="120"/>
        <v>40896.883750000001</v>
      </c>
      <c r="T1635" s="12">
        <f t="shared" si="119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 t="shared" si="118"/>
        <v>1021</v>
      </c>
      <c r="Q1636" t="str">
        <f t="shared" si="122"/>
        <v>music</v>
      </c>
      <c r="R1636" t="str">
        <f t="shared" si="121"/>
        <v>rock</v>
      </c>
      <c r="S1636" s="11">
        <f t="shared" si="120"/>
        <v>40658.189826388887</v>
      </c>
      <c r="T1636" s="12">
        <f t="shared" si="119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 t="shared" si="118"/>
        <v>1271.5</v>
      </c>
      <c r="Q1637" t="str">
        <f t="shared" si="122"/>
        <v>music</v>
      </c>
      <c r="R1637" t="str">
        <f t="shared" si="121"/>
        <v>rock</v>
      </c>
      <c r="S1637" s="11">
        <f t="shared" si="120"/>
        <v>42502.868761574078</v>
      </c>
      <c r="T1637" s="12">
        <f t="shared" si="119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 t="shared" si="118"/>
        <v>2373.5</v>
      </c>
      <c r="Q1638" t="str">
        <f t="shared" si="122"/>
        <v>music</v>
      </c>
      <c r="R1638" t="str">
        <f t="shared" si="121"/>
        <v>rock</v>
      </c>
      <c r="S1638" s="11">
        <f t="shared" si="120"/>
        <v>40663.08666666667</v>
      </c>
      <c r="T1638" s="12">
        <f t="shared" si="119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 t="shared" si="118"/>
        <v>267</v>
      </c>
      <c r="Q1639" t="str">
        <f t="shared" si="122"/>
        <v>music</v>
      </c>
      <c r="R1639" t="str">
        <f t="shared" si="121"/>
        <v>rock</v>
      </c>
      <c r="S1639" s="11">
        <f t="shared" si="120"/>
        <v>40122.751620370371</v>
      </c>
      <c r="T1639" s="12">
        <f t="shared" si="119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 t="shared" si="118"/>
        <v>538.5</v>
      </c>
      <c r="Q1640" t="str">
        <f t="shared" si="122"/>
        <v>music</v>
      </c>
      <c r="R1640" t="str">
        <f t="shared" si="121"/>
        <v>rock</v>
      </c>
      <c r="S1640" s="11">
        <f t="shared" si="120"/>
        <v>41288.68712962963</v>
      </c>
      <c r="T1640" s="12">
        <f t="shared" si="119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 t="shared" si="118"/>
        <v>909.5</v>
      </c>
      <c r="Q1641" t="str">
        <f t="shared" si="122"/>
        <v>music</v>
      </c>
      <c r="R1641" t="str">
        <f t="shared" si="121"/>
        <v>rock</v>
      </c>
      <c r="S1641" s="11">
        <f t="shared" si="120"/>
        <v>40941.652372685188</v>
      </c>
      <c r="T1641" s="12">
        <f t="shared" si="119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 t="shared" si="118"/>
        <v>348.22</v>
      </c>
      <c r="Q1642" t="str">
        <f t="shared" si="122"/>
        <v>music</v>
      </c>
      <c r="R1642" t="str">
        <f t="shared" si="121"/>
        <v>rock</v>
      </c>
      <c r="S1642" s="11">
        <f t="shared" si="120"/>
        <v>40379.23096064815</v>
      </c>
      <c r="T1642" s="12">
        <f t="shared" si="119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 t="shared" si="118"/>
        <v>1280.5</v>
      </c>
      <c r="Q1643" t="str">
        <f t="shared" si="122"/>
        <v>music</v>
      </c>
      <c r="R1643" t="str">
        <f t="shared" si="121"/>
        <v>pop</v>
      </c>
      <c r="S1643" s="11">
        <f t="shared" si="120"/>
        <v>41962.596574074079</v>
      </c>
      <c r="T1643" s="12">
        <f t="shared" si="119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 t="shared" si="118"/>
        <v>614</v>
      </c>
      <c r="Q1644" t="str">
        <f t="shared" si="122"/>
        <v>music</v>
      </c>
      <c r="R1644" t="str">
        <f t="shared" si="121"/>
        <v>pop</v>
      </c>
      <c r="S1644" s="11">
        <f t="shared" si="120"/>
        <v>40688.024618055555</v>
      </c>
      <c r="T1644" s="12">
        <f t="shared" si="119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 t="shared" si="118"/>
        <v>3136</v>
      </c>
      <c r="Q1645" t="str">
        <f t="shared" si="122"/>
        <v>music</v>
      </c>
      <c r="R1645" t="str">
        <f t="shared" si="121"/>
        <v>pop</v>
      </c>
      <c r="S1645" s="11">
        <f t="shared" si="120"/>
        <v>41146.824212962965</v>
      </c>
      <c r="T1645" s="12">
        <f t="shared" si="119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 t="shared" si="118"/>
        <v>5539</v>
      </c>
      <c r="Q1646" t="str">
        <f t="shared" si="122"/>
        <v>music</v>
      </c>
      <c r="R1646" t="str">
        <f t="shared" si="121"/>
        <v>pop</v>
      </c>
      <c r="S1646" s="11">
        <f t="shared" si="120"/>
        <v>41175.05972222222</v>
      </c>
      <c r="T1646" s="12">
        <f t="shared" si="119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 t="shared" si="118"/>
        <v>2775</v>
      </c>
      <c r="Q1647" t="str">
        <f t="shared" si="122"/>
        <v>music</v>
      </c>
      <c r="R1647" t="str">
        <f t="shared" si="121"/>
        <v>pop</v>
      </c>
      <c r="S1647" s="11">
        <f t="shared" si="120"/>
        <v>41521.617361111108</v>
      </c>
      <c r="T1647" s="12">
        <f t="shared" si="119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 t="shared" si="118"/>
        <v>1143.5</v>
      </c>
      <c r="Q1648" t="str">
        <f t="shared" si="122"/>
        <v>music</v>
      </c>
      <c r="R1648" t="str">
        <f t="shared" si="121"/>
        <v>pop</v>
      </c>
      <c r="S1648" s="11">
        <f t="shared" si="120"/>
        <v>41833.450266203705</v>
      </c>
      <c r="T1648" s="12">
        <f t="shared" si="119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 t="shared" si="118"/>
        <v>2641</v>
      </c>
      <c r="Q1649" t="str">
        <f t="shared" si="122"/>
        <v>music</v>
      </c>
      <c r="R1649" t="str">
        <f t="shared" si="121"/>
        <v>pop</v>
      </c>
      <c r="S1649" s="11">
        <f t="shared" si="120"/>
        <v>41039.409456018519</v>
      </c>
      <c r="T1649" s="12">
        <f t="shared" si="119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 t="shared" si="118"/>
        <v>1485.5</v>
      </c>
      <c r="Q1650" t="str">
        <f t="shared" si="122"/>
        <v>music</v>
      </c>
      <c r="R1650" t="str">
        <f t="shared" si="121"/>
        <v>pop</v>
      </c>
      <c r="S1650" s="11">
        <f t="shared" si="120"/>
        <v>40592.704652777778</v>
      </c>
      <c r="T1650" s="12">
        <f t="shared" si="119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 t="shared" si="118"/>
        <v>1951.665</v>
      </c>
      <c r="Q1651" t="str">
        <f t="shared" si="122"/>
        <v>music</v>
      </c>
      <c r="R1651" t="str">
        <f t="shared" si="121"/>
        <v>pop</v>
      </c>
      <c r="S1651" s="11">
        <f t="shared" si="120"/>
        <v>41737.684664351851</v>
      </c>
      <c r="T1651" s="12">
        <f t="shared" si="119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 t="shared" si="118"/>
        <v>1431.5</v>
      </c>
      <c r="Q1652" t="str">
        <f t="shared" si="122"/>
        <v>music</v>
      </c>
      <c r="R1652" t="str">
        <f t="shared" si="121"/>
        <v>pop</v>
      </c>
      <c r="S1652" s="11">
        <f t="shared" si="120"/>
        <v>41526.435613425929</v>
      </c>
      <c r="T1652" s="12">
        <f t="shared" si="119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 t="shared" si="118"/>
        <v>1017.5</v>
      </c>
      <c r="Q1653" t="str">
        <f t="shared" si="122"/>
        <v>music</v>
      </c>
      <c r="R1653" t="str">
        <f t="shared" si="121"/>
        <v>pop</v>
      </c>
      <c r="S1653" s="11">
        <f t="shared" si="120"/>
        <v>40625.900694444441</v>
      </c>
      <c r="T1653" s="12">
        <f t="shared" si="119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 t="shared" si="118"/>
        <v>2300</v>
      </c>
      <c r="Q1654" t="str">
        <f t="shared" si="122"/>
        <v>music</v>
      </c>
      <c r="R1654" t="str">
        <f t="shared" si="121"/>
        <v>pop</v>
      </c>
      <c r="S1654" s="11">
        <f t="shared" si="120"/>
        <v>41572.492974537039</v>
      </c>
      <c r="T1654" s="12">
        <f t="shared" si="119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 t="shared" si="118"/>
        <v>4439.76</v>
      </c>
      <c r="Q1655" t="str">
        <f t="shared" si="122"/>
        <v>music</v>
      </c>
      <c r="R1655" t="str">
        <f t="shared" si="121"/>
        <v>pop</v>
      </c>
      <c r="S1655" s="11">
        <f t="shared" si="120"/>
        <v>40626.834444444445</v>
      </c>
      <c r="T1655" s="12">
        <f t="shared" si="119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 t="shared" si="118"/>
        <v>676.5</v>
      </c>
      <c r="Q1656" t="str">
        <f t="shared" si="122"/>
        <v>music</v>
      </c>
      <c r="R1656" t="str">
        <f t="shared" si="121"/>
        <v>pop</v>
      </c>
      <c r="S1656" s="11">
        <f t="shared" si="120"/>
        <v>40987.890740740739</v>
      </c>
      <c r="T1656" s="12">
        <f t="shared" si="119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 t="shared" si="118"/>
        <v>1095.5</v>
      </c>
      <c r="Q1657" t="str">
        <f t="shared" si="122"/>
        <v>music</v>
      </c>
      <c r="R1657" t="str">
        <f t="shared" si="121"/>
        <v>pop</v>
      </c>
      <c r="S1657" s="11">
        <f t="shared" si="120"/>
        <v>40974.791898148149</v>
      </c>
      <c r="T1657" s="12">
        <f t="shared" si="119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 t="shared" si="118"/>
        <v>3786.56</v>
      </c>
      <c r="Q1658" t="str">
        <f t="shared" si="122"/>
        <v>music</v>
      </c>
      <c r="R1658" t="str">
        <f t="shared" si="121"/>
        <v>pop</v>
      </c>
      <c r="S1658" s="11">
        <f t="shared" si="120"/>
        <v>41226.928842592592</v>
      </c>
      <c r="T1658" s="12">
        <f t="shared" si="119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 t="shared" si="118"/>
        <v>13227.225</v>
      </c>
      <c r="Q1659" t="str">
        <f t="shared" si="122"/>
        <v>music</v>
      </c>
      <c r="R1659" t="str">
        <f t="shared" si="121"/>
        <v>pop</v>
      </c>
      <c r="S1659" s="11">
        <f t="shared" si="120"/>
        <v>41023.782037037039</v>
      </c>
      <c r="T1659" s="12">
        <f t="shared" si="119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 t="shared" si="118"/>
        <v>4020.5</v>
      </c>
      <c r="Q1660" t="str">
        <f t="shared" si="122"/>
        <v>music</v>
      </c>
      <c r="R1660" t="str">
        <f t="shared" si="121"/>
        <v>pop</v>
      </c>
      <c r="S1660" s="11">
        <f t="shared" si="120"/>
        <v>41223.22184027778</v>
      </c>
      <c r="T1660" s="12">
        <f t="shared" si="119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 t="shared" si="118"/>
        <v>304.5</v>
      </c>
      <c r="Q1661" t="str">
        <f t="shared" si="122"/>
        <v>music</v>
      </c>
      <c r="R1661" t="str">
        <f t="shared" si="121"/>
        <v>pop</v>
      </c>
      <c r="S1661" s="11">
        <f t="shared" si="120"/>
        <v>41596.913437499999</v>
      </c>
      <c r="T1661" s="12">
        <f t="shared" si="119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 t="shared" si="118"/>
        <v>519.5</v>
      </c>
      <c r="Q1662" t="str">
        <f t="shared" si="122"/>
        <v>music</v>
      </c>
      <c r="R1662" t="str">
        <f t="shared" si="121"/>
        <v>pop</v>
      </c>
      <c r="S1662" s="11">
        <f t="shared" si="120"/>
        <v>42459.693865740745</v>
      </c>
      <c r="T1662" s="12">
        <f t="shared" si="119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 t="shared" si="118"/>
        <v>4099.5</v>
      </c>
      <c r="Q1663" t="str">
        <f t="shared" si="122"/>
        <v>music</v>
      </c>
      <c r="R1663" t="str">
        <f t="shared" si="121"/>
        <v>pop</v>
      </c>
      <c r="S1663" s="11">
        <f t="shared" si="120"/>
        <v>42343.998043981483</v>
      </c>
      <c r="T1663" s="12">
        <f t="shared" si="119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 t="shared" si="118"/>
        <v>4136.5</v>
      </c>
      <c r="Q1664" t="str">
        <f t="shared" si="122"/>
        <v>music</v>
      </c>
      <c r="R1664" t="str">
        <f t="shared" si="121"/>
        <v>pop</v>
      </c>
      <c r="S1664" s="11">
        <f t="shared" si="120"/>
        <v>40848.198333333334</v>
      </c>
      <c r="T1664" s="12">
        <f t="shared" si="119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 t="shared" si="118"/>
        <v>556</v>
      </c>
      <c r="Q1665" t="str">
        <f t="shared" si="122"/>
        <v>music</v>
      </c>
      <c r="R1665" t="str">
        <f t="shared" si="121"/>
        <v>pop</v>
      </c>
      <c r="S1665" s="11">
        <f t="shared" si="120"/>
        <v>42006.02207175926</v>
      </c>
      <c r="T1665" s="12">
        <f t="shared" si="119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 t="shared" si="118"/>
        <v>1574.61</v>
      </c>
      <c r="Q1666" t="str">
        <f t="shared" si="122"/>
        <v>music</v>
      </c>
      <c r="R1666" t="str">
        <f t="shared" si="121"/>
        <v>pop</v>
      </c>
      <c r="S1666" s="11">
        <f t="shared" si="120"/>
        <v>40939.761782407404</v>
      </c>
      <c r="T1666" s="12">
        <f t="shared" si="119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 t="shared" ref="P1667:P1730" si="123">AVERAGE(L1667,E1667)</f>
        <v>2137</v>
      </c>
      <c r="Q1667" t="str">
        <f t="shared" si="122"/>
        <v>music</v>
      </c>
      <c r="R1667" t="str">
        <f t="shared" si="121"/>
        <v>pop</v>
      </c>
      <c r="S1667" s="11">
        <f t="shared" si="120"/>
        <v>40564.649456018517</v>
      </c>
      <c r="T1667" s="12">
        <f t="shared" ref="T1667:T1730" si="124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 t="shared" si="123"/>
        <v>2060</v>
      </c>
      <c r="Q1668" t="str">
        <f t="shared" si="122"/>
        <v>music</v>
      </c>
      <c r="R1668" t="str">
        <f t="shared" si="121"/>
        <v>pop</v>
      </c>
      <c r="S1668" s="11">
        <f t="shared" ref="S1668:S1731" si="125">(((J1668/60)/60)/24)+DATE(1970,1,1)</f>
        <v>41331.253159722226</v>
      </c>
      <c r="T1668" s="12">
        <f t="shared" si="124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 t="shared" si="123"/>
        <v>2197.5</v>
      </c>
      <c r="Q1669" t="str">
        <f t="shared" si="122"/>
        <v>music</v>
      </c>
      <c r="R1669" t="str">
        <f t="shared" si="121"/>
        <v>pop</v>
      </c>
      <c r="S1669" s="11">
        <f t="shared" si="125"/>
        <v>41682.0705787037</v>
      </c>
      <c r="T1669" s="12">
        <f t="shared" si="124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 t="shared" si="123"/>
        <v>4163.5</v>
      </c>
      <c r="Q1670" t="str">
        <f t="shared" si="122"/>
        <v>music</v>
      </c>
      <c r="R1670" t="str">
        <f t="shared" si="121"/>
        <v>pop</v>
      </c>
      <c r="S1670" s="11">
        <f t="shared" si="125"/>
        <v>40845.14975694444</v>
      </c>
      <c r="T1670" s="12">
        <f t="shared" si="124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 t="shared" si="123"/>
        <v>1423.5</v>
      </c>
      <c r="Q1671" t="str">
        <f t="shared" si="122"/>
        <v>music</v>
      </c>
      <c r="R1671" t="str">
        <f t="shared" si="121"/>
        <v>pop</v>
      </c>
      <c r="S1671" s="11">
        <f t="shared" si="125"/>
        <v>42461.885138888887</v>
      </c>
      <c r="T1671" s="12">
        <f t="shared" si="124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 t="shared" si="123"/>
        <v>524.5</v>
      </c>
      <c r="Q1672" t="str">
        <f t="shared" si="122"/>
        <v>music</v>
      </c>
      <c r="R1672" t="str">
        <f t="shared" si="121"/>
        <v>pop</v>
      </c>
      <c r="S1672" s="11">
        <f t="shared" si="125"/>
        <v>40313.930543981485</v>
      </c>
      <c r="T1672" s="12">
        <f t="shared" si="124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 t="shared" si="123"/>
        <v>1045.2350000000001</v>
      </c>
      <c r="Q1673" t="str">
        <f t="shared" si="122"/>
        <v>music</v>
      </c>
      <c r="R1673" t="str">
        <f t="shared" si="121"/>
        <v>pop</v>
      </c>
      <c r="S1673" s="11">
        <f t="shared" si="125"/>
        <v>42553.54414351852</v>
      </c>
      <c r="T1673" s="12">
        <f t="shared" si="124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 t="shared" si="123"/>
        <v>984.5</v>
      </c>
      <c r="Q1674" t="str">
        <f t="shared" si="122"/>
        <v>music</v>
      </c>
      <c r="R1674" t="str">
        <f t="shared" si="121"/>
        <v>pop</v>
      </c>
      <c r="S1674" s="11">
        <f t="shared" si="125"/>
        <v>41034.656597222223</v>
      </c>
      <c r="T1674" s="12">
        <f t="shared" si="124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 t="shared" si="123"/>
        <v>1374.5</v>
      </c>
      <c r="Q1675" t="str">
        <f t="shared" si="122"/>
        <v>music</v>
      </c>
      <c r="R1675" t="str">
        <f t="shared" ref="R1675:R1738" si="126">RIGHT(N1675,LEN(N1675)-FIND("/",N1675))</f>
        <v>pop</v>
      </c>
      <c r="S1675" s="11">
        <f t="shared" si="125"/>
        <v>42039.878379629634</v>
      </c>
      <c r="T1675" s="12">
        <f t="shared" si="124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 t="shared" si="123"/>
        <v>5099</v>
      </c>
      <c r="Q1676" t="str">
        <f t="shared" ref="Q1676:Q1739" si="127">LEFT(N1676,FIND("/",N1676)-1)</f>
        <v>music</v>
      </c>
      <c r="R1676" t="str">
        <f t="shared" si="126"/>
        <v>pop</v>
      </c>
      <c r="S1676" s="11">
        <f t="shared" si="125"/>
        <v>42569.605393518519</v>
      </c>
      <c r="T1676" s="12">
        <f t="shared" si="124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 t="shared" si="123"/>
        <v>704.08</v>
      </c>
      <c r="Q1677" t="str">
        <f t="shared" si="127"/>
        <v>music</v>
      </c>
      <c r="R1677" t="str">
        <f t="shared" si="126"/>
        <v>pop</v>
      </c>
      <c r="S1677" s="11">
        <f t="shared" si="125"/>
        <v>40802.733101851853</v>
      </c>
      <c r="T1677" s="12">
        <f t="shared" si="124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 t="shared" si="123"/>
        <v>1751</v>
      </c>
      <c r="Q1678" t="str">
        <f t="shared" si="127"/>
        <v>music</v>
      </c>
      <c r="R1678" t="str">
        <f t="shared" si="126"/>
        <v>pop</v>
      </c>
      <c r="S1678" s="11">
        <f t="shared" si="125"/>
        <v>40973.72623842593</v>
      </c>
      <c r="T1678" s="12">
        <f t="shared" si="124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 t="shared" si="123"/>
        <v>3371</v>
      </c>
      <c r="Q1679" t="str">
        <f t="shared" si="127"/>
        <v>music</v>
      </c>
      <c r="R1679" t="str">
        <f t="shared" si="126"/>
        <v>pop</v>
      </c>
      <c r="S1679" s="11">
        <f t="shared" si="125"/>
        <v>42416.407129629632</v>
      </c>
      <c r="T1679" s="12">
        <f t="shared" si="124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 t="shared" si="123"/>
        <v>912.5</v>
      </c>
      <c r="Q1680" t="str">
        <f t="shared" si="127"/>
        <v>music</v>
      </c>
      <c r="R1680" t="str">
        <f t="shared" si="126"/>
        <v>pop</v>
      </c>
      <c r="S1680" s="11">
        <f t="shared" si="125"/>
        <v>41662.854988425926</v>
      </c>
      <c r="T1680" s="12">
        <f t="shared" si="124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 t="shared" si="123"/>
        <v>1778</v>
      </c>
      <c r="Q1681" t="str">
        <f t="shared" si="127"/>
        <v>music</v>
      </c>
      <c r="R1681" t="str">
        <f t="shared" si="126"/>
        <v>pop</v>
      </c>
      <c r="S1681" s="11">
        <f t="shared" si="125"/>
        <v>40723.068807870368</v>
      </c>
      <c r="T1681" s="12">
        <f t="shared" si="124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 t="shared" si="123"/>
        <v>600</v>
      </c>
      <c r="Q1682" t="str">
        <f t="shared" si="127"/>
        <v>music</v>
      </c>
      <c r="R1682" t="str">
        <f t="shared" si="126"/>
        <v>pop</v>
      </c>
      <c r="S1682" s="11">
        <f t="shared" si="125"/>
        <v>41802.757719907408</v>
      </c>
      <c r="T1682" s="12">
        <f t="shared" si="124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 t="shared" si="123"/>
        <v>33404.19</v>
      </c>
      <c r="Q1683" t="str">
        <f t="shared" si="127"/>
        <v>music</v>
      </c>
      <c r="R1683" t="str">
        <f t="shared" si="126"/>
        <v>faith</v>
      </c>
      <c r="S1683" s="11">
        <f t="shared" si="125"/>
        <v>42774.121342592596</v>
      </c>
      <c r="T1683" s="12">
        <f t="shared" si="124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>
        <f t="shared" si="123"/>
        <v>0</v>
      </c>
      <c r="Q1684" t="str">
        <f t="shared" si="127"/>
        <v>music</v>
      </c>
      <c r="R1684" t="str">
        <f t="shared" si="126"/>
        <v>faith</v>
      </c>
      <c r="S1684" s="11">
        <f t="shared" si="125"/>
        <v>42779.21365740741</v>
      </c>
      <c r="T1684" s="12">
        <f t="shared" si="124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 t="shared" si="123"/>
        <v>385</v>
      </c>
      <c r="Q1685" t="str">
        <f t="shared" si="127"/>
        <v>music</v>
      </c>
      <c r="R1685" t="str">
        <f t="shared" si="126"/>
        <v>faith</v>
      </c>
      <c r="S1685" s="11">
        <f t="shared" si="125"/>
        <v>42808.781689814816</v>
      </c>
      <c r="T1685" s="12">
        <f t="shared" si="124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 t="shared" si="123"/>
        <v>4415.5</v>
      </c>
      <c r="Q1686" t="str">
        <f t="shared" si="127"/>
        <v>music</v>
      </c>
      <c r="R1686" t="str">
        <f t="shared" si="126"/>
        <v>faith</v>
      </c>
      <c r="S1686" s="11">
        <f t="shared" si="125"/>
        <v>42783.815289351856</v>
      </c>
      <c r="T1686" s="12">
        <f t="shared" si="124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 t="shared" si="123"/>
        <v>187.5</v>
      </c>
      <c r="Q1687" t="str">
        <f t="shared" si="127"/>
        <v>music</v>
      </c>
      <c r="R1687" t="str">
        <f t="shared" si="126"/>
        <v>faith</v>
      </c>
      <c r="S1687" s="11">
        <f t="shared" si="125"/>
        <v>42788.2502662037</v>
      </c>
      <c r="T1687" s="12">
        <f t="shared" si="124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 t="shared" si="123"/>
        <v>9.5</v>
      </c>
      <c r="Q1688" t="str">
        <f t="shared" si="127"/>
        <v>music</v>
      </c>
      <c r="R1688" t="str">
        <f t="shared" si="126"/>
        <v>faith</v>
      </c>
      <c r="S1688" s="11">
        <f t="shared" si="125"/>
        <v>42792.843969907408</v>
      </c>
      <c r="T1688" s="12">
        <f t="shared" si="124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 t="shared" si="123"/>
        <v>1582</v>
      </c>
      <c r="Q1689" t="str">
        <f t="shared" si="127"/>
        <v>music</v>
      </c>
      <c r="R1689" t="str">
        <f t="shared" si="126"/>
        <v>faith</v>
      </c>
      <c r="S1689" s="11">
        <f t="shared" si="125"/>
        <v>42802.046817129631</v>
      </c>
      <c r="T1689" s="12">
        <f t="shared" si="124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 t="shared" si="123"/>
        <v>889.5</v>
      </c>
      <c r="Q1690" t="str">
        <f t="shared" si="127"/>
        <v>music</v>
      </c>
      <c r="R1690" t="str">
        <f t="shared" si="126"/>
        <v>faith</v>
      </c>
      <c r="S1690" s="11">
        <f t="shared" si="125"/>
        <v>42804.534652777773</v>
      </c>
      <c r="T1690" s="12">
        <f t="shared" si="124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 t="shared" si="123"/>
        <v>1207</v>
      </c>
      <c r="Q1691" t="str">
        <f t="shared" si="127"/>
        <v>music</v>
      </c>
      <c r="R1691" t="str">
        <f t="shared" si="126"/>
        <v>faith</v>
      </c>
      <c r="S1691" s="11">
        <f t="shared" si="125"/>
        <v>42780.942476851851</v>
      </c>
      <c r="T1691" s="12">
        <f t="shared" si="124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 t="shared" si="123"/>
        <v>323</v>
      </c>
      <c r="Q1692" t="str">
        <f t="shared" si="127"/>
        <v>music</v>
      </c>
      <c r="R1692" t="str">
        <f t="shared" si="126"/>
        <v>faith</v>
      </c>
      <c r="S1692" s="11">
        <f t="shared" si="125"/>
        <v>42801.43104166667</v>
      </c>
      <c r="T1692" s="12">
        <f t="shared" si="124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 t="shared" si="123"/>
        <v>5040</v>
      </c>
      <c r="Q1693" t="str">
        <f t="shared" si="127"/>
        <v>music</v>
      </c>
      <c r="R1693" t="str">
        <f t="shared" si="126"/>
        <v>faith</v>
      </c>
      <c r="S1693" s="11">
        <f t="shared" si="125"/>
        <v>42795.701481481476</v>
      </c>
      <c r="T1693" s="12">
        <f t="shared" si="124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 t="shared" si="123"/>
        <v>1202.5</v>
      </c>
      <c r="Q1694" t="str">
        <f t="shared" si="127"/>
        <v>music</v>
      </c>
      <c r="R1694" t="str">
        <f t="shared" si="126"/>
        <v>faith</v>
      </c>
      <c r="S1694" s="11">
        <f t="shared" si="125"/>
        <v>42788.151238425926</v>
      </c>
      <c r="T1694" s="12">
        <f t="shared" si="124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 t="shared" si="123"/>
        <v>144</v>
      </c>
      <c r="Q1695" t="str">
        <f t="shared" si="127"/>
        <v>music</v>
      </c>
      <c r="R1695" t="str">
        <f t="shared" si="126"/>
        <v>faith</v>
      </c>
      <c r="S1695" s="11">
        <f t="shared" si="125"/>
        <v>42803.920277777783</v>
      </c>
      <c r="T1695" s="12">
        <f t="shared" si="124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 t="shared" si="123"/>
        <v>3</v>
      </c>
      <c r="Q1696" t="str">
        <f t="shared" si="127"/>
        <v>music</v>
      </c>
      <c r="R1696" t="str">
        <f t="shared" si="126"/>
        <v>faith</v>
      </c>
      <c r="S1696" s="11">
        <f t="shared" si="125"/>
        <v>42791.669837962967</v>
      </c>
      <c r="T1696" s="12">
        <f t="shared" si="124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 t="shared" si="123"/>
        <v>714</v>
      </c>
      <c r="Q1697" t="str">
        <f t="shared" si="127"/>
        <v>music</v>
      </c>
      <c r="R1697" t="str">
        <f t="shared" si="126"/>
        <v>faith</v>
      </c>
      <c r="S1697" s="11">
        <f t="shared" si="125"/>
        <v>42801.031412037039</v>
      </c>
      <c r="T1697" s="12">
        <f t="shared" si="124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>
        <f t="shared" si="123"/>
        <v>0</v>
      </c>
      <c r="Q1698" t="str">
        <f t="shared" si="127"/>
        <v>music</v>
      </c>
      <c r="R1698" t="str">
        <f t="shared" si="126"/>
        <v>faith</v>
      </c>
      <c r="S1698" s="11">
        <f t="shared" si="125"/>
        <v>42796.069571759261</v>
      </c>
      <c r="T1698" s="12">
        <f t="shared" si="124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 t="shared" si="123"/>
        <v>1274</v>
      </c>
      <c r="Q1699" t="str">
        <f t="shared" si="127"/>
        <v>music</v>
      </c>
      <c r="R1699" t="str">
        <f t="shared" si="126"/>
        <v>faith</v>
      </c>
      <c r="S1699" s="11">
        <f t="shared" si="125"/>
        <v>42805.032962962956</v>
      </c>
      <c r="T1699" s="12">
        <f t="shared" si="124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>
        <f t="shared" si="123"/>
        <v>0</v>
      </c>
      <c r="Q1700" t="str">
        <f t="shared" si="127"/>
        <v>music</v>
      </c>
      <c r="R1700" t="str">
        <f t="shared" si="126"/>
        <v>faith</v>
      </c>
      <c r="S1700" s="11">
        <f t="shared" si="125"/>
        <v>42796.207870370374</v>
      </c>
      <c r="T1700" s="12">
        <f t="shared" si="124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 t="shared" si="123"/>
        <v>110</v>
      </c>
      <c r="Q1701" t="str">
        <f t="shared" si="127"/>
        <v>music</v>
      </c>
      <c r="R1701" t="str">
        <f t="shared" si="126"/>
        <v>faith</v>
      </c>
      <c r="S1701" s="11">
        <f t="shared" si="125"/>
        <v>42806.863946759258</v>
      </c>
      <c r="T1701" s="12">
        <f t="shared" si="124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 t="shared" si="123"/>
        <v>2645.5</v>
      </c>
      <c r="Q1702" t="str">
        <f t="shared" si="127"/>
        <v>music</v>
      </c>
      <c r="R1702" t="str">
        <f t="shared" si="126"/>
        <v>faith</v>
      </c>
      <c r="S1702" s="11">
        <f t="shared" si="125"/>
        <v>42796.071643518517</v>
      </c>
      <c r="T1702" s="12">
        <f t="shared" si="124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 t="shared" si="123"/>
        <v>6</v>
      </c>
      <c r="Q1703" t="str">
        <f t="shared" si="127"/>
        <v>music</v>
      </c>
      <c r="R1703" t="str">
        <f t="shared" si="126"/>
        <v>faith</v>
      </c>
      <c r="S1703" s="11">
        <f t="shared" si="125"/>
        <v>41989.664409722223</v>
      </c>
      <c r="T1703" s="12">
        <f t="shared" si="124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 t="shared" si="123"/>
        <v>1</v>
      </c>
      <c r="Q1704" t="str">
        <f t="shared" si="127"/>
        <v>music</v>
      </c>
      <c r="R1704" t="str">
        <f t="shared" si="126"/>
        <v>faith</v>
      </c>
      <c r="S1704" s="11">
        <f t="shared" si="125"/>
        <v>42063.869791666672</v>
      </c>
      <c r="T1704" s="12">
        <f t="shared" si="124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 t="shared" si="123"/>
        <v>26.5</v>
      </c>
      <c r="Q1705" t="str">
        <f t="shared" si="127"/>
        <v>music</v>
      </c>
      <c r="R1705" t="str">
        <f t="shared" si="126"/>
        <v>faith</v>
      </c>
      <c r="S1705" s="11">
        <f t="shared" si="125"/>
        <v>42187.281678240746</v>
      </c>
      <c r="T1705" s="12">
        <f t="shared" si="124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 t="shared" si="123"/>
        <v>656.5</v>
      </c>
      <c r="Q1706" t="str">
        <f t="shared" si="127"/>
        <v>music</v>
      </c>
      <c r="R1706" t="str">
        <f t="shared" si="126"/>
        <v>faith</v>
      </c>
      <c r="S1706" s="11">
        <f t="shared" si="125"/>
        <v>42021.139733796299</v>
      </c>
      <c r="T1706" s="12">
        <f t="shared" si="124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>
        <f t="shared" si="123"/>
        <v>0</v>
      </c>
      <c r="Q1707" t="str">
        <f t="shared" si="127"/>
        <v>music</v>
      </c>
      <c r="R1707" t="str">
        <f t="shared" si="126"/>
        <v>faith</v>
      </c>
      <c r="S1707" s="11">
        <f t="shared" si="125"/>
        <v>42245.016736111109</v>
      </c>
      <c r="T1707" s="12">
        <f t="shared" si="124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>
        <f t="shared" si="123"/>
        <v>0</v>
      </c>
      <c r="Q1708" t="str">
        <f t="shared" si="127"/>
        <v>music</v>
      </c>
      <c r="R1708" t="str">
        <f t="shared" si="126"/>
        <v>faith</v>
      </c>
      <c r="S1708" s="11">
        <f t="shared" si="125"/>
        <v>42179.306388888886</v>
      </c>
      <c r="T1708" s="12">
        <f t="shared" si="124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 t="shared" si="123"/>
        <v>248</v>
      </c>
      <c r="Q1709" t="str">
        <f t="shared" si="127"/>
        <v>music</v>
      </c>
      <c r="R1709" t="str">
        <f t="shared" si="126"/>
        <v>faith</v>
      </c>
      <c r="S1709" s="11">
        <f t="shared" si="125"/>
        <v>42427.721006944441</v>
      </c>
      <c r="T1709" s="12">
        <f t="shared" si="124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>
        <f t="shared" si="123"/>
        <v>0</v>
      </c>
      <c r="Q1710" t="str">
        <f t="shared" si="127"/>
        <v>music</v>
      </c>
      <c r="R1710" t="str">
        <f t="shared" si="126"/>
        <v>faith</v>
      </c>
      <c r="S1710" s="11">
        <f t="shared" si="125"/>
        <v>42451.866967592592</v>
      </c>
      <c r="T1710" s="12">
        <f t="shared" si="124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 t="shared" si="123"/>
        <v>44.5</v>
      </c>
      <c r="Q1711" t="str">
        <f t="shared" si="127"/>
        <v>music</v>
      </c>
      <c r="R1711" t="str">
        <f t="shared" si="126"/>
        <v>faith</v>
      </c>
      <c r="S1711" s="11">
        <f t="shared" si="125"/>
        <v>41841.56381944444</v>
      </c>
      <c r="T1711" s="12">
        <f t="shared" si="124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 t="shared" si="123"/>
        <v>17.5</v>
      </c>
      <c r="Q1712" t="str">
        <f t="shared" si="127"/>
        <v>music</v>
      </c>
      <c r="R1712" t="str">
        <f t="shared" si="126"/>
        <v>faith</v>
      </c>
      <c r="S1712" s="11">
        <f t="shared" si="125"/>
        <v>42341.59129629629</v>
      </c>
      <c r="T1712" s="12">
        <f t="shared" si="124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 t="shared" si="123"/>
        <v>526</v>
      </c>
      <c r="Q1713" t="str">
        <f t="shared" si="127"/>
        <v>music</v>
      </c>
      <c r="R1713" t="str">
        <f t="shared" si="126"/>
        <v>faith</v>
      </c>
      <c r="S1713" s="11">
        <f t="shared" si="125"/>
        <v>41852.646226851852</v>
      </c>
      <c r="T1713" s="12">
        <f t="shared" si="124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>
        <f t="shared" si="123"/>
        <v>0</v>
      </c>
      <c r="Q1714" t="str">
        <f t="shared" si="127"/>
        <v>music</v>
      </c>
      <c r="R1714" t="str">
        <f t="shared" si="126"/>
        <v>faith</v>
      </c>
      <c r="S1714" s="11">
        <f t="shared" si="125"/>
        <v>42125.913807870369</v>
      </c>
      <c r="T1714" s="12">
        <f t="shared" si="124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 t="shared" si="123"/>
        <v>25.5</v>
      </c>
      <c r="Q1715" t="str">
        <f t="shared" si="127"/>
        <v>music</v>
      </c>
      <c r="R1715" t="str">
        <f t="shared" si="126"/>
        <v>faith</v>
      </c>
      <c r="S1715" s="11">
        <f t="shared" si="125"/>
        <v>41887.801064814819</v>
      </c>
      <c r="T1715" s="12">
        <f t="shared" si="124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 t="shared" si="123"/>
        <v>992</v>
      </c>
      <c r="Q1716" t="str">
        <f t="shared" si="127"/>
        <v>music</v>
      </c>
      <c r="R1716" t="str">
        <f t="shared" si="126"/>
        <v>faith</v>
      </c>
      <c r="S1716" s="11">
        <f t="shared" si="125"/>
        <v>42095.918530092589</v>
      </c>
      <c r="T1716" s="12">
        <f t="shared" si="124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 t="shared" si="123"/>
        <v>6.5</v>
      </c>
      <c r="Q1717" t="str">
        <f t="shared" si="127"/>
        <v>music</v>
      </c>
      <c r="R1717" t="str">
        <f t="shared" si="126"/>
        <v>faith</v>
      </c>
      <c r="S1717" s="11">
        <f t="shared" si="125"/>
        <v>42064.217418981483</v>
      </c>
      <c r="T1717" s="12">
        <f t="shared" si="124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 t="shared" si="123"/>
        <v>76.5</v>
      </c>
      <c r="Q1718" t="str">
        <f t="shared" si="127"/>
        <v>music</v>
      </c>
      <c r="R1718" t="str">
        <f t="shared" si="126"/>
        <v>faith</v>
      </c>
      <c r="S1718" s="11">
        <f t="shared" si="125"/>
        <v>42673.577534722222</v>
      </c>
      <c r="T1718" s="12">
        <f t="shared" si="124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 t="shared" si="123"/>
        <v>718</v>
      </c>
      <c r="Q1719" t="str">
        <f t="shared" si="127"/>
        <v>music</v>
      </c>
      <c r="R1719" t="str">
        <f t="shared" si="126"/>
        <v>faith</v>
      </c>
      <c r="S1719" s="11">
        <f t="shared" si="125"/>
        <v>42460.98192129629</v>
      </c>
      <c r="T1719" s="12">
        <f t="shared" si="124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 t="shared" si="123"/>
        <v>38.5</v>
      </c>
      <c r="Q1720" t="str">
        <f t="shared" si="127"/>
        <v>music</v>
      </c>
      <c r="R1720" t="str">
        <f t="shared" si="126"/>
        <v>faith</v>
      </c>
      <c r="S1720" s="11">
        <f t="shared" si="125"/>
        <v>42460.610520833332</v>
      </c>
      <c r="T1720" s="12">
        <f t="shared" si="124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 t="shared" si="123"/>
        <v>19</v>
      </c>
      <c r="Q1721" t="str">
        <f t="shared" si="127"/>
        <v>music</v>
      </c>
      <c r="R1721" t="str">
        <f t="shared" si="126"/>
        <v>faith</v>
      </c>
      <c r="S1721" s="11">
        <f t="shared" si="125"/>
        <v>41869.534618055557</v>
      </c>
      <c r="T1721" s="12">
        <f t="shared" si="124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 t="shared" si="123"/>
        <v>116.5</v>
      </c>
      <c r="Q1722" t="str">
        <f t="shared" si="127"/>
        <v>music</v>
      </c>
      <c r="R1722" t="str">
        <f t="shared" si="126"/>
        <v>faith</v>
      </c>
      <c r="S1722" s="11">
        <f t="shared" si="125"/>
        <v>41922.783229166671</v>
      </c>
      <c r="T1722" s="12">
        <f t="shared" si="124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>
        <f t="shared" si="123"/>
        <v>0</v>
      </c>
      <c r="Q1723" t="str">
        <f t="shared" si="127"/>
        <v>music</v>
      </c>
      <c r="R1723" t="str">
        <f t="shared" si="126"/>
        <v>faith</v>
      </c>
      <c r="S1723" s="11">
        <f t="shared" si="125"/>
        <v>42319.461377314816</v>
      </c>
      <c r="T1723" s="12">
        <f t="shared" si="124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 t="shared" si="123"/>
        <v>1</v>
      </c>
      <c r="Q1724" t="str">
        <f t="shared" si="127"/>
        <v>music</v>
      </c>
      <c r="R1724" t="str">
        <f t="shared" si="126"/>
        <v>faith</v>
      </c>
      <c r="S1724" s="11">
        <f t="shared" si="125"/>
        <v>42425.960983796293</v>
      </c>
      <c r="T1724" s="12">
        <f t="shared" si="124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 t="shared" si="123"/>
        <v>326.5</v>
      </c>
      <c r="Q1725" t="str">
        <f t="shared" si="127"/>
        <v>music</v>
      </c>
      <c r="R1725" t="str">
        <f t="shared" si="126"/>
        <v>faith</v>
      </c>
      <c r="S1725" s="11">
        <f t="shared" si="125"/>
        <v>42129.82540509259</v>
      </c>
      <c r="T1725" s="12">
        <f t="shared" si="124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 t="shared" si="123"/>
        <v>19.5</v>
      </c>
      <c r="Q1726" t="str">
        <f t="shared" si="127"/>
        <v>music</v>
      </c>
      <c r="R1726" t="str">
        <f t="shared" si="126"/>
        <v>faith</v>
      </c>
      <c r="S1726" s="11">
        <f t="shared" si="125"/>
        <v>41912.932430555556</v>
      </c>
      <c r="T1726" s="12">
        <f t="shared" si="124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 t="shared" si="123"/>
        <v>284.5</v>
      </c>
      <c r="Q1727" t="str">
        <f t="shared" si="127"/>
        <v>music</v>
      </c>
      <c r="R1727" t="str">
        <f t="shared" si="126"/>
        <v>faith</v>
      </c>
      <c r="S1727" s="11">
        <f t="shared" si="125"/>
        <v>41845.968159722222</v>
      </c>
      <c r="T1727" s="12">
        <f t="shared" si="124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 t="shared" si="123"/>
        <v>1106</v>
      </c>
      <c r="Q1728" t="str">
        <f t="shared" si="127"/>
        <v>music</v>
      </c>
      <c r="R1728" t="str">
        <f t="shared" si="126"/>
        <v>faith</v>
      </c>
      <c r="S1728" s="11">
        <f t="shared" si="125"/>
        <v>41788.919722222221</v>
      </c>
      <c r="T1728" s="12">
        <f t="shared" si="124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 t="shared" si="123"/>
        <v>1</v>
      </c>
      <c r="Q1729" t="str">
        <f t="shared" si="127"/>
        <v>music</v>
      </c>
      <c r="R1729" t="str">
        <f t="shared" si="126"/>
        <v>faith</v>
      </c>
      <c r="S1729" s="11">
        <f t="shared" si="125"/>
        <v>42044.927974537044</v>
      </c>
      <c r="T1729" s="12">
        <f t="shared" si="124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 t="shared" si="123"/>
        <v>431</v>
      </c>
      <c r="Q1730" t="str">
        <f t="shared" si="127"/>
        <v>music</v>
      </c>
      <c r="R1730" t="str">
        <f t="shared" si="126"/>
        <v>faith</v>
      </c>
      <c r="S1730" s="11">
        <f t="shared" si="125"/>
        <v>42268.625856481478</v>
      </c>
      <c r="T1730" s="12">
        <f t="shared" si="124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>
        <f t="shared" ref="P1731:P1794" si="128">AVERAGE(L1731,E1731)</f>
        <v>0</v>
      </c>
      <c r="Q1731" t="str">
        <f t="shared" si="127"/>
        <v>music</v>
      </c>
      <c r="R1731" t="str">
        <f t="shared" si="126"/>
        <v>faith</v>
      </c>
      <c r="S1731" s="11">
        <f t="shared" si="125"/>
        <v>42471.052152777775</v>
      </c>
      <c r="T1731" s="12">
        <f t="shared" ref="T1731:T1794" si="129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>
        <f t="shared" si="128"/>
        <v>0</v>
      </c>
      <c r="Q1732" t="str">
        <f t="shared" si="127"/>
        <v>music</v>
      </c>
      <c r="R1732" t="str">
        <f t="shared" si="126"/>
        <v>faith</v>
      </c>
      <c r="S1732" s="11">
        <f t="shared" ref="S1732:S1795" si="130">(((J1732/60)/60)/24)+DATE(1970,1,1)</f>
        <v>42272.087766203709</v>
      </c>
      <c r="T1732" s="12">
        <f t="shared" si="12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>
        <f t="shared" si="128"/>
        <v>0</v>
      </c>
      <c r="Q1733" t="str">
        <f t="shared" si="127"/>
        <v>music</v>
      </c>
      <c r="R1733" t="str">
        <f t="shared" si="126"/>
        <v>faith</v>
      </c>
      <c r="S1733" s="11">
        <f t="shared" si="130"/>
        <v>42152.906851851847</v>
      </c>
      <c r="T1733" s="12">
        <f t="shared" si="12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>
        <f t="shared" si="128"/>
        <v>0</v>
      </c>
      <c r="Q1734" t="str">
        <f t="shared" si="127"/>
        <v>music</v>
      </c>
      <c r="R1734" t="str">
        <f t="shared" si="126"/>
        <v>faith</v>
      </c>
      <c r="S1734" s="11">
        <f t="shared" si="130"/>
        <v>42325.683807870373</v>
      </c>
      <c r="T1734" s="12">
        <f t="shared" si="12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>
        <f t="shared" si="128"/>
        <v>0</v>
      </c>
      <c r="Q1735" t="str">
        <f t="shared" si="127"/>
        <v>music</v>
      </c>
      <c r="R1735" t="str">
        <f t="shared" si="126"/>
        <v>faith</v>
      </c>
      <c r="S1735" s="11">
        <f t="shared" si="130"/>
        <v>42614.675625000003</v>
      </c>
      <c r="T1735" s="12">
        <f t="shared" si="12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 t="shared" si="128"/>
        <v>1</v>
      </c>
      <c r="Q1736" t="str">
        <f t="shared" si="127"/>
        <v>music</v>
      </c>
      <c r="R1736" t="str">
        <f t="shared" si="126"/>
        <v>faith</v>
      </c>
      <c r="S1736" s="11">
        <f t="shared" si="130"/>
        <v>42102.036527777775</v>
      </c>
      <c r="T1736" s="12">
        <f t="shared" si="12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 t="shared" si="128"/>
        <v>56</v>
      </c>
      <c r="Q1737" t="str">
        <f t="shared" si="127"/>
        <v>music</v>
      </c>
      <c r="R1737" t="str">
        <f t="shared" si="126"/>
        <v>faith</v>
      </c>
      <c r="S1737" s="11">
        <f t="shared" si="130"/>
        <v>42559.814178240747</v>
      </c>
      <c r="T1737" s="12">
        <f t="shared" si="12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 t="shared" si="128"/>
        <v>11.5</v>
      </c>
      <c r="Q1738" t="str">
        <f t="shared" si="127"/>
        <v>music</v>
      </c>
      <c r="R1738" t="str">
        <f t="shared" si="126"/>
        <v>faith</v>
      </c>
      <c r="S1738" s="11">
        <f t="shared" si="130"/>
        <v>42286.861493055556</v>
      </c>
      <c r="T1738" s="12">
        <f t="shared" si="12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 t="shared" si="128"/>
        <v>432.5</v>
      </c>
      <c r="Q1739" t="str">
        <f t="shared" si="127"/>
        <v>music</v>
      </c>
      <c r="R1739" t="str">
        <f t="shared" ref="R1739:R1802" si="131">RIGHT(N1739,LEN(N1739)-FIND("/",N1739))</f>
        <v>faith</v>
      </c>
      <c r="S1739" s="11">
        <f t="shared" si="130"/>
        <v>42175.948981481488</v>
      </c>
      <c r="T1739" s="12">
        <f t="shared" si="12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 t="shared" si="128"/>
        <v>10.5</v>
      </c>
      <c r="Q1740" t="str">
        <f t="shared" ref="Q1740:Q1803" si="132">LEFT(N1740,FIND("/",N1740)-1)</f>
        <v>music</v>
      </c>
      <c r="R1740" t="str">
        <f t="shared" si="131"/>
        <v>faith</v>
      </c>
      <c r="S1740" s="11">
        <f t="shared" si="130"/>
        <v>41884.874328703707</v>
      </c>
      <c r="T1740" s="12">
        <f t="shared" si="12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 t="shared" si="128"/>
        <v>1</v>
      </c>
      <c r="Q1741" t="str">
        <f t="shared" si="132"/>
        <v>music</v>
      </c>
      <c r="R1741" t="str">
        <f t="shared" si="131"/>
        <v>faith</v>
      </c>
      <c r="S1741" s="11">
        <f t="shared" si="130"/>
        <v>42435.874212962968</v>
      </c>
      <c r="T1741" s="12">
        <f t="shared" si="12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>
        <f t="shared" si="128"/>
        <v>0</v>
      </c>
      <c r="Q1742" t="str">
        <f t="shared" si="132"/>
        <v>music</v>
      </c>
      <c r="R1742" t="str">
        <f t="shared" si="131"/>
        <v>faith</v>
      </c>
      <c r="S1742" s="11">
        <f t="shared" si="130"/>
        <v>42171.817384259266</v>
      </c>
      <c r="T1742" s="12">
        <f t="shared" si="12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 t="shared" si="128"/>
        <v>691</v>
      </c>
      <c r="Q1743" t="str">
        <f t="shared" si="132"/>
        <v>photography</v>
      </c>
      <c r="R1743" t="str">
        <f t="shared" si="131"/>
        <v>photobooks</v>
      </c>
      <c r="S1743" s="11">
        <f t="shared" si="130"/>
        <v>42120.628136574072</v>
      </c>
      <c r="T1743" s="12">
        <f t="shared" si="12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 t="shared" si="128"/>
        <v>1104.5</v>
      </c>
      <c r="Q1744" t="str">
        <f t="shared" si="132"/>
        <v>photography</v>
      </c>
      <c r="R1744" t="str">
        <f t="shared" si="131"/>
        <v>photobooks</v>
      </c>
      <c r="S1744" s="11">
        <f t="shared" si="130"/>
        <v>42710.876967592587</v>
      </c>
      <c r="T1744" s="12">
        <f t="shared" si="12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 t="shared" si="128"/>
        <v>3046</v>
      </c>
      <c r="Q1745" t="str">
        <f t="shared" si="132"/>
        <v>photography</v>
      </c>
      <c r="R1745" t="str">
        <f t="shared" si="131"/>
        <v>photobooks</v>
      </c>
      <c r="S1745" s="11">
        <f t="shared" si="130"/>
        <v>42586.925636574073</v>
      </c>
      <c r="T1745" s="12">
        <f t="shared" si="12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 t="shared" si="128"/>
        <v>3292.5</v>
      </c>
      <c r="Q1746" t="str">
        <f t="shared" si="132"/>
        <v>photography</v>
      </c>
      <c r="R1746" t="str">
        <f t="shared" si="131"/>
        <v>photobooks</v>
      </c>
      <c r="S1746" s="11">
        <f t="shared" si="130"/>
        <v>42026.605057870373</v>
      </c>
      <c r="T1746" s="12">
        <f t="shared" si="12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 t="shared" si="128"/>
        <v>4035</v>
      </c>
      <c r="Q1747" t="str">
        <f t="shared" si="132"/>
        <v>photography</v>
      </c>
      <c r="R1747" t="str">
        <f t="shared" si="131"/>
        <v>photobooks</v>
      </c>
      <c r="S1747" s="11">
        <f t="shared" si="130"/>
        <v>42690.259699074071</v>
      </c>
      <c r="T1747" s="12">
        <f t="shared" si="12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 t="shared" si="128"/>
        <v>11161</v>
      </c>
      <c r="Q1748" t="str">
        <f t="shared" si="132"/>
        <v>photography</v>
      </c>
      <c r="R1748" t="str">
        <f t="shared" si="131"/>
        <v>photobooks</v>
      </c>
      <c r="S1748" s="11">
        <f t="shared" si="130"/>
        <v>42668.176701388889</v>
      </c>
      <c r="T1748" s="12">
        <f t="shared" si="12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 t="shared" si="128"/>
        <v>4802.5</v>
      </c>
      <c r="Q1749" t="str">
        <f t="shared" si="132"/>
        <v>photography</v>
      </c>
      <c r="R1749" t="str">
        <f t="shared" si="131"/>
        <v>photobooks</v>
      </c>
      <c r="S1749" s="11">
        <f t="shared" si="130"/>
        <v>42292.435532407413</v>
      </c>
      <c r="T1749" s="12">
        <f t="shared" si="12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 t="shared" si="128"/>
        <v>32577.5</v>
      </c>
      <c r="Q1750" t="str">
        <f t="shared" si="132"/>
        <v>photography</v>
      </c>
      <c r="R1750" t="str">
        <f t="shared" si="131"/>
        <v>photobooks</v>
      </c>
      <c r="S1750" s="11">
        <f t="shared" si="130"/>
        <v>42219.950729166667</v>
      </c>
      <c r="T1750" s="12">
        <f t="shared" si="12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 t="shared" si="128"/>
        <v>6270.75</v>
      </c>
      <c r="Q1751" t="str">
        <f t="shared" si="132"/>
        <v>photography</v>
      </c>
      <c r="R1751" t="str">
        <f t="shared" si="131"/>
        <v>photobooks</v>
      </c>
      <c r="S1751" s="11">
        <f t="shared" si="130"/>
        <v>42758.975937499999</v>
      </c>
      <c r="T1751" s="12">
        <f t="shared" si="12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 t="shared" si="128"/>
        <v>5103</v>
      </c>
      <c r="Q1752" t="str">
        <f t="shared" si="132"/>
        <v>photography</v>
      </c>
      <c r="R1752" t="str">
        <f t="shared" si="131"/>
        <v>photobooks</v>
      </c>
      <c r="S1752" s="11">
        <f t="shared" si="130"/>
        <v>42454.836851851855</v>
      </c>
      <c r="T1752" s="12">
        <f t="shared" si="12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 t="shared" si="128"/>
        <v>5175.5</v>
      </c>
      <c r="Q1753" t="str">
        <f t="shared" si="132"/>
        <v>photography</v>
      </c>
      <c r="R1753" t="str">
        <f t="shared" si="131"/>
        <v>photobooks</v>
      </c>
      <c r="S1753" s="11">
        <f t="shared" si="130"/>
        <v>42052.7815162037</v>
      </c>
      <c r="T1753" s="12">
        <f t="shared" si="12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 t="shared" si="128"/>
        <v>1606</v>
      </c>
      <c r="Q1754" t="str">
        <f t="shared" si="132"/>
        <v>photography</v>
      </c>
      <c r="R1754" t="str">
        <f t="shared" si="131"/>
        <v>photobooks</v>
      </c>
      <c r="S1754" s="11">
        <f t="shared" si="130"/>
        <v>42627.253263888888</v>
      </c>
      <c r="T1754" s="12">
        <f t="shared" si="12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 t="shared" si="128"/>
        <v>8117.5</v>
      </c>
      <c r="Q1755" t="str">
        <f t="shared" si="132"/>
        <v>photography</v>
      </c>
      <c r="R1755" t="str">
        <f t="shared" si="131"/>
        <v>photobooks</v>
      </c>
      <c r="S1755" s="11">
        <f t="shared" si="130"/>
        <v>42420.74962962963</v>
      </c>
      <c r="T1755" s="12">
        <f t="shared" si="12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 t="shared" si="128"/>
        <v>4742.5</v>
      </c>
      <c r="Q1756" t="str">
        <f t="shared" si="132"/>
        <v>photography</v>
      </c>
      <c r="R1756" t="str">
        <f t="shared" si="131"/>
        <v>photobooks</v>
      </c>
      <c r="S1756" s="11">
        <f t="shared" si="130"/>
        <v>42067.876770833333</v>
      </c>
      <c r="T1756" s="12">
        <f t="shared" si="12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 t="shared" si="128"/>
        <v>17</v>
      </c>
      <c r="Q1757" t="str">
        <f t="shared" si="132"/>
        <v>photography</v>
      </c>
      <c r="R1757" t="str">
        <f t="shared" si="131"/>
        <v>photobooks</v>
      </c>
      <c r="S1757" s="11">
        <f t="shared" si="130"/>
        <v>42252.788900462961</v>
      </c>
      <c r="T1757" s="12">
        <f t="shared" si="12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 t="shared" si="128"/>
        <v>2887.8</v>
      </c>
      <c r="Q1758" t="str">
        <f t="shared" si="132"/>
        <v>photography</v>
      </c>
      <c r="R1758" t="str">
        <f t="shared" si="131"/>
        <v>photobooks</v>
      </c>
      <c r="S1758" s="11">
        <f t="shared" si="130"/>
        <v>42571.167465277773</v>
      </c>
      <c r="T1758" s="12">
        <f t="shared" si="12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 t="shared" si="128"/>
        <v>2907</v>
      </c>
      <c r="Q1759" t="str">
        <f t="shared" si="132"/>
        <v>photography</v>
      </c>
      <c r="R1759" t="str">
        <f t="shared" si="131"/>
        <v>photobooks</v>
      </c>
      <c r="S1759" s="11">
        <f t="shared" si="130"/>
        <v>42733.827349537038</v>
      </c>
      <c r="T1759" s="12">
        <f t="shared" si="12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 t="shared" si="128"/>
        <v>587</v>
      </c>
      <c r="Q1760" t="str">
        <f t="shared" si="132"/>
        <v>photography</v>
      </c>
      <c r="R1760" t="str">
        <f t="shared" si="131"/>
        <v>photobooks</v>
      </c>
      <c r="S1760" s="11">
        <f t="shared" si="130"/>
        <v>42505.955925925926</v>
      </c>
      <c r="T1760" s="12">
        <f t="shared" si="12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 t="shared" si="128"/>
        <v>2689.5</v>
      </c>
      <c r="Q1761" t="str">
        <f t="shared" si="132"/>
        <v>photography</v>
      </c>
      <c r="R1761" t="str">
        <f t="shared" si="131"/>
        <v>photobooks</v>
      </c>
      <c r="S1761" s="11">
        <f t="shared" si="130"/>
        <v>42068.829039351855</v>
      </c>
      <c r="T1761" s="12">
        <f t="shared" si="12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 t="shared" si="128"/>
        <v>4187</v>
      </c>
      <c r="Q1762" t="str">
        <f t="shared" si="132"/>
        <v>photography</v>
      </c>
      <c r="R1762" t="str">
        <f t="shared" si="131"/>
        <v>photobooks</v>
      </c>
      <c r="S1762" s="11">
        <f t="shared" si="130"/>
        <v>42405.67260416667</v>
      </c>
      <c r="T1762" s="12">
        <f t="shared" si="12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 t="shared" si="128"/>
        <v>79</v>
      </c>
      <c r="Q1763" t="str">
        <f t="shared" si="132"/>
        <v>photography</v>
      </c>
      <c r="R1763" t="str">
        <f t="shared" si="131"/>
        <v>photobooks</v>
      </c>
      <c r="S1763" s="11">
        <f t="shared" si="130"/>
        <v>42209.567824074074</v>
      </c>
      <c r="T1763" s="12">
        <f t="shared" si="12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 t="shared" si="128"/>
        <v>455</v>
      </c>
      <c r="Q1764" t="str">
        <f t="shared" si="132"/>
        <v>photography</v>
      </c>
      <c r="R1764" t="str">
        <f t="shared" si="131"/>
        <v>photobooks</v>
      </c>
      <c r="S1764" s="11">
        <f t="shared" si="130"/>
        <v>42410.982002314813</v>
      </c>
      <c r="T1764" s="12">
        <f t="shared" si="12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 t="shared" si="128"/>
        <v>6173.5</v>
      </c>
      <c r="Q1765" t="str">
        <f t="shared" si="132"/>
        <v>photography</v>
      </c>
      <c r="R1765" t="str">
        <f t="shared" si="131"/>
        <v>photobooks</v>
      </c>
      <c r="S1765" s="11">
        <f t="shared" si="130"/>
        <v>42636.868518518517</v>
      </c>
      <c r="T1765" s="12">
        <f t="shared" si="12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 t="shared" si="128"/>
        <v>1097.5</v>
      </c>
      <c r="Q1766" t="str">
        <f t="shared" si="132"/>
        <v>photography</v>
      </c>
      <c r="R1766" t="str">
        <f t="shared" si="131"/>
        <v>photobooks</v>
      </c>
      <c r="S1766" s="11">
        <f t="shared" si="130"/>
        <v>41825.485868055555</v>
      </c>
      <c r="T1766" s="12">
        <f t="shared" si="12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 t="shared" si="128"/>
        <v>3768.24</v>
      </c>
      <c r="Q1767" t="str">
        <f t="shared" si="132"/>
        <v>photography</v>
      </c>
      <c r="R1767" t="str">
        <f t="shared" si="131"/>
        <v>photobooks</v>
      </c>
      <c r="S1767" s="11">
        <f t="shared" si="130"/>
        <v>41834.980462962965</v>
      </c>
      <c r="T1767" s="12">
        <f t="shared" si="12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>
        <f t="shared" si="128"/>
        <v>0</v>
      </c>
      <c r="Q1768" t="str">
        <f t="shared" si="132"/>
        <v>photography</v>
      </c>
      <c r="R1768" t="str">
        <f t="shared" si="131"/>
        <v>photobooks</v>
      </c>
      <c r="S1768" s="11">
        <f t="shared" si="130"/>
        <v>41855.859814814816</v>
      </c>
      <c r="T1768" s="12">
        <f t="shared" si="12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 t="shared" si="128"/>
        <v>1162.5</v>
      </c>
      <c r="Q1769" t="str">
        <f t="shared" si="132"/>
        <v>photography</v>
      </c>
      <c r="R1769" t="str">
        <f t="shared" si="131"/>
        <v>photobooks</v>
      </c>
      <c r="S1769" s="11">
        <f t="shared" si="130"/>
        <v>41824.658379629633</v>
      </c>
      <c r="T1769" s="12">
        <f t="shared" si="12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 t="shared" si="128"/>
        <v>101</v>
      </c>
      <c r="Q1770" t="str">
        <f t="shared" si="132"/>
        <v>photography</v>
      </c>
      <c r="R1770" t="str">
        <f t="shared" si="131"/>
        <v>photobooks</v>
      </c>
      <c r="S1770" s="11">
        <f t="shared" si="130"/>
        <v>41849.560694444444</v>
      </c>
      <c r="T1770" s="12">
        <f t="shared" si="12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 t="shared" si="128"/>
        <v>551.5</v>
      </c>
      <c r="Q1771" t="str">
        <f t="shared" si="132"/>
        <v>photography</v>
      </c>
      <c r="R1771" t="str">
        <f t="shared" si="131"/>
        <v>photobooks</v>
      </c>
      <c r="S1771" s="11">
        <f t="shared" si="130"/>
        <v>41987.818969907406</v>
      </c>
      <c r="T1771" s="12">
        <f t="shared" si="12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 t="shared" si="128"/>
        <v>6969</v>
      </c>
      <c r="Q1772" t="str">
        <f t="shared" si="132"/>
        <v>photography</v>
      </c>
      <c r="R1772" t="str">
        <f t="shared" si="131"/>
        <v>photobooks</v>
      </c>
      <c r="S1772" s="11">
        <f t="shared" si="130"/>
        <v>41891.780023148152</v>
      </c>
      <c r="T1772" s="12">
        <f t="shared" si="12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 t="shared" si="128"/>
        <v>460</v>
      </c>
      <c r="Q1773" t="str">
        <f t="shared" si="132"/>
        <v>photography</v>
      </c>
      <c r="R1773" t="str">
        <f t="shared" si="131"/>
        <v>photobooks</v>
      </c>
      <c r="S1773" s="11">
        <f t="shared" si="130"/>
        <v>41905.979629629634</v>
      </c>
      <c r="T1773" s="12">
        <f t="shared" si="12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 t="shared" si="128"/>
        <v>438.5</v>
      </c>
      <c r="Q1774" t="str">
        <f t="shared" si="132"/>
        <v>photography</v>
      </c>
      <c r="R1774" t="str">
        <f t="shared" si="131"/>
        <v>photobooks</v>
      </c>
      <c r="S1774" s="11">
        <f t="shared" si="130"/>
        <v>41766.718009259261</v>
      </c>
      <c r="T1774" s="12">
        <f t="shared" si="12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 t="shared" si="128"/>
        <v>948</v>
      </c>
      <c r="Q1775" t="str">
        <f t="shared" si="132"/>
        <v>photography</v>
      </c>
      <c r="R1775" t="str">
        <f t="shared" si="131"/>
        <v>photobooks</v>
      </c>
      <c r="S1775" s="11">
        <f t="shared" si="130"/>
        <v>41978.760393518518</v>
      </c>
      <c r="T1775" s="12">
        <f t="shared" si="12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 t="shared" si="128"/>
        <v>580.5</v>
      </c>
      <c r="Q1776" t="str">
        <f t="shared" si="132"/>
        <v>photography</v>
      </c>
      <c r="R1776" t="str">
        <f t="shared" si="131"/>
        <v>photobooks</v>
      </c>
      <c r="S1776" s="11">
        <f t="shared" si="130"/>
        <v>41930.218657407408</v>
      </c>
      <c r="T1776" s="12">
        <f t="shared" si="12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 t="shared" si="128"/>
        <v>10641</v>
      </c>
      <c r="Q1777" t="str">
        <f t="shared" si="132"/>
        <v>photography</v>
      </c>
      <c r="R1777" t="str">
        <f t="shared" si="131"/>
        <v>photobooks</v>
      </c>
      <c r="S1777" s="11">
        <f t="shared" si="130"/>
        <v>41891.976388888892</v>
      </c>
      <c r="T1777" s="12">
        <f t="shared" si="12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 t="shared" si="128"/>
        <v>169.5</v>
      </c>
      <c r="Q1778" t="str">
        <f t="shared" si="132"/>
        <v>photography</v>
      </c>
      <c r="R1778" t="str">
        <f t="shared" si="131"/>
        <v>photobooks</v>
      </c>
      <c r="S1778" s="11">
        <f t="shared" si="130"/>
        <v>41905.95684027778</v>
      </c>
      <c r="T1778" s="12">
        <f t="shared" si="12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 t="shared" si="128"/>
        <v>330.5</v>
      </c>
      <c r="Q1779" t="str">
        <f t="shared" si="132"/>
        <v>photography</v>
      </c>
      <c r="R1779" t="str">
        <f t="shared" si="131"/>
        <v>photobooks</v>
      </c>
      <c r="S1779" s="11">
        <f t="shared" si="130"/>
        <v>42025.357094907406</v>
      </c>
      <c r="T1779" s="12">
        <f t="shared" si="12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 t="shared" si="128"/>
        <v>505</v>
      </c>
      <c r="Q1780" t="str">
        <f t="shared" si="132"/>
        <v>photography</v>
      </c>
      <c r="R1780" t="str">
        <f t="shared" si="131"/>
        <v>photobooks</v>
      </c>
      <c r="S1780" s="11">
        <f t="shared" si="130"/>
        <v>42045.86336805555</v>
      </c>
      <c r="T1780" s="12">
        <f t="shared" si="12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 t="shared" si="128"/>
        <v>2012</v>
      </c>
      <c r="Q1781" t="str">
        <f t="shared" si="132"/>
        <v>photography</v>
      </c>
      <c r="R1781" t="str">
        <f t="shared" si="131"/>
        <v>photobooks</v>
      </c>
      <c r="S1781" s="11">
        <f t="shared" si="130"/>
        <v>42585.691898148143</v>
      </c>
      <c r="T1781" s="12">
        <f t="shared" si="12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 t="shared" si="128"/>
        <v>6037.5</v>
      </c>
      <c r="Q1782" t="str">
        <f t="shared" si="132"/>
        <v>photography</v>
      </c>
      <c r="R1782" t="str">
        <f t="shared" si="131"/>
        <v>photobooks</v>
      </c>
      <c r="S1782" s="11">
        <f t="shared" si="130"/>
        <v>42493.600810185191</v>
      </c>
      <c r="T1782" s="12">
        <f t="shared" si="12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 t="shared" si="128"/>
        <v>720.5</v>
      </c>
      <c r="Q1783" t="str">
        <f t="shared" si="132"/>
        <v>photography</v>
      </c>
      <c r="R1783" t="str">
        <f t="shared" si="131"/>
        <v>photobooks</v>
      </c>
      <c r="S1783" s="11">
        <f t="shared" si="130"/>
        <v>42597.617418981477</v>
      </c>
      <c r="T1783" s="12">
        <f t="shared" si="12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 t="shared" si="128"/>
        <v>2749</v>
      </c>
      <c r="Q1784" t="str">
        <f t="shared" si="132"/>
        <v>photography</v>
      </c>
      <c r="R1784" t="str">
        <f t="shared" si="131"/>
        <v>photobooks</v>
      </c>
      <c r="S1784" s="11">
        <f t="shared" si="130"/>
        <v>42388.575104166666</v>
      </c>
      <c r="T1784" s="12">
        <f t="shared" si="12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 t="shared" si="128"/>
        <v>4831</v>
      </c>
      <c r="Q1785" t="str">
        <f t="shared" si="132"/>
        <v>photography</v>
      </c>
      <c r="R1785" t="str">
        <f t="shared" si="131"/>
        <v>photobooks</v>
      </c>
      <c r="S1785" s="11">
        <f t="shared" si="130"/>
        <v>42115.949976851851</v>
      </c>
      <c r="T1785" s="12">
        <f t="shared" si="12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 t="shared" si="128"/>
        <v>1010.5</v>
      </c>
      <c r="Q1786" t="str">
        <f t="shared" si="132"/>
        <v>photography</v>
      </c>
      <c r="R1786" t="str">
        <f t="shared" si="131"/>
        <v>photobooks</v>
      </c>
      <c r="S1786" s="11">
        <f t="shared" si="130"/>
        <v>42003.655555555553</v>
      </c>
      <c r="T1786" s="12">
        <f t="shared" si="12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 t="shared" si="128"/>
        <v>2480.5</v>
      </c>
      <c r="Q1787" t="str">
        <f t="shared" si="132"/>
        <v>photography</v>
      </c>
      <c r="R1787" t="str">
        <f t="shared" si="131"/>
        <v>photobooks</v>
      </c>
      <c r="S1787" s="11">
        <f t="shared" si="130"/>
        <v>41897.134895833333</v>
      </c>
      <c r="T1787" s="12">
        <f t="shared" si="12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 t="shared" si="128"/>
        <v>467</v>
      </c>
      <c r="Q1788" t="str">
        <f t="shared" si="132"/>
        <v>photography</v>
      </c>
      <c r="R1788" t="str">
        <f t="shared" si="131"/>
        <v>photobooks</v>
      </c>
      <c r="S1788" s="11">
        <f t="shared" si="130"/>
        <v>41958.550659722227</v>
      </c>
      <c r="T1788" s="12">
        <f t="shared" si="12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 t="shared" si="128"/>
        <v>778.5</v>
      </c>
      <c r="Q1789" t="str">
        <f t="shared" si="132"/>
        <v>photography</v>
      </c>
      <c r="R1789" t="str">
        <f t="shared" si="131"/>
        <v>photobooks</v>
      </c>
      <c r="S1789" s="11">
        <f t="shared" si="130"/>
        <v>42068.65552083333</v>
      </c>
      <c r="T1789" s="12">
        <f t="shared" si="12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 t="shared" si="128"/>
        <v>40</v>
      </c>
      <c r="Q1790" t="str">
        <f t="shared" si="132"/>
        <v>photography</v>
      </c>
      <c r="R1790" t="str">
        <f t="shared" si="131"/>
        <v>photobooks</v>
      </c>
      <c r="S1790" s="11">
        <f t="shared" si="130"/>
        <v>41913.94840277778</v>
      </c>
      <c r="T1790" s="12">
        <f t="shared" si="12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 t="shared" si="128"/>
        <v>22</v>
      </c>
      <c r="Q1791" t="str">
        <f t="shared" si="132"/>
        <v>photography</v>
      </c>
      <c r="R1791" t="str">
        <f t="shared" si="131"/>
        <v>photobooks</v>
      </c>
      <c r="S1791" s="11">
        <f t="shared" si="130"/>
        <v>41956.250034722223</v>
      </c>
      <c r="T1791" s="12">
        <f t="shared" si="12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 t="shared" si="128"/>
        <v>825.5</v>
      </c>
      <c r="Q1792" t="str">
        <f t="shared" si="132"/>
        <v>photography</v>
      </c>
      <c r="R1792" t="str">
        <f t="shared" si="131"/>
        <v>photobooks</v>
      </c>
      <c r="S1792" s="11">
        <f t="shared" si="130"/>
        <v>42010.674513888895</v>
      </c>
      <c r="T1792" s="12">
        <f t="shared" si="12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 t="shared" si="128"/>
        <v>55.5</v>
      </c>
      <c r="Q1793" t="str">
        <f t="shared" si="132"/>
        <v>photography</v>
      </c>
      <c r="R1793" t="str">
        <f t="shared" si="131"/>
        <v>photobooks</v>
      </c>
      <c r="S1793" s="11">
        <f t="shared" si="130"/>
        <v>41973.740335648152</v>
      </c>
      <c r="T1793" s="12">
        <f t="shared" si="12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 t="shared" si="128"/>
        <v>7710</v>
      </c>
      <c r="Q1794" t="str">
        <f t="shared" si="132"/>
        <v>photography</v>
      </c>
      <c r="R1794" t="str">
        <f t="shared" si="131"/>
        <v>photobooks</v>
      </c>
      <c r="S1794" s="11">
        <f t="shared" si="130"/>
        <v>42189.031041666662</v>
      </c>
      <c r="T1794" s="12">
        <f t="shared" si="12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 t="shared" ref="P1795:P1858" si="133">AVERAGE(L1795,E1795)</f>
        <v>21</v>
      </c>
      <c r="Q1795" t="str">
        <f t="shared" si="132"/>
        <v>photography</v>
      </c>
      <c r="R1795" t="str">
        <f t="shared" si="131"/>
        <v>photobooks</v>
      </c>
      <c r="S1795" s="11">
        <f t="shared" si="130"/>
        <v>41940.89166666667</v>
      </c>
      <c r="T1795" s="12">
        <f t="shared" ref="T1795:T1858" si="13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 t="shared" si="133"/>
        <v>507.5</v>
      </c>
      <c r="Q1796" t="str">
        <f t="shared" si="132"/>
        <v>photography</v>
      </c>
      <c r="R1796" t="str">
        <f t="shared" si="131"/>
        <v>photobooks</v>
      </c>
      <c r="S1796" s="11">
        <f t="shared" ref="S1796:S1859" si="135">(((J1796/60)/60)/24)+DATE(1970,1,1)</f>
        <v>42011.551180555558</v>
      </c>
      <c r="T1796" s="12">
        <f t="shared" si="13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 t="shared" si="133"/>
        <v>5463.5</v>
      </c>
      <c r="Q1797" t="str">
        <f t="shared" si="132"/>
        <v>photography</v>
      </c>
      <c r="R1797" t="str">
        <f t="shared" si="131"/>
        <v>photobooks</v>
      </c>
      <c r="S1797" s="11">
        <f t="shared" si="135"/>
        <v>42628.288668981477</v>
      </c>
      <c r="T1797" s="12">
        <f t="shared" si="13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 t="shared" si="133"/>
        <v>2138</v>
      </c>
      <c r="Q1798" t="str">
        <f t="shared" si="132"/>
        <v>photography</v>
      </c>
      <c r="R1798" t="str">
        <f t="shared" si="131"/>
        <v>photobooks</v>
      </c>
      <c r="S1798" s="11">
        <f t="shared" si="135"/>
        <v>42515.439421296294</v>
      </c>
      <c r="T1798" s="12">
        <f t="shared" si="13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 t="shared" si="133"/>
        <v>3447.5</v>
      </c>
      <c r="Q1799" t="str">
        <f t="shared" si="132"/>
        <v>photography</v>
      </c>
      <c r="R1799" t="str">
        <f t="shared" si="131"/>
        <v>photobooks</v>
      </c>
      <c r="S1799" s="11">
        <f t="shared" si="135"/>
        <v>42689.56931712963</v>
      </c>
      <c r="T1799" s="12">
        <f t="shared" si="13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 t="shared" si="133"/>
        <v>1109.5</v>
      </c>
      <c r="Q1800" t="str">
        <f t="shared" si="132"/>
        <v>photography</v>
      </c>
      <c r="R1800" t="str">
        <f t="shared" si="131"/>
        <v>photobooks</v>
      </c>
      <c r="S1800" s="11">
        <f t="shared" si="135"/>
        <v>42344.32677083333</v>
      </c>
      <c r="T1800" s="12">
        <f t="shared" si="13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 t="shared" si="133"/>
        <v>37.914999999999999</v>
      </c>
      <c r="Q1801" t="str">
        <f t="shared" si="132"/>
        <v>photography</v>
      </c>
      <c r="R1801" t="str">
        <f t="shared" si="131"/>
        <v>photobooks</v>
      </c>
      <c r="S1801" s="11">
        <f t="shared" si="135"/>
        <v>41934.842685185184</v>
      </c>
      <c r="T1801" s="12">
        <f t="shared" si="13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 t="shared" si="133"/>
        <v>4786.5</v>
      </c>
      <c r="Q1802" t="str">
        <f t="shared" si="132"/>
        <v>photography</v>
      </c>
      <c r="R1802" t="str">
        <f t="shared" si="131"/>
        <v>photobooks</v>
      </c>
      <c r="S1802" s="11">
        <f t="shared" si="135"/>
        <v>42623.606134259258</v>
      </c>
      <c r="T1802" s="12">
        <f t="shared" si="13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 t="shared" si="133"/>
        <v>1196</v>
      </c>
      <c r="Q1803" t="str">
        <f t="shared" si="132"/>
        <v>photography</v>
      </c>
      <c r="R1803" t="str">
        <f t="shared" ref="R1803:R1866" si="136">RIGHT(N1803,LEN(N1803)-FIND("/",N1803))</f>
        <v>photobooks</v>
      </c>
      <c r="S1803" s="11">
        <f t="shared" si="135"/>
        <v>42321.660509259258</v>
      </c>
      <c r="T1803" s="12">
        <f t="shared" si="13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 t="shared" si="133"/>
        <v>857.5</v>
      </c>
      <c r="Q1804" t="str">
        <f t="shared" ref="Q1804:Q1867" si="137">LEFT(N1804,FIND("/",N1804)-1)</f>
        <v>photography</v>
      </c>
      <c r="R1804" t="str">
        <f t="shared" si="136"/>
        <v>photobooks</v>
      </c>
      <c r="S1804" s="11">
        <f t="shared" si="135"/>
        <v>42159.47256944445</v>
      </c>
      <c r="T1804" s="12">
        <f t="shared" si="13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 t="shared" si="133"/>
        <v>2732.5</v>
      </c>
      <c r="Q1805" t="str">
        <f t="shared" si="137"/>
        <v>photography</v>
      </c>
      <c r="R1805" t="str">
        <f t="shared" si="136"/>
        <v>photobooks</v>
      </c>
      <c r="S1805" s="11">
        <f t="shared" si="135"/>
        <v>42018.071550925932</v>
      </c>
      <c r="T1805" s="12">
        <f t="shared" si="13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 t="shared" si="133"/>
        <v>2752</v>
      </c>
      <c r="Q1806" t="str">
        <f t="shared" si="137"/>
        <v>photography</v>
      </c>
      <c r="R1806" t="str">
        <f t="shared" si="136"/>
        <v>photobooks</v>
      </c>
      <c r="S1806" s="11">
        <f t="shared" si="135"/>
        <v>42282.678287037037</v>
      </c>
      <c r="T1806" s="12">
        <f t="shared" si="13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 t="shared" si="133"/>
        <v>4156.5</v>
      </c>
      <c r="Q1807" t="str">
        <f t="shared" si="137"/>
        <v>photography</v>
      </c>
      <c r="R1807" t="str">
        <f t="shared" si="136"/>
        <v>photobooks</v>
      </c>
      <c r="S1807" s="11">
        <f t="shared" si="135"/>
        <v>42247.803912037038</v>
      </c>
      <c r="T1807" s="12">
        <f t="shared" si="13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 t="shared" si="133"/>
        <v>299.5</v>
      </c>
      <c r="Q1808" t="str">
        <f t="shared" si="137"/>
        <v>photography</v>
      </c>
      <c r="R1808" t="str">
        <f t="shared" si="136"/>
        <v>photobooks</v>
      </c>
      <c r="S1808" s="11">
        <f t="shared" si="135"/>
        <v>41877.638298611113</v>
      </c>
      <c r="T1808" s="12">
        <f t="shared" si="13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 t="shared" si="133"/>
        <v>280.5</v>
      </c>
      <c r="Q1809" t="str">
        <f t="shared" si="137"/>
        <v>photography</v>
      </c>
      <c r="R1809" t="str">
        <f t="shared" si="136"/>
        <v>photobooks</v>
      </c>
      <c r="S1809" s="11">
        <f t="shared" si="135"/>
        <v>41880.068437499998</v>
      </c>
      <c r="T1809" s="12">
        <f t="shared" si="13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 t="shared" si="133"/>
        <v>5845</v>
      </c>
      <c r="Q1810" t="str">
        <f t="shared" si="137"/>
        <v>photography</v>
      </c>
      <c r="R1810" t="str">
        <f t="shared" si="136"/>
        <v>photobooks</v>
      </c>
      <c r="S1810" s="11">
        <f t="shared" si="135"/>
        <v>42742.680902777778</v>
      </c>
      <c r="T1810" s="12">
        <f t="shared" si="13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 t="shared" si="133"/>
        <v>194.5</v>
      </c>
      <c r="Q1811" t="str">
        <f t="shared" si="137"/>
        <v>photography</v>
      </c>
      <c r="R1811" t="str">
        <f t="shared" si="136"/>
        <v>photobooks</v>
      </c>
      <c r="S1811" s="11">
        <f t="shared" si="135"/>
        <v>42029.907858796301</v>
      </c>
      <c r="T1811" s="12">
        <f t="shared" si="13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 t="shared" si="133"/>
        <v>8.5</v>
      </c>
      <c r="Q1812" t="str">
        <f t="shared" si="137"/>
        <v>photography</v>
      </c>
      <c r="R1812" t="str">
        <f t="shared" si="136"/>
        <v>photobooks</v>
      </c>
      <c r="S1812" s="11">
        <f t="shared" si="135"/>
        <v>41860.91002314815</v>
      </c>
      <c r="T1812" s="12">
        <f t="shared" si="13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 t="shared" si="133"/>
        <v>33</v>
      </c>
      <c r="Q1813" t="str">
        <f t="shared" si="137"/>
        <v>photography</v>
      </c>
      <c r="R1813" t="str">
        <f t="shared" si="136"/>
        <v>photobooks</v>
      </c>
      <c r="S1813" s="11">
        <f t="shared" si="135"/>
        <v>41876.433680555558</v>
      </c>
      <c r="T1813" s="12">
        <f t="shared" si="13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 t="shared" si="133"/>
        <v>444</v>
      </c>
      <c r="Q1814" t="str">
        <f t="shared" si="137"/>
        <v>photography</v>
      </c>
      <c r="R1814" t="str">
        <f t="shared" si="136"/>
        <v>photobooks</v>
      </c>
      <c r="S1814" s="11">
        <f t="shared" si="135"/>
        <v>42524.318703703699</v>
      </c>
      <c r="T1814" s="12">
        <f t="shared" si="13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>
        <f t="shared" si="133"/>
        <v>0</v>
      </c>
      <c r="Q1815" t="str">
        <f t="shared" si="137"/>
        <v>photography</v>
      </c>
      <c r="R1815" t="str">
        <f t="shared" si="136"/>
        <v>photobooks</v>
      </c>
      <c r="S1815" s="11">
        <f t="shared" si="135"/>
        <v>41829.889027777775</v>
      </c>
      <c r="T1815" s="12">
        <f t="shared" si="13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 t="shared" si="133"/>
        <v>3021</v>
      </c>
      <c r="Q1816" t="str">
        <f t="shared" si="137"/>
        <v>photography</v>
      </c>
      <c r="R1816" t="str">
        <f t="shared" si="136"/>
        <v>photobooks</v>
      </c>
      <c r="S1816" s="11">
        <f t="shared" si="135"/>
        <v>42033.314074074078</v>
      </c>
      <c r="T1816" s="12">
        <f t="shared" si="13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>
        <f t="shared" si="133"/>
        <v>0</v>
      </c>
      <c r="Q1817" t="str">
        <f t="shared" si="137"/>
        <v>photography</v>
      </c>
      <c r="R1817" t="str">
        <f t="shared" si="136"/>
        <v>photobooks</v>
      </c>
      <c r="S1817" s="11">
        <f t="shared" si="135"/>
        <v>42172.906678240746</v>
      </c>
      <c r="T1817" s="12">
        <f t="shared" si="13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 t="shared" si="133"/>
        <v>257.5</v>
      </c>
      <c r="Q1818" t="str">
        <f t="shared" si="137"/>
        <v>photography</v>
      </c>
      <c r="R1818" t="str">
        <f t="shared" si="136"/>
        <v>photobooks</v>
      </c>
      <c r="S1818" s="11">
        <f t="shared" si="135"/>
        <v>42548.876192129625</v>
      </c>
      <c r="T1818" s="12">
        <f t="shared" si="13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 t="shared" si="133"/>
        <v>4759.5</v>
      </c>
      <c r="Q1819" t="str">
        <f t="shared" si="137"/>
        <v>photography</v>
      </c>
      <c r="R1819" t="str">
        <f t="shared" si="136"/>
        <v>photobooks</v>
      </c>
      <c r="S1819" s="11">
        <f t="shared" si="135"/>
        <v>42705.662118055552</v>
      </c>
      <c r="T1819" s="12">
        <f t="shared" si="13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>
        <f t="shared" si="133"/>
        <v>0</v>
      </c>
      <c r="Q1820" t="str">
        <f t="shared" si="137"/>
        <v>photography</v>
      </c>
      <c r="R1820" t="str">
        <f t="shared" si="136"/>
        <v>photobooks</v>
      </c>
      <c r="S1820" s="11">
        <f t="shared" si="135"/>
        <v>42067.234375</v>
      </c>
      <c r="T1820" s="12">
        <f t="shared" si="13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 t="shared" si="133"/>
        <v>14.5</v>
      </c>
      <c r="Q1821" t="str">
        <f t="shared" si="137"/>
        <v>photography</v>
      </c>
      <c r="R1821" t="str">
        <f t="shared" si="136"/>
        <v>photobooks</v>
      </c>
      <c r="S1821" s="11">
        <f t="shared" si="135"/>
        <v>41820.752268518518</v>
      </c>
      <c r="T1821" s="12">
        <f t="shared" si="13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 t="shared" si="133"/>
        <v>857.5</v>
      </c>
      <c r="Q1822" t="str">
        <f t="shared" si="137"/>
        <v>photography</v>
      </c>
      <c r="R1822" t="str">
        <f t="shared" si="136"/>
        <v>photobooks</v>
      </c>
      <c r="S1822" s="11">
        <f t="shared" si="135"/>
        <v>42065.084375000006</v>
      </c>
      <c r="T1822" s="12">
        <f t="shared" si="13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 t="shared" si="133"/>
        <v>1714.625</v>
      </c>
      <c r="Q1823" t="str">
        <f t="shared" si="137"/>
        <v>music</v>
      </c>
      <c r="R1823" t="str">
        <f t="shared" si="136"/>
        <v>rock</v>
      </c>
      <c r="S1823" s="11">
        <f t="shared" si="135"/>
        <v>40926.319062499999</v>
      </c>
      <c r="T1823" s="12">
        <f t="shared" si="13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 t="shared" si="133"/>
        <v>155.5</v>
      </c>
      <c r="Q1824" t="str">
        <f t="shared" si="137"/>
        <v>music</v>
      </c>
      <c r="R1824" t="str">
        <f t="shared" si="136"/>
        <v>rock</v>
      </c>
      <c r="S1824" s="11">
        <f t="shared" si="135"/>
        <v>41634.797013888885</v>
      </c>
      <c r="T1824" s="12">
        <f t="shared" si="13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 t="shared" si="133"/>
        <v>422</v>
      </c>
      <c r="Q1825" t="str">
        <f t="shared" si="137"/>
        <v>music</v>
      </c>
      <c r="R1825" t="str">
        <f t="shared" si="136"/>
        <v>rock</v>
      </c>
      <c r="S1825" s="11">
        <f t="shared" si="135"/>
        <v>41176.684907407405</v>
      </c>
      <c r="T1825" s="12">
        <f t="shared" si="13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 t="shared" si="133"/>
        <v>1521</v>
      </c>
      <c r="Q1826" t="str">
        <f t="shared" si="137"/>
        <v>music</v>
      </c>
      <c r="R1826" t="str">
        <f t="shared" si="136"/>
        <v>rock</v>
      </c>
      <c r="S1826" s="11">
        <f t="shared" si="135"/>
        <v>41626.916284722225</v>
      </c>
      <c r="T1826" s="12">
        <f t="shared" si="13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 t="shared" si="133"/>
        <v>1075.5</v>
      </c>
      <c r="Q1827" t="str">
        <f t="shared" si="137"/>
        <v>music</v>
      </c>
      <c r="R1827" t="str">
        <f t="shared" si="136"/>
        <v>rock</v>
      </c>
      <c r="S1827" s="11">
        <f t="shared" si="135"/>
        <v>41443.83452546296</v>
      </c>
      <c r="T1827" s="12">
        <f t="shared" si="13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 t="shared" si="133"/>
        <v>1029</v>
      </c>
      <c r="Q1828" t="str">
        <f t="shared" si="137"/>
        <v>music</v>
      </c>
      <c r="R1828" t="str">
        <f t="shared" si="136"/>
        <v>rock</v>
      </c>
      <c r="S1828" s="11">
        <f t="shared" si="135"/>
        <v>41657.923807870371</v>
      </c>
      <c r="T1828" s="12">
        <f t="shared" si="13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 t="shared" si="133"/>
        <v>4074.5</v>
      </c>
      <c r="Q1829" t="str">
        <f t="shared" si="137"/>
        <v>music</v>
      </c>
      <c r="R1829" t="str">
        <f t="shared" si="136"/>
        <v>rock</v>
      </c>
      <c r="S1829" s="11">
        <f t="shared" si="135"/>
        <v>40555.325937499998</v>
      </c>
      <c r="T1829" s="12">
        <f t="shared" si="13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 t="shared" si="133"/>
        <v>10040</v>
      </c>
      <c r="Q1830" t="str">
        <f t="shared" si="137"/>
        <v>music</v>
      </c>
      <c r="R1830" t="str">
        <f t="shared" si="136"/>
        <v>rock</v>
      </c>
      <c r="S1830" s="11">
        <f t="shared" si="135"/>
        <v>41736.899652777778</v>
      </c>
      <c r="T1830" s="12">
        <f t="shared" si="13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 t="shared" si="133"/>
        <v>1266.625</v>
      </c>
      <c r="Q1831" t="str">
        <f t="shared" si="137"/>
        <v>music</v>
      </c>
      <c r="R1831" t="str">
        <f t="shared" si="136"/>
        <v>rock</v>
      </c>
      <c r="S1831" s="11">
        <f t="shared" si="135"/>
        <v>40516.087627314817</v>
      </c>
      <c r="T1831" s="12">
        <f t="shared" si="13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 t="shared" si="133"/>
        <v>7728</v>
      </c>
      <c r="Q1832" t="str">
        <f t="shared" si="137"/>
        <v>music</v>
      </c>
      <c r="R1832" t="str">
        <f t="shared" si="136"/>
        <v>rock</v>
      </c>
      <c r="S1832" s="11">
        <f t="shared" si="135"/>
        <v>41664.684108796297</v>
      </c>
      <c r="T1832" s="12">
        <f t="shared" si="13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 t="shared" si="133"/>
        <v>522</v>
      </c>
      <c r="Q1833" t="str">
        <f t="shared" si="137"/>
        <v>music</v>
      </c>
      <c r="R1833" t="str">
        <f t="shared" si="136"/>
        <v>rock</v>
      </c>
      <c r="S1833" s="11">
        <f t="shared" si="135"/>
        <v>41026.996099537035</v>
      </c>
      <c r="T1833" s="12">
        <f t="shared" si="13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 t="shared" si="133"/>
        <v>260</v>
      </c>
      <c r="Q1834" t="str">
        <f t="shared" si="137"/>
        <v>music</v>
      </c>
      <c r="R1834" t="str">
        <f t="shared" si="136"/>
        <v>rock</v>
      </c>
      <c r="S1834" s="11">
        <f t="shared" si="135"/>
        <v>40576.539664351854</v>
      </c>
      <c r="T1834" s="12">
        <f t="shared" si="13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 t="shared" si="133"/>
        <v>537.5</v>
      </c>
      <c r="Q1835" t="str">
        <f t="shared" si="137"/>
        <v>music</v>
      </c>
      <c r="R1835" t="str">
        <f t="shared" si="136"/>
        <v>rock</v>
      </c>
      <c r="S1835" s="11">
        <f t="shared" si="135"/>
        <v>41303.044016203705</v>
      </c>
      <c r="T1835" s="12">
        <f t="shared" si="13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 t="shared" si="133"/>
        <v>5947.5</v>
      </c>
      <c r="Q1836" t="str">
        <f t="shared" si="137"/>
        <v>music</v>
      </c>
      <c r="R1836" t="str">
        <f t="shared" si="136"/>
        <v>rock</v>
      </c>
      <c r="S1836" s="11">
        <f t="shared" si="135"/>
        <v>41988.964062500003</v>
      </c>
      <c r="T1836" s="12">
        <f t="shared" si="13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 t="shared" si="133"/>
        <v>265.5</v>
      </c>
      <c r="Q1837" t="str">
        <f t="shared" si="137"/>
        <v>music</v>
      </c>
      <c r="R1837" t="str">
        <f t="shared" si="136"/>
        <v>rock</v>
      </c>
      <c r="S1837" s="11">
        <f t="shared" si="135"/>
        <v>42430.702210648145</v>
      </c>
      <c r="T1837" s="12">
        <f t="shared" si="13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 t="shared" si="133"/>
        <v>5036</v>
      </c>
      <c r="Q1838" t="str">
        <f t="shared" si="137"/>
        <v>music</v>
      </c>
      <c r="R1838" t="str">
        <f t="shared" si="136"/>
        <v>rock</v>
      </c>
      <c r="S1838" s="11">
        <f t="shared" si="135"/>
        <v>41305.809363425928</v>
      </c>
      <c r="T1838" s="12">
        <f t="shared" si="13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 t="shared" si="133"/>
        <v>935.5</v>
      </c>
      <c r="Q1839" t="str">
        <f t="shared" si="137"/>
        <v>music</v>
      </c>
      <c r="R1839" t="str">
        <f t="shared" si="136"/>
        <v>rock</v>
      </c>
      <c r="S1839" s="11">
        <f t="shared" si="135"/>
        <v>40926.047858796301</v>
      </c>
      <c r="T1839" s="12">
        <f t="shared" si="13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 t="shared" si="133"/>
        <v>514.745</v>
      </c>
      <c r="Q1840" t="str">
        <f t="shared" si="137"/>
        <v>music</v>
      </c>
      <c r="R1840" t="str">
        <f t="shared" si="136"/>
        <v>rock</v>
      </c>
      <c r="S1840" s="11">
        <f t="shared" si="135"/>
        <v>40788.786539351851</v>
      </c>
      <c r="T1840" s="12">
        <f t="shared" si="13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 t="shared" si="133"/>
        <v>1049</v>
      </c>
      <c r="Q1841" t="str">
        <f t="shared" si="137"/>
        <v>music</v>
      </c>
      <c r="R1841" t="str">
        <f t="shared" si="136"/>
        <v>rock</v>
      </c>
      <c r="S1841" s="11">
        <f t="shared" si="135"/>
        <v>42614.722013888888</v>
      </c>
      <c r="T1841" s="12">
        <f t="shared" si="13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 t="shared" si="133"/>
        <v>496.5</v>
      </c>
      <c r="Q1842" t="str">
        <f t="shared" si="137"/>
        <v>music</v>
      </c>
      <c r="R1842" t="str">
        <f t="shared" si="136"/>
        <v>rock</v>
      </c>
      <c r="S1842" s="11">
        <f t="shared" si="135"/>
        <v>41382.096180555556</v>
      </c>
      <c r="T1842" s="12">
        <f t="shared" si="13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 t="shared" si="133"/>
        <v>1037.5</v>
      </c>
      <c r="Q1843" t="str">
        <f t="shared" si="137"/>
        <v>music</v>
      </c>
      <c r="R1843" t="str">
        <f t="shared" si="136"/>
        <v>rock</v>
      </c>
      <c r="S1843" s="11">
        <f t="shared" si="135"/>
        <v>41745.84542824074</v>
      </c>
      <c r="T1843" s="12">
        <f t="shared" si="13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 t="shared" si="133"/>
        <v>1263</v>
      </c>
      <c r="Q1844" t="str">
        <f t="shared" si="137"/>
        <v>music</v>
      </c>
      <c r="R1844" t="str">
        <f t="shared" si="136"/>
        <v>rock</v>
      </c>
      <c r="S1844" s="11">
        <f t="shared" si="135"/>
        <v>42031.631724537037</v>
      </c>
      <c r="T1844" s="12">
        <f t="shared" si="13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 t="shared" si="133"/>
        <v>6267.3050000000003</v>
      </c>
      <c r="Q1845" t="str">
        <f t="shared" si="137"/>
        <v>music</v>
      </c>
      <c r="R1845" t="str">
        <f t="shared" si="136"/>
        <v>rock</v>
      </c>
      <c r="S1845" s="11">
        <f t="shared" si="135"/>
        <v>40564.994837962964</v>
      </c>
      <c r="T1845" s="12">
        <f t="shared" si="13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 t="shared" si="133"/>
        <v>770.5</v>
      </c>
      <c r="Q1846" t="str">
        <f t="shared" si="137"/>
        <v>music</v>
      </c>
      <c r="R1846" t="str">
        <f t="shared" si="136"/>
        <v>rock</v>
      </c>
      <c r="S1846" s="11">
        <f t="shared" si="135"/>
        <v>40666.973541666666</v>
      </c>
      <c r="T1846" s="12">
        <f t="shared" si="13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 t="shared" si="133"/>
        <v>509.5</v>
      </c>
      <c r="Q1847" t="str">
        <f t="shared" si="137"/>
        <v>music</v>
      </c>
      <c r="R1847" t="str">
        <f t="shared" si="136"/>
        <v>rock</v>
      </c>
      <c r="S1847" s="11">
        <f t="shared" si="135"/>
        <v>42523.333310185189</v>
      </c>
      <c r="T1847" s="12">
        <f t="shared" si="13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 t="shared" si="133"/>
        <v>10449</v>
      </c>
      <c r="Q1848" t="str">
        <f t="shared" si="137"/>
        <v>music</v>
      </c>
      <c r="R1848" t="str">
        <f t="shared" si="136"/>
        <v>rock</v>
      </c>
      <c r="S1848" s="11">
        <f t="shared" si="135"/>
        <v>41228.650196759263</v>
      </c>
      <c r="T1848" s="12">
        <f t="shared" si="13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 t="shared" si="133"/>
        <v>1530</v>
      </c>
      <c r="Q1849" t="str">
        <f t="shared" si="137"/>
        <v>music</v>
      </c>
      <c r="R1849" t="str">
        <f t="shared" si="136"/>
        <v>rock</v>
      </c>
      <c r="S1849" s="11">
        <f t="shared" si="135"/>
        <v>42094.236481481479</v>
      </c>
      <c r="T1849" s="12">
        <f t="shared" si="13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 t="shared" si="133"/>
        <v>1622.5</v>
      </c>
      <c r="Q1850" t="str">
        <f t="shared" si="137"/>
        <v>music</v>
      </c>
      <c r="R1850" t="str">
        <f t="shared" si="136"/>
        <v>rock</v>
      </c>
      <c r="S1850" s="11">
        <f t="shared" si="135"/>
        <v>40691.788055555553</v>
      </c>
      <c r="T1850" s="12">
        <f t="shared" si="13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 t="shared" si="133"/>
        <v>154.5</v>
      </c>
      <c r="Q1851" t="str">
        <f t="shared" si="137"/>
        <v>music</v>
      </c>
      <c r="R1851" t="str">
        <f t="shared" si="136"/>
        <v>rock</v>
      </c>
      <c r="S1851" s="11">
        <f t="shared" si="135"/>
        <v>41169.845590277779</v>
      </c>
      <c r="T1851" s="12">
        <f t="shared" si="13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 t="shared" si="133"/>
        <v>4658</v>
      </c>
      <c r="Q1852" t="str">
        <f t="shared" si="137"/>
        <v>music</v>
      </c>
      <c r="R1852" t="str">
        <f t="shared" si="136"/>
        <v>rock</v>
      </c>
      <c r="S1852" s="11">
        <f t="shared" si="135"/>
        <v>41800.959490740745</v>
      </c>
      <c r="T1852" s="12">
        <f t="shared" si="13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 t="shared" si="133"/>
        <v>663.5</v>
      </c>
      <c r="Q1853" t="str">
        <f t="shared" si="137"/>
        <v>music</v>
      </c>
      <c r="R1853" t="str">
        <f t="shared" si="136"/>
        <v>rock</v>
      </c>
      <c r="S1853" s="11">
        <f t="shared" si="135"/>
        <v>41827.906689814816</v>
      </c>
      <c r="T1853" s="12">
        <f t="shared" si="13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 t="shared" si="133"/>
        <v>8838</v>
      </c>
      <c r="Q1854" t="str">
        <f t="shared" si="137"/>
        <v>music</v>
      </c>
      <c r="R1854" t="str">
        <f t="shared" si="136"/>
        <v>rock</v>
      </c>
      <c r="S1854" s="11">
        <f t="shared" si="135"/>
        <v>42081.77143518519</v>
      </c>
      <c r="T1854" s="12">
        <f t="shared" si="13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 t="shared" si="133"/>
        <v>414.5</v>
      </c>
      <c r="Q1855" t="str">
        <f t="shared" si="137"/>
        <v>music</v>
      </c>
      <c r="R1855" t="str">
        <f t="shared" si="136"/>
        <v>rock</v>
      </c>
      <c r="S1855" s="11">
        <f t="shared" si="135"/>
        <v>41177.060381944444</v>
      </c>
      <c r="T1855" s="12">
        <f t="shared" si="13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 t="shared" si="133"/>
        <v>7746.2749999999996</v>
      </c>
      <c r="Q1856" t="str">
        <f t="shared" si="137"/>
        <v>music</v>
      </c>
      <c r="R1856" t="str">
        <f t="shared" si="136"/>
        <v>rock</v>
      </c>
      <c r="S1856" s="11">
        <f t="shared" si="135"/>
        <v>41388.021261574075</v>
      </c>
      <c r="T1856" s="12">
        <f t="shared" si="13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 t="shared" si="133"/>
        <v>6835.58</v>
      </c>
      <c r="Q1857" t="str">
        <f t="shared" si="137"/>
        <v>music</v>
      </c>
      <c r="R1857" t="str">
        <f t="shared" si="136"/>
        <v>rock</v>
      </c>
      <c r="S1857" s="11">
        <f t="shared" si="135"/>
        <v>41600.538657407407</v>
      </c>
      <c r="T1857" s="12">
        <f t="shared" si="13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 t="shared" si="133"/>
        <v>1031.5</v>
      </c>
      <c r="Q1858" t="str">
        <f t="shared" si="137"/>
        <v>music</v>
      </c>
      <c r="R1858" t="str">
        <f t="shared" si="136"/>
        <v>rock</v>
      </c>
      <c r="S1858" s="11">
        <f t="shared" si="135"/>
        <v>41817.854999999996</v>
      </c>
      <c r="T1858" s="12">
        <f t="shared" si="13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 t="shared" ref="P1859:P1922" si="138">AVERAGE(L1859,E1859)</f>
        <v>1511</v>
      </c>
      <c r="Q1859" t="str">
        <f t="shared" si="137"/>
        <v>music</v>
      </c>
      <c r="R1859" t="str">
        <f t="shared" si="136"/>
        <v>rock</v>
      </c>
      <c r="S1859" s="11">
        <f t="shared" si="135"/>
        <v>41864.76866898148</v>
      </c>
      <c r="T1859" s="12">
        <f t="shared" ref="T1859:T1922" si="13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 t="shared" si="138"/>
        <v>3095.2750000000001</v>
      </c>
      <c r="Q1860" t="str">
        <f t="shared" si="137"/>
        <v>music</v>
      </c>
      <c r="R1860" t="str">
        <f t="shared" si="136"/>
        <v>rock</v>
      </c>
      <c r="S1860" s="11">
        <f t="shared" ref="S1860:S1923" si="140">(((J1860/60)/60)/24)+DATE(1970,1,1)</f>
        <v>40833.200474537036</v>
      </c>
      <c r="T1860" s="12">
        <f t="shared" si="13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 t="shared" si="138"/>
        <v>2005.5</v>
      </c>
      <c r="Q1861" t="str">
        <f t="shared" si="137"/>
        <v>music</v>
      </c>
      <c r="R1861" t="str">
        <f t="shared" si="136"/>
        <v>rock</v>
      </c>
      <c r="S1861" s="11">
        <f t="shared" si="140"/>
        <v>40778.770011574074</v>
      </c>
      <c r="T1861" s="12">
        <f t="shared" si="13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 t="shared" si="138"/>
        <v>510</v>
      </c>
      <c r="Q1862" t="str">
        <f t="shared" si="137"/>
        <v>music</v>
      </c>
      <c r="R1862" t="str">
        <f t="shared" si="136"/>
        <v>rock</v>
      </c>
      <c r="S1862" s="11">
        <f t="shared" si="140"/>
        <v>41655.709305555552</v>
      </c>
      <c r="T1862" s="12">
        <f t="shared" si="13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>
        <f t="shared" si="138"/>
        <v>0</v>
      </c>
      <c r="Q1863" t="str">
        <f t="shared" si="137"/>
        <v>games</v>
      </c>
      <c r="R1863" t="str">
        <f t="shared" si="136"/>
        <v>mobile games</v>
      </c>
      <c r="S1863" s="11">
        <f t="shared" si="140"/>
        <v>42000.300243055557</v>
      </c>
      <c r="T1863" s="12">
        <f t="shared" si="13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 t="shared" si="138"/>
        <v>735.5</v>
      </c>
      <c r="Q1864" t="str">
        <f t="shared" si="137"/>
        <v>games</v>
      </c>
      <c r="R1864" t="str">
        <f t="shared" si="136"/>
        <v>mobile games</v>
      </c>
      <c r="S1864" s="11">
        <f t="shared" si="140"/>
        <v>42755.492754629624</v>
      </c>
      <c r="T1864" s="12">
        <f t="shared" si="13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 t="shared" si="138"/>
        <v>6</v>
      </c>
      <c r="Q1865" t="str">
        <f t="shared" si="137"/>
        <v>games</v>
      </c>
      <c r="R1865" t="str">
        <f t="shared" si="136"/>
        <v>mobile games</v>
      </c>
      <c r="S1865" s="11">
        <f t="shared" si="140"/>
        <v>41772.797280092593</v>
      </c>
      <c r="T1865" s="12">
        <f t="shared" si="13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 t="shared" si="138"/>
        <v>1418</v>
      </c>
      <c r="Q1866" t="str">
        <f t="shared" si="137"/>
        <v>games</v>
      </c>
      <c r="R1866" t="str">
        <f t="shared" si="136"/>
        <v>mobile games</v>
      </c>
      <c r="S1866" s="11">
        <f t="shared" si="140"/>
        <v>41733.716435185182</v>
      </c>
      <c r="T1866" s="12">
        <f t="shared" si="13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 t="shared" si="138"/>
        <v>3</v>
      </c>
      <c r="Q1867" t="str">
        <f t="shared" si="137"/>
        <v>games</v>
      </c>
      <c r="R1867" t="str">
        <f t="shared" ref="R1867:R1930" si="141">RIGHT(N1867,LEN(N1867)-FIND("/",N1867))</f>
        <v>mobile games</v>
      </c>
      <c r="S1867" s="11">
        <f t="shared" si="140"/>
        <v>42645.367442129631</v>
      </c>
      <c r="T1867" s="12">
        <f t="shared" si="13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 t="shared" si="138"/>
        <v>63.5</v>
      </c>
      <c r="Q1868" t="str">
        <f t="shared" ref="Q1868:Q1931" si="142">LEFT(N1868,FIND("/",N1868)-1)</f>
        <v>games</v>
      </c>
      <c r="R1868" t="str">
        <f t="shared" si="141"/>
        <v>mobile games</v>
      </c>
      <c r="S1868" s="11">
        <f t="shared" si="140"/>
        <v>42742.246493055558</v>
      </c>
      <c r="T1868" s="12">
        <f t="shared" si="13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 t="shared" si="138"/>
        <v>5.5</v>
      </c>
      <c r="Q1869" t="str">
        <f t="shared" si="142"/>
        <v>games</v>
      </c>
      <c r="R1869" t="str">
        <f t="shared" si="141"/>
        <v>mobile games</v>
      </c>
      <c r="S1869" s="11">
        <f t="shared" si="140"/>
        <v>42649.924907407403</v>
      </c>
      <c r="T1869" s="12">
        <f t="shared" si="13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 t="shared" si="138"/>
        <v>617</v>
      </c>
      <c r="Q1870" t="str">
        <f t="shared" si="142"/>
        <v>games</v>
      </c>
      <c r="R1870" t="str">
        <f t="shared" si="141"/>
        <v>mobile games</v>
      </c>
      <c r="S1870" s="11">
        <f t="shared" si="140"/>
        <v>42328.779224537036</v>
      </c>
      <c r="T1870" s="12">
        <f t="shared" si="13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>
        <f t="shared" si="138"/>
        <v>0</v>
      </c>
      <c r="Q1871" t="str">
        <f t="shared" si="142"/>
        <v>games</v>
      </c>
      <c r="R1871" t="str">
        <f t="shared" si="141"/>
        <v>mobile games</v>
      </c>
      <c r="S1871" s="11">
        <f t="shared" si="140"/>
        <v>42709.002881944441</v>
      </c>
      <c r="T1871" s="12">
        <f t="shared" si="13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 t="shared" si="138"/>
        <v>186</v>
      </c>
      <c r="Q1872" t="str">
        <f t="shared" si="142"/>
        <v>games</v>
      </c>
      <c r="R1872" t="str">
        <f t="shared" si="141"/>
        <v>mobile games</v>
      </c>
      <c r="S1872" s="11">
        <f t="shared" si="140"/>
        <v>42371.355729166666</v>
      </c>
      <c r="T1872" s="12">
        <f t="shared" si="13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 t="shared" si="138"/>
        <v>2380.5</v>
      </c>
      <c r="Q1873" t="str">
        <f t="shared" si="142"/>
        <v>games</v>
      </c>
      <c r="R1873" t="str">
        <f t="shared" si="141"/>
        <v>mobile games</v>
      </c>
      <c r="S1873" s="11">
        <f t="shared" si="140"/>
        <v>41923.783576388887</v>
      </c>
      <c r="T1873" s="12">
        <f t="shared" si="13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 t="shared" si="138"/>
        <v>112.5</v>
      </c>
      <c r="Q1874" t="str">
        <f t="shared" si="142"/>
        <v>games</v>
      </c>
      <c r="R1874" t="str">
        <f t="shared" si="141"/>
        <v>mobile games</v>
      </c>
      <c r="S1874" s="11">
        <f t="shared" si="140"/>
        <v>42155.129652777774</v>
      </c>
      <c r="T1874" s="12">
        <f t="shared" si="13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 t="shared" si="138"/>
        <v>19</v>
      </c>
      <c r="Q1875" t="str">
        <f t="shared" si="142"/>
        <v>games</v>
      </c>
      <c r="R1875" t="str">
        <f t="shared" si="141"/>
        <v>mobile games</v>
      </c>
      <c r="S1875" s="11">
        <f t="shared" si="140"/>
        <v>42164.615856481483</v>
      </c>
      <c r="T1875" s="12">
        <f t="shared" si="13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 t="shared" si="138"/>
        <v>14</v>
      </c>
      <c r="Q1876" t="str">
        <f t="shared" si="142"/>
        <v>games</v>
      </c>
      <c r="R1876" t="str">
        <f t="shared" si="141"/>
        <v>mobile games</v>
      </c>
      <c r="S1876" s="11">
        <f t="shared" si="140"/>
        <v>42529.969131944439</v>
      </c>
      <c r="T1876" s="12">
        <f t="shared" si="13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 t="shared" si="138"/>
        <v>27</v>
      </c>
      <c r="Q1877" t="str">
        <f t="shared" si="142"/>
        <v>games</v>
      </c>
      <c r="R1877" t="str">
        <f t="shared" si="141"/>
        <v>mobile games</v>
      </c>
      <c r="S1877" s="11">
        <f t="shared" si="140"/>
        <v>42528.899398148147</v>
      </c>
      <c r="T1877" s="12">
        <f t="shared" si="13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>
        <f t="shared" si="138"/>
        <v>0</v>
      </c>
      <c r="Q1878" t="str">
        <f t="shared" si="142"/>
        <v>games</v>
      </c>
      <c r="R1878" t="str">
        <f t="shared" si="141"/>
        <v>mobile games</v>
      </c>
      <c r="S1878" s="11">
        <f t="shared" si="140"/>
        <v>41776.284780092588</v>
      </c>
      <c r="T1878" s="12">
        <f t="shared" si="13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>
        <f t="shared" si="138"/>
        <v>0</v>
      </c>
      <c r="Q1879" t="str">
        <f t="shared" si="142"/>
        <v>games</v>
      </c>
      <c r="R1879" t="str">
        <f t="shared" si="141"/>
        <v>mobile games</v>
      </c>
      <c r="S1879" s="11">
        <f t="shared" si="140"/>
        <v>42035.029224537036</v>
      </c>
      <c r="T1879" s="12">
        <f t="shared" si="13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>
        <f t="shared" si="138"/>
        <v>0</v>
      </c>
      <c r="Q1880" t="str">
        <f t="shared" si="142"/>
        <v>games</v>
      </c>
      <c r="R1880" t="str">
        <f t="shared" si="141"/>
        <v>mobile games</v>
      </c>
      <c r="S1880" s="11">
        <f t="shared" si="140"/>
        <v>41773.008738425924</v>
      </c>
      <c r="T1880" s="12">
        <f t="shared" si="13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 t="shared" si="138"/>
        <v>4</v>
      </c>
      <c r="Q1881" t="str">
        <f t="shared" si="142"/>
        <v>games</v>
      </c>
      <c r="R1881" t="str">
        <f t="shared" si="141"/>
        <v>mobile games</v>
      </c>
      <c r="S1881" s="11">
        <f t="shared" si="140"/>
        <v>42413.649641203709</v>
      </c>
      <c r="T1881" s="12">
        <f t="shared" si="13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 t="shared" si="138"/>
        <v>514</v>
      </c>
      <c r="Q1882" t="str">
        <f t="shared" si="142"/>
        <v>games</v>
      </c>
      <c r="R1882" t="str">
        <f t="shared" si="141"/>
        <v>mobile games</v>
      </c>
      <c r="S1882" s="11">
        <f t="shared" si="140"/>
        <v>42430.566898148143</v>
      </c>
      <c r="T1882" s="12">
        <f t="shared" si="13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 t="shared" si="138"/>
        <v>1761.845</v>
      </c>
      <c r="Q1883" t="str">
        <f t="shared" si="142"/>
        <v>music</v>
      </c>
      <c r="R1883" t="str">
        <f t="shared" si="141"/>
        <v>indie rock</v>
      </c>
      <c r="S1883" s="11">
        <f t="shared" si="140"/>
        <v>42043.152650462958</v>
      </c>
      <c r="T1883" s="12">
        <f t="shared" si="13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 t="shared" si="138"/>
        <v>1730.5</v>
      </c>
      <c r="Q1884" t="str">
        <f t="shared" si="142"/>
        <v>music</v>
      </c>
      <c r="R1884" t="str">
        <f t="shared" si="141"/>
        <v>indie rock</v>
      </c>
      <c r="S1884" s="11">
        <f t="shared" si="140"/>
        <v>41067.949212962965</v>
      </c>
      <c r="T1884" s="12">
        <f t="shared" si="13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 t="shared" si="138"/>
        <v>539.5</v>
      </c>
      <c r="Q1885" t="str">
        <f t="shared" si="142"/>
        <v>music</v>
      </c>
      <c r="R1885" t="str">
        <f t="shared" si="141"/>
        <v>indie rock</v>
      </c>
      <c r="S1885" s="11">
        <f t="shared" si="140"/>
        <v>40977.948009259257</v>
      </c>
      <c r="T1885" s="12">
        <f t="shared" si="13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 t="shared" si="138"/>
        <v>688.5</v>
      </c>
      <c r="Q1886" t="str">
        <f t="shared" si="142"/>
        <v>music</v>
      </c>
      <c r="R1886" t="str">
        <f t="shared" si="141"/>
        <v>indie rock</v>
      </c>
      <c r="S1886" s="11">
        <f t="shared" si="140"/>
        <v>41205.198321759257</v>
      </c>
      <c r="T1886" s="12">
        <f t="shared" si="13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 t="shared" si="138"/>
        <v>2713.5</v>
      </c>
      <c r="Q1887" t="str">
        <f t="shared" si="142"/>
        <v>music</v>
      </c>
      <c r="R1887" t="str">
        <f t="shared" si="141"/>
        <v>indie rock</v>
      </c>
      <c r="S1887" s="11">
        <f t="shared" si="140"/>
        <v>41099.093865740739</v>
      </c>
      <c r="T1887" s="12">
        <f t="shared" si="13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 t="shared" si="138"/>
        <v>627</v>
      </c>
      <c r="Q1888" t="str">
        <f t="shared" si="142"/>
        <v>music</v>
      </c>
      <c r="R1888" t="str">
        <f t="shared" si="141"/>
        <v>indie rock</v>
      </c>
      <c r="S1888" s="11">
        <f t="shared" si="140"/>
        <v>41925.906689814816</v>
      </c>
      <c r="T1888" s="12">
        <f t="shared" si="13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 t="shared" si="138"/>
        <v>1671.5</v>
      </c>
      <c r="Q1889" t="str">
        <f t="shared" si="142"/>
        <v>music</v>
      </c>
      <c r="R1889" t="str">
        <f t="shared" si="141"/>
        <v>indie rock</v>
      </c>
      <c r="S1889" s="11">
        <f t="shared" si="140"/>
        <v>42323.800138888888</v>
      </c>
      <c r="T1889" s="12">
        <f t="shared" si="13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 t="shared" si="138"/>
        <v>2120.5</v>
      </c>
      <c r="Q1890" t="str">
        <f t="shared" si="142"/>
        <v>music</v>
      </c>
      <c r="R1890" t="str">
        <f t="shared" si="141"/>
        <v>indie rock</v>
      </c>
      <c r="S1890" s="11">
        <f t="shared" si="140"/>
        <v>40299.239953703705</v>
      </c>
      <c r="T1890" s="12">
        <f t="shared" si="13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 t="shared" si="138"/>
        <v>1088</v>
      </c>
      <c r="Q1891" t="str">
        <f t="shared" si="142"/>
        <v>music</v>
      </c>
      <c r="R1891" t="str">
        <f t="shared" si="141"/>
        <v>indie rock</v>
      </c>
      <c r="S1891" s="11">
        <f t="shared" si="140"/>
        <v>41299.793356481481</v>
      </c>
      <c r="T1891" s="12">
        <f t="shared" si="13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 t="shared" si="138"/>
        <v>8798.0650000000005</v>
      </c>
      <c r="Q1892" t="str">
        <f t="shared" si="142"/>
        <v>music</v>
      </c>
      <c r="R1892" t="str">
        <f t="shared" si="141"/>
        <v>indie rock</v>
      </c>
      <c r="S1892" s="11">
        <f t="shared" si="140"/>
        <v>41228.786203703705</v>
      </c>
      <c r="T1892" s="12">
        <f t="shared" si="13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 t="shared" si="138"/>
        <v>5337.5</v>
      </c>
      <c r="Q1893" t="str">
        <f t="shared" si="142"/>
        <v>music</v>
      </c>
      <c r="R1893" t="str">
        <f t="shared" si="141"/>
        <v>indie rock</v>
      </c>
      <c r="S1893" s="11">
        <f t="shared" si="140"/>
        <v>40335.798078703701</v>
      </c>
      <c r="T1893" s="12">
        <f t="shared" si="13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 t="shared" si="138"/>
        <v>354.5</v>
      </c>
      <c r="Q1894" t="str">
        <f t="shared" si="142"/>
        <v>music</v>
      </c>
      <c r="R1894" t="str">
        <f t="shared" si="141"/>
        <v>indie rock</v>
      </c>
      <c r="S1894" s="11">
        <f t="shared" si="140"/>
        <v>40671.637511574074</v>
      </c>
      <c r="T1894" s="12">
        <f t="shared" si="13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 t="shared" si="138"/>
        <v>1322.5</v>
      </c>
      <c r="Q1895" t="str">
        <f t="shared" si="142"/>
        <v>music</v>
      </c>
      <c r="R1895" t="str">
        <f t="shared" si="141"/>
        <v>indie rock</v>
      </c>
      <c r="S1895" s="11">
        <f t="shared" si="140"/>
        <v>40632.94195601852</v>
      </c>
      <c r="T1895" s="12">
        <f t="shared" si="13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 t="shared" si="138"/>
        <v>582.5</v>
      </c>
      <c r="Q1896" t="str">
        <f t="shared" si="142"/>
        <v>music</v>
      </c>
      <c r="R1896" t="str">
        <f t="shared" si="141"/>
        <v>indie rock</v>
      </c>
      <c r="S1896" s="11">
        <f t="shared" si="140"/>
        <v>40920.904895833337</v>
      </c>
      <c r="T1896" s="12">
        <f t="shared" si="13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 t="shared" si="138"/>
        <v>4637.5</v>
      </c>
      <c r="Q1897" t="str">
        <f t="shared" si="142"/>
        <v>music</v>
      </c>
      <c r="R1897" t="str">
        <f t="shared" si="141"/>
        <v>indie rock</v>
      </c>
      <c r="S1897" s="11">
        <f t="shared" si="140"/>
        <v>42267.746782407412</v>
      </c>
      <c r="T1897" s="12">
        <f t="shared" si="13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 t="shared" si="138"/>
        <v>286</v>
      </c>
      <c r="Q1898" t="str">
        <f t="shared" si="142"/>
        <v>music</v>
      </c>
      <c r="R1898" t="str">
        <f t="shared" si="141"/>
        <v>indie rock</v>
      </c>
      <c r="S1898" s="11">
        <f t="shared" si="140"/>
        <v>40981.710243055553</v>
      </c>
      <c r="T1898" s="12">
        <f t="shared" si="13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 t="shared" si="138"/>
        <v>3344.5</v>
      </c>
      <c r="Q1899" t="str">
        <f t="shared" si="142"/>
        <v>music</v>
      </c>
      <c r="R1899" t="str">
        <f t="shared" si="141"/>
        <v>indie rock</v>
      </c>
      <c r="S1899" s="11">
        <f t="shared" si="140"/>
        <v>41680.583402777782</v>
      </c>
      <c r="T1899" s="12">
        <f t="shared" si="13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 t="shared" si="138"/>
        <v>733</v>
      </c>
      <c r="Q1900" t="str">
        <f t="shared" si="142"/>
        <v>music</v>
      </c>
      <c r="R1900" t="str">
        <f t="shared" si="141"/>
        <v>indie rock</v>
      </c>
      <c r="S1900" s="11">
        <f t="shared" si="140"/>
        <v>42366.192974537036</v>
      </c>
      <c r="T1900" s="12">
        <f t="shared" si="13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 t="shared" si="138"/>
        <v>621</v>
      </c>
      <c r="Q1901" t="str">
        <f t="shared" si="142"/>
        <v>music</v>
      </c>
      <c r="R1901" t="str">
        <f t="shared" si="141"/>
        <v>indie rock</v>
      </c>
      <c r="S1901" s="11">
        <f t="shared" si="140"/>
        <v>42058.941736111112</v>
      </c>
      <c r="T1901" s="12">
        <f t="shared" si="13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 t="shared" si="138"/>
        <v>1394.0550000000001</v>
      </c>
      <c r="Q1902" t="str">
        <f t="shared" si="142"/>
        <v>music</v>
      </c>
      <c r="R1902" t="str">
        <f t="shared" si="141"/>
        <v>indie rock</v>
      </c>
      <c r="S1902" s="11">
        <f t="shared" si="140"/>
        <v>41160.871886574074</v>
      </c>
      <c r="T1902" s="12">
        <f t="shared" si="13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 t="shared" si="138"/>
        <v>1347.5</v>
      </c>
      <c r="Q1903" t="str">
        <f t="shared" si="142"/>
        <v>technology</v>
      </c>
      <c r="R1903" t="str">
        <f t="shared" si="141"/>
        <v>gadgets</v>
      </c>
      <c r="S1903" s="11">
        <f t="shared" si="140"/>
        <v>42116.54315972222</v>
      </c>
      <c r="T1903" s="12">
        <f t="shared" si="13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 t="shared" si="138"/>
        <v>7.5</v>
      </c>
      <c r="Q1904" t="str">
        <f t="shared" si="142"/>
        <v>technology</v>
      </c>
      <c r="R1904" t="str">
        <f t="shared" si="141"/>
        <v>gadgets</v>
      </c>
      <c r="S1904" s="11">
        <f t="shared" si="140"/>
        <v>42037.789895833332</v>
      </c>
      <c r="T1904" s="12">
        <f t="shared" si="13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 t="shared" si="138"/>
        <v>719.5</v>
      </c>
      <c r="Q1905" t="str">
        <f t="shared" si="142"/>
        <v>technology</v>
      </c>
      <c r="R1905" t="str">
        <f t="shared" si="141"/>
        <v>gadgets</v>
      </c>
      <c r="S1905" s="11">
        <f t="shared" si="140"/>
        <v>42702.770729166667</v>
      </c>
      <c r="T1905" s="12">
        <f t="shared" si="13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 t="shared" si="138"/>
        <v>26</v>
      </c>
      <c r="Q1906" t="str">
        <f t="shared" si="142"/>
        <v>technology</v>
      </c>
      <c r="R1906" t="str">
        <f t="shared" si="141"/>
        <v>gadgets</v>
      </c>
      <c r="S1906" s="11">
        <f t="shared" si="140"/>
        <v>42326.685428240744</v>
      </c>
      <c r="T1906" s="12">
        <f t="shared" si="13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 t="shared" si="138"/>
        <v>23</v>
      </c>
      <c r="Q1907" t="str">
        <f t="shared" si="142"/>
        <v>technology</v>
      </c>
      <c r="R1907" t="str">
        <f t="shared" si="141"/>
        <v>gadgets</v>
      </c>
      <c r="S1907" s="11">
        <f t="shared" si="140"/>
        <v>41859.925856481481</v>
      </c>
      <c r="T1907" s="12">
        <f t="shared" si="13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 t="shared" si="138"/>
        <v>10739.5</v>
      </c>
      <c r="Q1908" t="str">
        <f t="shared" si="142"/>
        <v>technology</v>
      </c>
      <c r="R1908" t="str">
        <f t="shared" si="141"/>
        <v>gadgets</v>
      </c>
      <c r="S1908" s="11">
        <f t="shared" si="140"/>
        <v>42514.671099537038</v>
      </c>
      <c r="T1908" s="12">
        <f t="shared" si="13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 t="shared" si="138"/>
        <v>44.5</v>
      </c>
      <c r="Q1909" t="str">
        <f t="shared" si="142"/>
        <v>technology</v>
      </c>
      <c r="R1909" t="str">
        <f t="shared" si="141"/>
        <v>gadgets</v>
      </c>
      <c r="S1909" s="11">
        <f t="shared" si="140"/>
        <v>41767.587094907409</v>
      </c>
      <c r="T1909" s="12">
        <f t="shared" si="13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 t="shared" si="138"/>
        <v>218.5</v>
      </c>
      <c r="Q1910" t="str">
        <f t="shared" si="142"/>
        <v>technology</v>
      </c>
      <c r="R1910" t="str">
        <f t="shared" si="141"/>
        <v>gadgets</v>
      </c>
      <c r="S1910" s="11">
        <f t="shared" si="140"/>
        <v>42703.917824074073</v>
      </c>
      <c r="T1910" s="12">
        <f t="shared" si="13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 t="shared" si="138"/>
        <v>2488.5</v>
      </c>
      <c r="Q1911" t="str">
        <f t="shared" si="142"/>
        <v>technology</v>
      </c>
      <c r="R1911" t="str">
        <f t="shared" si="141"/>
        <v>gadgets</v>
      </c>
      <c r="S1911" s="11">
        <f t="shared" si="140"/>
        <v>41905.429155092592</v>
      </c>
      <c r="T1911" s="12">
        <f t="shared" si="13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 t="shared" si="138"/>
        <v>16885.5</v>
      </c>
      <c r="Q1912" t="str">
        <f t="shared" si="142"/>
        <v>technology</v>
      </c>
      <c r="R1912" t="str">
        <f t="shared" si="141"/>
        <v>gadgets</v>
      </c>
      <c r="S1912" s="11">
        <f t="shared" si="140"/>
        <v>42264.963159722218</v>
      </c>
      <c r="T1912" s="12">
        <f t="shared" si="13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 t="shared" si="138"/>
        <v>5.5</v>
      </c>
      <c r="Q1913" t="str">
        <f t="shared" si="142"/>
        <v>technology</v>
      </c>
      <c r="R1913" t="str">
        <f t="shared" si="141"/>
        <v>gadgets</v>
      </c>
      <c r="S1913" s="11">
        <f t="shared" si="140"/>
        <v>41830.033958333333</v>
      </c>
      <c r="T1913" s="12">
        <f t="shared" si="13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 t="shared" si="138"/>
        <v>1503.5</v>
      </c>
      <c r="Q1914" t="str">
        <f t="shared" si="142"/>
        <v>technology</v>
      </c>
      <c r="R1914" t="str">
        <f t="shared" si="141"/>
        <v>gadgets</v>
      </c>
      <c r="S1914" s="11">
        <f t="shared" si="140"/>
        <v>42129.226388888885</v>
      </c>
      <c r="T1914" s="12">
        <f t="shared" si="13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 t="shared" si="138"/>
        <v>331.5</v>
      </c>
      <c r="Q1915" t="str">
        <f t="shared" si="142"/>
        <v>technology</v>
      </c>
      <c r="R1915" t="str">
        <f t="shared" si="141"/>
        <v>gadgets</v>
      </c>
      <c r="S1915" s="11">
        <f t="shared" si="140"/>
        <v>41890.511319444442</v>
      </c>
      <c r="T1915" s="12">
        <f t="shared" si="13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 t="shared" si="138"/>
        <v>31</v>
      </c>
      <c r="Q1916" t="str">
        <f t="shared" si="142"/>
        <v>technology</v>
      </c>
      <c r="R1916" t="str">
        <f t="shared" si="141"/>
        <v>gadgets</v>
      </c>
      <c r="S1916" s="11">
        <f t="shared" si="140"/>
        <v>41929.174456018518</v>
      </c>
      <c r="T1916" s="12">
        <f t="shared" si="13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 t="shared" si="138"/>
        <v>6</v>
      </c>
      <c r="Q1917" t="str">
        <f t="shared" si="142"/>
        <v>technology</v>
      </c>
      <c r="R1917" t="str">
        <f t="shared" si="141"/>
        <v>gadgets</v>
      </c>
      <c r="S1917" s="11">
        <f t="shared" si="140"/>
        <v>41864.04886574074</v>
      </c>
      <c r="T1917" s="12">
        <f t="shared" si="13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 t="shared" si="138"/>
        <v>54</v>
      </c>
      <c r="Q1918" t="str">
        <f t="shared" si="142"/>
        <v>technology</v>
      </c>
      <c r="R1918" t="str">
        <f t="shared" si="141"/>
        <v>gadgets</v>
      </c>
      <c r="S1918" s="11">
        <f t="shared" si="140"/>
        <v>42656.717303240745</v>
      </c>
      <c r="T1918" s="12">
        <f t="shared" si="13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 t="shared" si="138"/>
        <v>102547.5</v>
      </c>
      <c r="Q1919" t="str">
        <f t="shared" si="142"/>
        <v>technology</v>
      </c>
      <c r="R1919" t="str">
        <f t="shared" si="141"/>
        <v>gadgets</v>
      </c>
      <c r="S1919" s="11">
        <f t="shared" si="140"/>
        <v>42746.270057870366</v>
      </c>
      <c r="T1919" s="12">
        <f t="shared" si="13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 t="shared" si="138"/>
        <v>134.5</v>
      </c>
      <c r="Q1920" t="str">
        <f t="shared" si="142"/>
        <v>technology</v>
      </c>
      <c r="R1920" t="str">
        <f t="shared" si="141"/>
        <v>gadgets</v>
      </c>
      <c r="S1920" s="11">
        <f t="shared" si="140"/>
        <v>41828.789942129632</v>
      </c>
      <c r="T1920" s="12">
        <f t="shared" si="13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 t="shared" si="138"/>
        <v>122.5</v>
      </c>
      <c r="Q1921" t="str">
        <f t="shared" si="142"/>
        <v>technology</v>
      </c>
      <c r="R1921" t="str">
        <f t="shared" si="141"/>
        <v>gadgets</v>
      </c>
      <c r="S1921" s="11">
        <f t="shared" si="140"/>
        <v>42113.875567129624</v>
      </c>
      <c r="T1921" s="12">
        <f t="shared" si="13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 t="shared" si="138"/>
        <v>2204</v>
      </c>
      <c r="Q1922" t="str">
        <f t="shared" si="142"/>
        <v>technology</v>
      </c>
      <c r="R1922" t="str">
        <f t="shared" si="141"/>
        <v>gadgets</v>
      </c>
      <c r="S1922" s="11">
        <f t="shared" si="140"/>
        <v>42270.875706018516</v>
      </c>
      <c r="T1922" s="12">
        <f t="shared" si="13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 t="shared" ref="P1923:P1986" si="143">AVERAGE(L1923,E1923)</f>
        <v>1045</v>
      </c>
      <c r="Q1923" t="str">
        <f t="shared" si="142"/>
        <v>music</v>
      </c>
      <c r="R1923" t="str">
        <f t="shared" si="141"/>
        <v>indie rock</v>
      </c>
      <c r="S1923" s="11">
        <f t="shared" si="140"/>
        <v>41074.221562500003</v>
      </c>
      <c r="T1923" s="12">
        <f t="shared" ref="T1923:T1986" si="14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 t="shared" si="143"/>
        <v>1187.5</v>
      </c>
      <c r="Q1924" t="str">
        <f t="shared" si="142"/>
        <v>music</v>
      </c>
      <c r="R1924" t="str">
        <f t="shared" si="141"/>
        <v>indie rock</v>
      </c>
      <c r="S1924" s="11">
        <f t="shared" ref="S1924:S1987" si="145">(((J1924/60)/60)/24)+DATE(1970,1,1)</f>
        <v>41590.255868055552</v>
      </c>
      <c r="T1924" s="12">
        <f t="shared" si="14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 t="shared" si="143"/>
        <v>157</v>
      </c>
      <c r="Q1925" t="str">
        <f t="shared" si="142"/>
        <v>music</v>
      </c>
      <c r="R1925" t="str">
        <f t="shared" si="141"/>
        <v>indie rock</v>
      </c>
      <c r="S1925" s="11">
        <f t="shared" si="145"/>
        <v>40772.848749999997</v>
      </c>
      <c r="T1925" s="12">
        <f t="shared" si="14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 t="shared" si="143"/>
        <v>1732.5</v>
      </c>
      <c r="Q1926" t="str">
        <f t="shared" si="142"/>
        <v>music</v>
      </c>
      <c r="R1926" t="str">
        <f t="shared" si="141"/>
        <v>indie rock</v>
      </c>
      <c r="S1926" s="11">
        <f t="shared" si="145"/>
        <v>41626.761053240742</v>
      </c>
      <c r="T1926" s="12">
        <f t="shared" si="14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 t="shared" si="143"/>
        <v>853.5</v>
      </c>
      <c r="Q1927" t="str">
        <f t="shared" si="142"/>
        <v>music</v>
      </c>
      <c r="R1927" t="str">
        <f t="shared" si="141"/>
        <v>indie rock</v>
      </c>
      <c r="S1927" s="11">
        <f t="shared" si="145"/>
        <v>41535.90148148148</v>
      </c>
      <c r="T1927" s="12">
        <f t="shared" si="14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 t="shared" si="143"/>
        <v>1518.845</v>
      </c>
      <c r="Q1928" t="str">
        <f t="shared" si="142"/>
        <v>music</v>
      </c>
      <c r="R1928" t="str">
        <f t="shared" si="141"/>
        <v>indie rock</v>
      </c>
      <c r="S1928" s="11">
        <f t="shared" si="145"/>
        <v>40456.954351851848</v>
      </c>
      <c r="T1928" s="12">
        <f t="shared" si="14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 t="shared" si="143"/>
        <v>315.5</v>
      </c>
      <c r="Q1929" t="str">
        <f t="shared" si="142"/>
        <v>music</v>
      </c>
      <c r="R1929" t="str">
        <f t="shared" si="141"/>
        <v>indie rock</v>
      </c>
      <c r="S1929" s="11">
        <f t="shared" si="145"/>
        <v>40960.861562500002</v>
      </c>
      <c r="T1929" s="12">
        <f t="shared" si="14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 t="shared" si="143"/>
        <v>1332</v>
      </c>
      <c r="Q1930" t="str">
        <f t="shared" si="142"/>
        <v>music</v>
      </c>
      <c r="R1930" t="str">
        <f t="shared" si="141"/>
        <v>indie rock</v>
      </c>
      <c r="S1930" s="11">
        <f t="shared" si="145"/>
        <v>41371.648078703707</v>
      </c>
      <c r="T1930" s="12">
        <f t="shared" si="14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 t="shared" si="143"/>
        <v>1642.5</v>
      </c>
      <c r="Q1931" t="str">
        <f t="shared" si="142"/>
        <v>music</v>
      </c>
      <c r="R1931" t="str">
        <f t="shared" ref="R1931:R1994" si="146">RIGHT(N1931,LEN(N1931)-FIND("/",N1931))</f>
        <v>indie rock</v>
      </c>
      <c r="S1931" s="11">
        <f t="shared" si="145"/>
        <v>40687.021597222221</v>
      </c>
      <c r="T1931" s="12">
        <f t="shared" si="14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 t="shared" si="143"/>
        <v>648</v>
      </c>
      <c r="Q1932" t="str">
        <f t="shared" ref="Q1932:Q1995" si="147">LEFT(N1932,FIND("/",N1932)-1)</f>
        <v>music</v>
      </c>
      <c r="R1932" t="str">
        <f t="shared" si="146"/>
        <v>indie rock</v>
      </c>
      <c r="S1932" s="11">
        <f t="shared" si="145"/>
        <v>41402.558819444443</v>
      </c>
      <c r="T1932" s="12">
        <f t="shared" si="14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 t="shared" si="143"/>
        <v>1231.01</v>
      </c>
      <c r="Q1933" t="str">
        <f t="shared" si="147"/>
        <v>music</v>
      </c>
      <c r="R1933" t="str">
        <f t="shared" si="146"/>
        <v>indie rock</v>
      </c>
      <c r="S1933" s="11">
        <f t="shared" si="145"/>
        <v>41037.892465277779</v>
      </c>
      <c r="T1933" s="12">
        <f t="shared" si="14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 t="shared" si="143"/>
        <v>2848.5</v>
      </c>
      <c r="Q1934" t="str">
        <f t="shared" si="147"/>
        <v>music</v>
      </c>
      <c r="R1934" t="str">
        <f t="shared" si="146"/>
        <v>indie rock</v>
      </c>
      <c r="S1934" s="11">
        <f t="shared" si="145"/>
        <v>40911.809872685182</v>
      </c>
      <c r="T1934" s="12">
        <f t="shared" si="14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 t="shared" si="143"/>
        <v>5228</v>
      </c>
      <c r="Q1935" t="str">
        <f t="shared" si="147"/>
        <v>music</v>
      </c>
      <c r="R1935" t="str">
        <f t="shared" si="146"/>
        <v>indie rock</v>
      </c>
      <c r="S1935" s="11">
        <f t="shared" si="145"/>
        <v>41879.130868055552</v>
      </c>
      <c r="T1935" s="12">
        <f t="shared" si="14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 t="shared" si="143"/>
        <v>3129</v>
      </c>
      <c r="Q1936" t="str">
        <f t="shared" si="147"/>
        <v>music</v>
      </c>
      <c r="R1936" t="str">
        <f t="shared" si="146"/>
        <v>indie rock</v>
      </c>
      <c r="S1936" s="11">
        <f t="shared" si="145"/>
        <v>40865.867141203707</v>
      </c>
      <c r="T1936" s="12">
        <f t="shared" si="14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 t="shared" si="143"/>
        <v>1380</v>
      </c>
      <c r="Q1937" t="str">
        <f t="shared" si="147"/>
        <v>music</v>
      </c>
      <c r="R1937" t="str">
        <f t="shared" si="146"/>
        <v>indie rock</v>
      </c>
      <c r="S1937" s="11">
        <f t="shared" si="145"/>
        <v>41773.932534722226</v>
      </c>
      <c r="T1937" s="12">
        <f t="shared" si="14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 t="shared" si="143"/>
        <v>4442.0050000000001</v>
      </c>
      <c r="Q1938" t="str">
        <f t="shared" si="147"/>
        <v>music</v>
      </c>
      <c r="R1938" t="str">
        <f t="shared" si="146"/>
        <v>indie rock</v>
      </c>
      <c r="S1938" s="11">
        <f t="shared" si="145"/>
        <v>40852.889699074076</v>
      </c>
      <c r="T1938" s="12">
        <f t="shared" si="14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 t="shared" si="143"/>
        <v>576.23500000000001</v>
      </c>
      <c r="Q1939" t="str">
        <f t="shared" si="147"/>
        <v>music</v>
      </c>
      <c r="R1939" t="str">
        <f t="shared" si="146"/>
        <v>indie rock</v>
      </c>
      <c r="S1939" s="11">
        <f t="shared" si="145"/>
        <v>41059.118993055556</v>
      </c>
      <c r="T1939" s="12">
        <f t="shared" si="14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 t="shared" si="143"/>
        <v>8752</v>
      </c>
      <c r="Q1940" t="str">
        <f t="shared" si="147"/>
        <v>music</v>
      </c>
      <c r="R1940" t="str">
        <f t="shared" si="146"/>
        <v>indie rock</v>
      </c>
      <c r="S1940" s="11">
        <f t="shared" si="145"/>
        <v>41426.259618055556</v>
      </c>
      <c r="T1940" s="12">
        <f t="shared" si="14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 t="shared" si="143"/>
        <v>5583</v>
      </c>
      <c r="Q1941" t="str">
        <f t="shared" si="147"/>
        <v>music</v>
      </c>
      <c r="R1941" t="str">
        <f t="shared" si="146"/>
        <v>indie rock</v>
      </c>
      <c r="S1941" s="11">
        <f t="shared" si="145"/>
        <v>41313.985046296293</v>
      </c>
      <c r="T1941" s="12">
        <f t="shared" si="14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 t="shared" si="143"/>
        <v>571</v>
      </c>
      <c r="Q1942" t="str">
        <f t="shared" si="147"/>
        <v>music</v>
      </c>
      <c r="R1942" t="str">
        <f t="shared" si="146"/>
        <v>indie rock</v>
      </c>
      <c r="S1942" s="11">
        <f t="shared" si="145"/>
        <v>40670.507326388892</v>
      </c>
      <c r="T1942" s="12">
        <f t="shared" si="14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 t="shared" si="143"/>
        <v>160089.44500000001</v>
      </c>
      <c r="Q1943" t="str">
        <f t="shared" si="147"/>
        <v>technology</v>
      </c>
      <c r="R1943" t="str">
        <f t="shared" si="146"/>
        <v>hardware</v>
      </c>
      <c r="S1943" s="11">
        <f t="shared" si="145"/>
        <v>41744.290868055556</v>
      </c>
      <c r="T1943" s="12">
        <f t="shared" si="14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 t="shared" si="143"/>
        <v>4200.71</v>
      </c>
      <c r="Q1944" t="str">
        <f t="shared" si="147"/>
        <v>technology</v>
      </c>
      <c r="R1944" t="str">
        <f t="shared" si="146"/>
        <v>hardware</v>
      </c>
      <c r="S1944" s="11">
        <f t="shared" si="145"/>
        <v>40638.828009259261</v>
      </c>
      <c r="T1944" s="12">
        <f t="shared" si="14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 t="shared" si="143"/>
        <v>86501.5</v>
      </c>
      <c r="Q1945" t="str">
        <f t="shared" si="147"/>
        <v>technology</v>
      </c>
      <c r="R1945" t="str">
        <f t="shared" si="146"/>
        <v>hardware</v>
      </c>
      <c r="S1945" s="11">
        <f t="shared" si="145"/>
        <v>42548.269861111112</v>
      </c>
      <c r="T1945" s="12">
        <f t="shared" si="14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 t="shared" si="143"/>
        <v>158505.60000000001</v>
      </c>
      <c r="Q1946" t="str">
        <f t="shared" si="147"/>
        <v>technology</v>
      </c>
      <c r="R1946" t="str">
        <f t="shared" si="146"/>
        <v>hardware</v>
      </c>
      <c r="S1946" s="11">
        <f t="shared" si="145"/>
        <v>41730.584374999999</v>
      </c>
      <c r="T1946" s="12">
        <f t="shared" si="14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 t="shared" si="143"/>
        <v>174349</v>
      </c>
      <c r="Q1947" t="str">
        <f t="shared" si="147"/>
        <v>technology</v>
      </c>
      <c r="R1947" t="str">
        <f t="shared" si="146"/>
        <v>hardware</v>
      </c>
      <c r="S1947" s="11">
        <f t="shared" si="145"/>
        <v>42157.251828703709</v>
      </c>
      <c r="T1947" s="12">
        <f t="shared" si="14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 t="shared" si="143"/>
        <v>5650.5</v>
      </c>
      <c r="Q1948" t="str">
        <f t="shared" si="147"/>
        <v>technology</v>
      </c>
      <c r="R1948" t="str">
        <f t="shared" si="146"/>
        <v>hardware</v>
      </c>
      <c r="S1948" s="11">
        <f t="shared" si="145"/>
        <v>41689.150011574071</v>
      </c>
      <c r="T1948" s="12">
        <f t="shared" si="14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 t="shared" si="143"/>
        <v>414.03500000000003</v>
      </c>
      <c r="Q1949" t="str">
        <f t="shared" si="147"/>
        <v>technology</v>
      </c>
      <c r="R1949" t="str">
        <f t="shared" si="146"/>
        <v>hardware</v>
      </c>
      <c r="S1949" s="11">
        <f t="shared" si="145"/>
        <v>40102.918055555558</v>
      </c>
      <c r="T1949" s="12">
        <f t="shared" si="14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 t="shared" si="143"/>
        <v>402228</v>
      </c>
      <c r="Q1950" t="str">
        <f t="shared" si="147"/>
        <v>technology</v>
      </c>
      <c r="R1950" t="str">
        <f t="shared" si="146"/>
        <v>hardware</v>
      </c>
      <c r="S1950" s="11">
        <f t="shared" si="145"/>
        <v>42473.604270833333</v>
      </c>
      <c r="T1950" s="12">
        <f t="shared" si="14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 t="shared" si="143"/>
        <v>26972.15</v>
      </c>
      <c r="Q1951" t="str">
        <f t="shared" si="147"/>
        <v>technology</v>
      </c>
      <c r="R1951" t="str">
        <f t="shared" si="146"/>
        <v>hardware</v>
      </c>
      <c r="S1951" s="11">
        <f t="shared" si="145"/>
        <v>41800.423043981478</v>
      </c>
      <c r="T1951" s="12">
        <f t="shared" si="14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 t="shared" si="143"/>
        <v>49062.48</v>
      </c>
      <c r="Q1952" t="str">
        <f t="shared" si="147"/>
        <v>technology</v>
      </c>
      <c r="R1952" t="str">
        <f t="shared" si="146"/>
        <v>hardware</v>
      </c>
      <c r="S1952" s="11">
        <f t="shared" si="145"/>
        <v>40624.181400462963</v>
      </c>
      <c r="T1952" s="12">
        <f t="shared" si="14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 t="shared" si="143"/>
        <v>53528</v>
      </c>
      <c r="Q1953" t="str">
        <f t="shared" si="147"/>
        <v>technology</v>
      </c>
      <c r="R1953" t="str">
        <f t="shared" si="146"/>
        <v>hardware</v>
      </c>
      <c r="S1953" s="11">
        <f t="shared" si="145"/>
        <v>42651.420567129629</v>
      </c>
      <c r="T1953" s="12">
        <f t="shared" si="14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 t="shared" si="143"/>
        <v>35073.665000000001</v>
      </c>
      <c r="Q1954" t="str">
        <f t="shared" si="147"/>
        <v>technology</v>
      </c>
      <c r="R1954" t="str">
        <f t="shared" si="146"/>
        <v>hardware</v>
      </c>
      <c r="S1954" s="11">
        <f t="shared" si="145"/>
        <v>41526.60665509259</v>
      </c>
      <c r="T1954" s="12">
        <f t="shared" si="14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 t="shared" si="143"/>
        <v>17019.5</v>
      </c>
      <c r="Q1955" t="str">
        <f t="shared" si="147"/>
        <v>technology</v>
      </c>
      <c r="R1955" t="str">
        <f t="shared" si="146"/>
        <v>hardware</v>
      </c>
      <c r="S1955" s="11">
        <f t="shared" si="145"/>
        <v>40941.199826388889</v>
      </c>
      <c r="T1955" s="12">
        <f t="shared" si="14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 t="shared" si="143"/>
        <v>174944.5</v>
      </c>
      <c r="Q1956" t="str">
        <f t="shared" si="147"/>
        <v>technology</v>
      </c>
      <c r="R1956" t="str">
        <f t="shared" si="146"/>
        <v>hardware</v>
      </c>
      <c r="S1956" s="11">
        <f t="shared" si="145"/>
        <v>42394.580740740741</v>
      </c>
      <c r="T1956" s="12">
        <f t="shared" si="14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 t="shared" si="143"/>
        <v>83850.009999999995</v>
      </c>
      <c r="Q1957" t="str">
        <f t="shared" si="147"/>
        <v>technology</v>
      </c>
      <c r="R1957" t="str">
        <f t="shared" si="146"/>
        <v>hardware</v>
      </c>
      <c r="S1957" s="11">
        <f t="shared" si="145"/>
        <v>41020.271770833337</v>
      </c>
      <c r="T1957" s="12">
        <f t="shared" si="14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 t="shared" si="143"/>
        <v>88392.5</v>
      </c>
      <c r="Q1958" t="str">
        <f t="shared" si="147"/>
        <v>technology</v>
      </c>
      <c r="R1958" t="str">
        <f t="shared" si="146"/>
        <v>hardware</v>
      </c>
      <c r="S1958" s="11">
        <f t="shared" si="145"/>
        <v>42067.923668981486</v>
      </c>
      <c r="T1958" s="12">
        <f t="shared" si="14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 t="shared" si="143"/>
        <v>25455.705000000002</v>
      </c>
      <c r="Q1959" t="str">
        <f t="shared" si="147"/>
        <v>technology</v>
      </c>
      <c r="R1959" t="str">
        <f t="shared" si="146"/>
        <v>hardware</v>
      </c>
      <c r="S1959" s="11">
        <f t="shared" si="145"/>
        <v>41179.098530092589</v>
      </c>
      <c r="T1959" s="12">
        <f t="shared" si="14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 t="shared" si="143"/>
        <v>50923.01</v>
      </c>
      <c r="Q1960" t="str">
        <f t="shared" si="147"/>
        <v>technology</v>
      </c>
      <c r="R1960" t="str">
        <f t="shared" si="146"/>
        <v>hardware</v>
      </c>
      <c r="S1960" s="11">
        <f t="shared" si="145"/>
        <v>41326.987974537034</v>
      </c>
      <c r="T1960" s="12">
        <f t="shared" si="14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 t="shared" si="143"/>
        <v>8048.72</v>
      </c>
      <c r="Q1961" t="str">
        <f t="shared" si="147"/>
        <v>technology</v>
      </c>
      <c r="R1961" t="str">
        <f t="shared" si="146"/>
        <v>hardware</v>
      </c>
      <c r="S1961" s="11">
        <f t="shared" si="145"/>
        <v>41871.845601851855</v>
      </c>
      <c r="T1961" s="12">
        <f t="shared" si="14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 t="shared" si="143"/>
        <v>41282.5</v>
      </c>
      <c r="Q1962" t="str">
        <f t="shared" si="147"/>
        <v>technology</v>
      </c>
      <c r="R1962" t="str">
        <f t="shared" si="146"/>
        <v>hardware</v>
      </c>
      <c r="S1962" s="11">
        <f t="shared" si="145"/>
        <v>41964.362743055557</v>
      </c>
      <c r="T1962" s="12">
        <f t="shared" si="14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 t="shared" si="143"/>
        <v>56085.56</v>
      </c>
      <c r="Q1963" t="str">
        <f t="shared" si="147"/>
        <v>technology</v>
      </c>
      <c r="R1963" t="str">
        <f t="shared" si="146"/>
        <v>hardware</v>
      </c>
      <c r="S1963" s="11">
        <f t="shared" si="145"/>
        <v>41148.194641203707</v>
      </c>
      <c r="T1963" s="12">
        <f t="shared" si="14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 t="shared" si="143"/>
        <v>9799.25</v>
      </c>
      <c r="Q1964" t="str">
        <f t="shared" si="147"/>
        <v>technology</v>
      </c>
      <c r="R1964" t="str">
        <f t="shared" si="146"/>
        <v>hardware</v>
      </c>
      <c r="S1964" s="11">
        <f t="shared" si="145"/>
        <v>41742.780509259261</v>
      </c>
      <c r="T1964" s="12">
        <f t="shared" si="14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 t="shared" si="143"/>
        <v>12156.5</v>
      </c>
      <c r="Q1965" t="str">
        <f t="shared" si="147"/>
        <v>technology</v>
      </c>
      <c r="R1965" t="str">
        <f t="shared" si="146"/>
        <v>hardware</v>
      </c>
      <c r="S1965" s="11">
        <f t="shared" si="145"/>
        <v>41863.429791666669</v>
      </c>
      <c r="T1965" s="12">
        <f t="shared" si="14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 t="shared" si="143"/>
        <v>116412.06</v>
      </c>
      <c r="Q1966" t="str">
        <f t="shared" si="147"/>
        <v>technology</v>
      </c>
      <c r="R1966" t="str">
        <f t="shared" si="146"/>
        <v>hardware</v>
      </c>
      <c r="S1966" s="11">
        <f t="shared" si="145"/>
        <v>42452.272824074069</v>
      </c>
      <c r="T1966" s="12">
        <f t="shared" si="14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 t="shared" si="143"/>
        <v>6608.5</v>
      </c>
      <c r="Q1967" t="str">
        <f t="shared" si="147"/>
        <v>technology</v>
      </c>
      <c r="R1967" t="str">
        <f t="shared" si="146"/>
        <v>hardware</v>
      </c>
      <c r="S1967" s="11">
        <f t="shared" si="145"/>
        <v>40898.089236111111</v>
      </c>
      <c r="T1967" s="12">
        <f t="shared" si="14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 t="shared" si="143"/>
        <v>104128.045</v>
      </c>
      <c r="Q1968" t="str">
        <f t="shared" si="147"/>
        <v>technology</v>
      </c>
      <c r="R1968" t="str">
        <f t="shared" si="146"/>
        <v>hardware</v>
      </c>
      <c r="S1968" s="11">
        <f t="shared" si="145"/>
        <v>41835.540486111109</v>
      </c>
      <c r="T1968" s="12">
        <f t="shared" si="14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 t="shared" si="143"/>
        <v>37215.5</v>
      </c>
      <c r="Q1969" t="str">
        <f t="shared" si="147"/>
        <v>technology</v>
      </c>
      <c r="R1969" t="str">
        <f t="shared" si="146"/>
        <v>hardware</v>
      </c>
      <c r="S1969" s="11">
        <f t="shared" si="145"/>
        <v>41730.663530092592</v>
      </c>
      <c r="T1969" s="12">
        <f t="shared" si="14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 t="shared" si="143"/>
        <v>71496.5</v>
      </c>
      <c r="Q1970" t="str">
        <f t="shared" si="147"/>
        <v>technology</v>
      </c>
      <c r="R1970" t="str">
        <f t="shared" si="146"/>
        <v>hardware</v>
      </c>
      <c r="S1970" s="11">
        <f t="shared" si="145"/>
        <v>42676.586979166663</v>
      </c>
      <c r="T1970" s="12">
        <f t="shared" si="14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 t="shared" si="143"/>
        <v>58851.5</v>
      </c>
      <c r="Q1971" t="str">
        <f t="shared" si="147"/>
        <v>technology</v>
      </c>
      <c r="R1971" t="str">
        <f t="shared" si="146"/>
        <v>hardware</v>
      </c>
      <c r="S1971" s="11">
        <f t="shared" si="145"/>
        <v>42557.792453703703</v>
      </c>
      <c r="T1971" s="12">
        <f t="shared" si="14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 t="shared" si="143"/>
        <v>28645.5</v>
      </c>
      <c r="Q1972" t="str">
        <f t="shared" si="147"/>
        <v>technology</v>
      </c>
      <c r="R1972" t="str">
        <f t="shared" si="146"/>
        <v>hardware</v>
      </c>
      <c r="S1972" s="11">
        <f t="shared" si="145"/>
        <v>41324.193298611113</v>
      </c>
      <c r="T1972" s="12">
        <f t="shared" si="14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 t="shared" si="143"/>
        <v>527986.93500000006</v>
      </c>
      <c r="Q1973" t="str">
        <f t="shared" si="147"/>
        <v>technology</v>
      </c>
      <c r="R1973" t="str">
        <f t="shared" si="146"/>
        <v>hardware</v>
      </c>
      <c r="S1973" s="11">
        <f t="shared" si="145"/>
        <v>41561.500706018516</v>
      </c>
      <c r="T1973" s="12">
        <f t="shared" si="14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 t="shared" si="143"/>
        <v>8550</v>
      </c>
      <c r="Q1974" t="str">
        <f t="shared" si="147"/>
        <v>technology</v>
      </c>
      <c r="R1974" t="str">
        <f t="shared" si="146"/>
        <v>hardware</v>
      </c>
      <c r="S1974" s="11">
        <f t="shared" si="145"/>
        <v>41201.012083333335</v>
      </c>
      <c r="T1974" s="12">
        <f t="shared" si="14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 t="shared" si="143"/>
        <v>255288.005</v>
      </c>
      <c r="Q1975" t="str">
        <f t="shared" si="147"/>
        <v>technology</v>
      </c>
      <c r="R1975" t="str">
        <f t="shared" si="146"/>
        <v>hardware</v>
      </c>
      <c r="S1975" s="11">
        <f t="shared" si="145"/>
        <v>42549.722962962958</v>
      </c>
      <c r="T1975" s="12">
        <f t="shared" si="14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 t="shared" si="143"/>
        <v>37750.6</v>
      </c>
      <c r="Q1976" t="str">
        <f t="shared" si="147"/>
        <v>technology</v>
      </c>
      <c r="R1976" t="str">
        <f t="shared" si="146"/>
        <v>hardware</v>
      </c>
      <c r="S1976" s="11">
        <f t="shared" si="145"/>
        <v>41445.334131944444</v>
      </c>
      <c r="T1976" s="12">
        <f t="shared" si="14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 t="shared" si="143"/>
        <v>16823.169999999998</v>
      </c>
      <c r="Q1977" t="str">
        <f t="shared" si="147"/>
        <v>technology</v>
      </c>
      <c r="R1977" t="str">
        <f t="shared" si="146"/>
        <v>hardware</v>
      </c>
      <c r="S1977" s="11">
        <f t="shared" si="145"/>
        <v>41313.755219907405</v>
      </c>
      <c r="T1977" s="12">
        <f t="shared" si="14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 t="shared" si="143"/>
        <v>7168.5</v>
      </c>
      <c r="Q1978" t="str">
        <f t="shared" si="147"/>
        <v>technology</v>
      </c>
      <c r="R1978" t="str">
        <f t="shared" si="146"/>
        <v>hardware</v>
      </c>
      <c r="S1978" s="11">
        <f t="shared" si="145"/>
        <v>41438.899594907409</v>
      </c>
      <c r="T1978" s="12">
        <f t="shared" si="14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 t="shared" si="143"/>
        <v>100993</v>
      </c>
      <c r="Q1979" t="str">
        <f t="shared" si="147"/>
        <v>technology</v>
      </c>
      <c r="R1979" t="str">
        <f t="shared" si="146"/>
        <v>hardware</v>
      </c>
      <c r="S1979" s="11">
        <f t="shared" si="145"/>
        <v>42311.216898148152</v>
      </c>
      <c r="T1979" s="12">
        <f t="shared" si="14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 t="shared" si="143"/>
        <v>256905.285</v>
      </c>
      <c r="Q1980" t="str">
        <f t="shared" si="147"/>
        <v>technology</v>
      </c>
      <c r="R1980" t="str">
        <f t="shared" si="146"/>
        <v>hardware</v>
      </c>
      <c r="S1980" s="11">
        <f t="shared" si="145"/>
        <v>41039.225601851853</v>
      </c>
      <c r="T1980" s="12">
        <f t="shared" si="14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 t="shared" si="143"/>
        <v>115307.655</v>
      </c>
      <c r="Q1981" t="str">
        <f t="shared" si="147"/>
        <v>technology</v>
      </c>
      <c r="R1981" t="str">
        <f t="shared" si="146"/>
        <v>hardware</v>
      </c>
      <c r="S1981" s="11">
        <f t="shared" si="145"/>
        <v>42290.460023148145</v>
      </c>
      <c r="T1981" s="12">
        <f t="shared" si="14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 t="shared" si="143"/>
        <v>89678.505000000005</v>
      </c>
      <c r="Q1982" t="str">
        <f t="shared" si="147"/>
        <v>technology</v>
      </c>
      <c r="R1982" t="str">
        <f t="shared" si="146"/>
        <v>hardware</v>
      </c>
      <c r="S1982" s="11">
        <f t="shared" si="145"/>
        <v>42423.542384259257</v>
      </c>
      <c r="T1982" s="12">
        <f t="shared" si="14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 t="shared" si="143"/>
        <v>196.5</v>
      </c>
      <c r="Q1983" t="str">
        <f t="shared" si="147"/>
        <v>photography</v>
      </c>
      <c r="R1983" t="str">
        <f t="shared" si="146"/>
        <v>people</v>
      </c>
      <c r="S1983" s="11">
        <f t="shared" si="145"/>
        <v>41799.725289351853</v>
      </c>
      <c r="T1983" s="12">
        <f t="shared" si="14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>
        <f t="shared" si="143"/>
        <v>0</v>
      </c>
      <c r="Q1984" t="str">
        <f t="shared" si="147"/>
        <v>photography</v>
      </c>
      <c r="R1984" t="str">
        <f t="shared" si="146"/>
        <v>people</v>
      </c>
      <c r="S1984" s="11">
        <f t="shared" si="145"/>
        <v>42678.586655092593</v>
      </c>
      <c r="T1984" s="12">
        <f t="shared" si="14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 t="shared" si="143"/>
        <v>717.5</v>
      </c>
      <c r="Q1985" t="str">
        <f t="shared" si="147"/>
        <v>photography</v>
      </c>
      <c r="R1985" t="str">
        <f t="shared" si="146"/>
        <v>people</v>
      </c>
      <c r="S1985" s="11">
        <f t="shared" si="145"/>
        <v>42593.011782407411</v>
      </c>
      <c r="T1985" s="12">
        <f t="shared" si="14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 t="shared" si="143"/>
        <v>1589.5</v>
      </c>
      <c r="Q1986" t="str">
        <f t="shared" si="147"/>
        <v>photography</v>
      </c>
      <c r="R1986" t="str">
        <f t="shared" si="146"/>
        <v>people</v>
      </c>
      <c r="S1986" s="11">
        <f t="shared" si="145"/>
        <v>41913.790289351848</v>
      </c>
      <c r="T1986" s="12">
        <f t="shared" si="14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 t="shared" ref="P1987:P2050" si="148">AVERAGE(L1987,E1987)</f>
        <v>27.5</v>
      </c>
      <c r="Q1987" t="str">
        <f t="shared" si="147"/>
        <v>photography</v>
      </c>
      <c r="R1987" t="str">
        <f t="shared" si="146"/>
        <v>people</v>
      </c>
      <c r="S1987" s="11">
        <f t="shared" si="145"/>
        <v>42555.698738425926</v>
      </c>
      <c r="T1987" s="12">
        <f t="shared" ref="T1987:T2050" si="14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 t="shared" si="148"/>
        <v>1</v>
      </c>
      <c r="Q1988" t="str">
        <f t="shared" si="147"/>
        <v>photography</v>
      </c>
      <c r="R1988" t="str">
        <f t="shared" si="146"/>
        <v>people</v>
      </c>
      <c r="S1988" s="11">
        <f t="shared" ref="S1988:S2051" si="150">(((J1988/60)/60)/24)+DATE(1970,1,1)</f>
        <v>42413.433831018512</v>
      </c>
      <c r="T1988" s="12">
        <f t="shared" si="14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 t="shared" si="148"/>
        <v>1182</v>
      </c>
      <c r="Q1989" t="str">
        <f t="shared" si="147"/>
        <v>photography</v>
      </c>
      <c r="R1989" t="str">
        <f t="shared" si="146"/>
        <v>people</v>
      </c>
      <c r="S1989" s="11">
        <f t="shared" si="150"/>
        <v>42034.639768518522</v>
      </c>
      <c r="T1989" s="12">
        <f t="shared" si="14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 t="shared" si="148"/>
        <v>13</v>
      </c>
      <c r="Q1990" t="str">
        <f t="shared" si="147"/>
        <v>photography</v>
      </c>
      <c r="R1990" t="str">
        <f t="shared" si="146"/>
        <v>people</v>
      </c>
      <c r="S1990" s="11">
        <f t="shared" si="150"/>
        <v>42206.763217592597</v>
      </c>
      <c r="T1990" s="12">
        <f t="shared" si="14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 t="shared" si="148"/>
        <v>25.5</v>
      </c>
      <c r="Q1991" t="str">
        <f t="shared" si="147"/>
        <v>photography</v>
      </c>
      <c r="R1991" t="str">
        <f t="shared" si="146"/>
        <v>people</v>
      </c>
      <c r="S1991" s="11">
        <f t="shared" si="150"/>
        <v>42685.680648148147</v>
      </c>
      <c r="T1991" s="12">
        <f t="shared" si="14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 t="shared" si="148"/>
        <v>257</v>
      </c>
      <c r="Q1992" t="str">
        <f t="shared" si="147"/>
        <v>photography</v>
      </c>
      <c r="R1992" t="str">
        <f t="shared" si="146"/>
        <v>people</v>
      </c>
      <c r="S1992" s="11">
        <f t="shared" si="150"/>
        <v>42398.195972222224</v>
      </c>
      <c r="T1992" s="12">
        <f t="shared" si="14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 t="shared" si="148"/>
        <v>71.5</v>
      </c>
      <c r="Q1993" t="str">
        <f t="shared" si="147"/>
        <v>photography</v>
      </c>
      <c r="R1993" t="str">
        <f t="shared" si="146"/>
        <v>people</v>
      </c>
      <c r="S1993" s="11">
        <f t="shared" si="150"/>
        <v>42167.89335648148</v>
      </c>
      <c r="T1993" s="12">
        <f t="shared" si="14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 t="shared" si="148"/>
        <v>2</v>
      </c>
      <c r="Q1994" t="str">
        <f t="shared" si="147"/>
        <v>photography</v>
      </c>
      <c r="R1994" t="str">
        <f t="shared" si="146"/>
        <v>people</v>
      </c>
      <c r="S1994" s="11">
        <f t="shared" si="150"/>
        <v>42023.143414351856</v>
      </c>
      <c r="T1994" s="12">
        <f t="shared" si="14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>
        <f t="shared" si="148"/>
        <v>0</v>
      </c>
      <c r="Q1995" t="str">
        <f t="shared" si="147"/>
        <v>photography</v>
      </c>
      <c r="R1995" t="str">
        <f t="shared" ref="R1995:R2058" si="151">RIGHT(N1995,LEN(N1995)-FIND("/",N1995))</f>
        <v>people</v>
      </c>
      <c r="S1995" s="11">
        <f t="shared" si="150"/>
        <v>42329.58839120371</v>
      </c>
      <c r="T1995" s="12">
        <f t="shared" si="14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>
        <f t="shared" si="148"/>
        <v>0</v>
      </c>
      <c r="Q1996" t="str">
        <f t="shared" ref="Q1996:Q2059" si="152">LEFT(N1996,FIND("/",N1996)-1)</f>
        <v>photography</v>
      </c>
      <c r="R1996" t="str">
        <f t="shared" si="151"/>
        <v>people</v>
      </c>
      <c r="S1996" s="11">
        <f t="shared" si="150"/>
        <v>42651.006273148145</v>
      </c>
      <c r="T1996" s="12">
        <f t="shared" si="14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 t="shared" si="148"/>
        <v>40.5</v>
      </c>
      <c r="Q1997" t="str">
        <f t="shared" si="152"/>
        <v>photography</v>
      </c>
      <c r="R1997" t="str">
        <f t="shared" si="151"/>
        <v>people</v>
      </c>
      <c r="S1997" s="11">
        <f t="shared" si="150"/>
        <v>42181.902037037042</v>
      </c>
      <c r="T1997" s="12">
        <f t="shared" si="14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>
        <f t="shared" si="148"/>
        <v>0</v>
      </c>
      <c r="Q1998" t="str">
        <f t="shared" si="152"/>
        <v>photography</v>
      </c>
      <c r="R1998" t="str">
        <f t="shared" si="151"/>
        <v>people</v>
      </c>
      <c r="S1998" s="11">
        <f t="shared" si="150"/>
        <v>41800.819571759261</v>
      </c>
      <c r="T1998" s="12">
        <f t="shared" si="14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>
        <f t="shared" si="148"/>
        <v>0</v>
      </c>
      <c r="Q1999" t="str">
        <f t="shared" si="152"/>
        <v>photography</v>
      </c>
      <c r="R1999" t="str">
        <f t="shared" si="151"/>
        <v>people</v>
      </c>
      <c r="S1999" s="11">
        <f t="shared" si="150"/>
        <v>41847.930694444447</v>
      </c>
      <c r="T1999" s="12">
        <f t="shared" si="14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 t="shared" si="148"/>
        <v>329</v>
      </c>
      <c r="Q2000" t="str">
        <f t="shared" si="152"/>
        <v>photography</v>
      </c>
      <c r="R2000" t="str">
        <f t="shared" si="151"/>
        <v>people</v>
      </c>
      <c r="S2000" s="11">
        <f t="shared" si="150"/>
        <v>41807.118495370371</v>
      </c>
      <c r="T2000" s="12">
        <f t="shared" si="14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 t="shared" si="148"/>
        <v>121.5</v>
      </c>
      <c r="Q2001" t="str">
        <f t="shared" si="152"/>
        <v>photography</v>
      </c>
      <c r="R2001" t="str">
        <f t="shared" si="151"/>
        <v>people</v>
      </c>
      <c r="S2001" s="11">
        <f t="shared" si="150"/>
        <v>41926.482731481483</v>
      </c>
      <c r="T2001" s="12">
        <f t="shared" si="14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 t="shared" si="148"/>
        <v>325</v>
      </c>
      <c r="Q2002" t="str">
        <f t="shared" si="152"/>
        <v>photography</v>
      </c>
      <c r="R2002" t="str">
        <f t="shared" si="151"/>
        <v>people</v>
      </c>
      <c r="S2002" s="11">
        <f t="shared" si="150"/>
        <v>42345.951539351852</v>
      </c>
      <c r="T2002" s="12">
        <f t="shared" si="14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 t="shared" si="148"/>
        <v>105904</v>
      </c>
      <c r="Q2003" t="str">
        <f t="shared" si="152"/>
        <v>technology</v>
      </c>
      <c r="R2003" t="str">
        <f t="shared" si="151"/>
        <v>hardware</v>
      </c>
      <c r="S2003" s="11">
        <f t="shared" si="150"/>
        <v>42136.209675925929</v>
      </c>
      <c r="T2003" s="12">
        <f t="shared" si="14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 t="shared" si="148"/>
        <v>54886.055</v>
      </c>
      <c r="Q2004" t="str">
        <f t="shared" si="152"/>
        <v>technology</v>
      </c>
      <c r="R2004" t="str">
        <f t="shared" si="151"/>
        <v>hardware</v>
      </c>
      <c r="S2004" s="11">
        <f t="shared" si="150"/>
        <v>42728.71230324074</v>
      </c>
      <c r="T2004" s="12">
        <f t="shared" si="14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 t="shared" si="148"/>
        <v>788.5</v>
      </c>
      <c r="Q2005" t="str">
        <f t="shared" si="152"/>
        <v>technology</v>
      </c>
      <c r="R2005" t="str">
        <f t="shared" si="151"/>
        <v>hardware</v>
      </c>
      <c r="S2005" s="11">
        <f t="shared" si="150"/>
        <v>40347.125601851854</v>
      </c>
      <c r="T2005" s="12">
        <f t="shared" si="14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 t="shared" si="148"/>
        <v>58782.12</v>
      </c>
      <c r="Q2006" t="str">
        <f t="shared" si="152"/>
        <v>technology</v>
      </c>
      <c r="R2006" t="str">
        <f t="shared" si="151"/>
        <v>hardware</v>
      </c>
      <c r="S2006" s="11">
        <f t="shared" si="150"/>
        <v>41800.604895833334</v>
      </c>
      <c r="T2006" s="12">
        <f t="shared" si="14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 t="shared" si="148"/>
        <v>18647.514999999999</v>
      </c>
      <c r="Q2007" t="str">
        <f t="shared" si="152"/>
        <v>technology</v>
      </c>
      <c r="R2007" t="str">
        <f t="shared" si="151"/>
        <v>hardware</v>
      </c>
      <c r="S2007" s="11">
        <f t="shared" si="150"/>
        <v>41535.812708333331</v>
      </c>
      <c r="T2007" s="12">
        <f t="shared" si="14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 t="shared" si="148"/>
        <v>62111.5</v>
      </c>
      <c r="Q2008" t="str">
        <f t="shared" si="152"/>
        <v>technology</v>
      </c>
      <c r="R2008" t="str">
        <f t="shared" si="151"/>
        <v>hardware</v>
      </c>
      <c r="S2008" s="11">
        <f t="shared" si="150"/>
        <v>41941.500520833331</v>
      </c>
      <c r="T2008" s="12">
        <f t="shared" si="14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 t="shared" si="148"/>
        <v>5853.96</v>
      </c>
      <c r="Q2009" t="str">
        <f t="shared" si="152"/>
        <v>technology</v>
      </c>
      <c r="R2009" t="str">
        <f t="shared" si="151"/>
        <v>hardware</v>
      </c>
      <c r="S2009" s="11">
        <f t="shared" si="150"/>
        <v>40347.837800925925</v>
      </c>
      <c r="T2009" s="12">
        <f t="shared" si="14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 t="shared" si="148"/>
        <v>940</v>
      </c>
      <c r="Q2010" t="str">
        <f t="shared" si="152"/>
        <v>technology</v>
      </c>
      <c r="R2010" t="str">
        <f t="shared" si="151"/>
        <v>hardware</v>
      </c>
      <c r="S2010" s="11">
        <f t="shared" si="150"/>
        <v>40761.604421296295</v>
      </c>
      <c r="T2010" s="12">
        <f t="shared" si="14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 t="shared" si="148"/>
        <v>76488.5</v>
      </c>
      <c r="Q2011" t="str">
        <f t="shared" si="152"/>
        <v>technology</v>
      </c>
      <c r="R2011" t="str">
        <f t="shared" si="151"/>
        <v>hardware</v>
      </c>
      <c r="S2011" s="11">
        <f t="shared" si="150"/>
        <v>42661.323414351849</v>
      </c>
      <c r="T2011" s="12">
        <f t="shared" si="14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 t="shared" si="148"/>
        <v>48876.45</v>
      </c>
      <c r="Q2012" t="str">
        <f t="shared" si="152"/>
        <v>technology</v>
      </c>
      <c r="R2012" t="str">
        <f t="shared" si="151"/>
        <v>hardware</v>
      </c>
      <c r="S2012" s="11">
        <f t="shared" si="150"/>
        <v>42570.996423611112</v>
      </c>
      <c r="T2012" s="12">
        <f t="shared" si="14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 t="shared" si="148"/>
        <v>205376.5</v>
      </c>
      <c r="Q2013" t="str">
        <f t="shared" si="152"/>
        <v>technology</v>
      </c>
      <c r="R2013" t="str">
        <f t="shared" si="151"/>
        <v>hardware</v>
      </c>
      <c r="S2013" s="11">
        <f t="shared" si="150"/>
        <v>42347.358483796299</v>
      </c>
      <c r="T2013" s="12">
        <f t="shared" si="14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 t="shared" si="148"/>
        <v>5964</v>
      </c>
      <c r="Q2014" t="str">
        <f t="shared" si="152"/>
        <v>technology</v>
      </c>
      <c r="R2014" t="str">
        <f t="shared" si="151"/>
        <v>hardware</v>
      </c>
      <c r="S2014" s="11">
        <f t="shared" si="150"/>
        <v>42010.822233796294</v>
      </c>
      <c r="T2014" s="12">
        <f t="shared" si="14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 t="shared" si="148"/>
        <v>398212</v>
      </c>
      <c r="Q2015" t="str">
        <f t="shared" si="152"/>
        <v>technology</v>
      </c>
      <c r="R2015" t="str">
        <f t="shared" si="151"/>
        <v>hardware</v>
      </c>
      <c r="S2015" s="11">
        <f t="shared" si="150"/>
        <v>42499.960810185185</v>
      </c>
      <c r="T2015" s="12">
        <f t="shared" si="14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 t="shared" si="148"/>
        <v>1185295.835</v>
      </c>
      <c r="Q2016" t="str">
        <f t="shared" si="152"/>
        <v>technology</v>
      </c>
      <c r="R2016" t="str">
        <f t="shared" si="151"/>
        <v>hardware</v>
      </c>
      <c r="S2016" s="11">
        <f t="shared" si="150"/>
        <v>41324.214571759258</v>
      </c>
      <c r="T2016" s="12">
        <f t="shared" si="14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 t="shared" si="148"/>
        <v>4149.0050000000001</v>
      </c>
      <c r="Q2017" t="str">
        <f t="shared" si="152"/>
        <v>technology</v>
      </c>
      <c r="R2017" t="str">
        <f t="shared" si="151"/>
        <v>hardware</v>
      </c>
      <c r="S2017" s="11">
        <f t="shared" si="150"/>
        <v>40765.876886574071</v>
      </c>
      <c r="T2017" s="12">
        <f t="shared" si="14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 t="shared" si="148"/>
        <v>46316.61</v>
      </c>
      <c r="Q2018" t="str">
        <f t="shared" si="152"/>
        <v>technology</v>
      </c>
      <c r="R2018" t="str">
        <f t="shared" si="151"/>
        <v>hardware</v>
      </c>
      <c r="S2018" s="11">
        <f t="shared" si="150"/>
        <v>41312.88077546296</v>
      </c>
      <c r="T2018" s="12">
        <f t="shared" si="14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 t="shared" si="148"/>
        <v>15850.8</v>
      </c>
      <c r="Q2019" t="str">
        <f t="shared" si="152"/>
        <v>technology</v>
      </c>
      <c r="R2019" t="str">
        <f t="shared" si="151"/>
        <v>hardware</v>
      </c>
      <c r="S2019" s="11">
        <f t="shared" si="150"/>
        <v>40961.057349537034</v>
      </c>
      <c r="T2019" s="12">
        <f t="shared" si="14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 t="shared" si="148"/>
        <v>33454.114999999998</v>
      </c>
      <c r="Q2020" t="str">
        <f t="shared" si="152"/>
        <v>technology</v>
      </c>
      <c r="R2020" t="str">
        <f t="shared" si="151"/>
        <v>hardware</v>
      </c>
      <c r="S2020" s="11">
        <f t="shared" si="150"/>
        <v>42199.365844907406</v>
      </c>
      <c r="T2020" s="12">
        <f t="shared" si="14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 t="shared" si="148"/>
        <v>97871.95</v>
      </c>
      <c r="Q2021" t="str">
        <f t="shared" si="152"/>
        <v>technology</v>
      </c>
      <c r="R2021" t="str">
        <f t="shared" si="151"/>
        <v>hardware</v>
      </c>
      <c r="S2021" s="11">
        <f t="shared" si="150"/>
        <v>42605.70857638889</v>
      </c>
      <c r="T2021" s="12">
        <f t="shared" si="14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 t="shared" si="148"/>
        <v>1503.5</v>
      </c>
      <c r="Q2022" t="str">
        <f t="shared" si="152"/>
        <v>technology</v>
      </c>
      <c r="R2022" t="str">
        <f t="shared" si="151"/>
        <v>hardware</v>
      </c>
      <c r="S2022" s="11">
        <f t="shared" si="150"/>
        <v>41737.097499999996</v>
      </c>
      <c r="T2022" s="12">
        <f t="shared" si="14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 t="shared" si="148"/>
        <v>7075</v>
      </c>
      <c r="Q2023" t="str">
        <f t="shared" si="152"/>
        <v>technology</v>
      </c>
      <c r="R2023" t="str">
        <f t="shared" si="151"/>
        <v>hardware</v>
      </c>
      <c r="S2023" s="11">
        <f t="shared" si="150"/>
        <v>41861.070567129631</v>
      </c>
      <c r="T2023" s="12">
        <f t="shared" si="14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 t="shared" si="148"/>
        <v>62731</v>
      </c>
      <c r="Q2024" t="str">
        <f t="shared" si="152"/>
        <v>technology</v>
      </c>
      <c r="R2024" t="str">
        <f t="shared" si="151"/>
        <v>hardware</v>
      </c>
      <c r="S2024" s="11">
        <f t="shared" si="150"/>
        <v>42502.569120370375</v>
      </c>
      <c r="T2024" s="12">
        <f t="shared" si="14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 t="shared" si="148"/>
        <v>80906</v>
      </c>
      <c r="Q2025" t="str">
        <f t="shared" si="152"/>
        <v>technology</v>
      </c>
      <c r="R2025" t="str">
        <f t="shared" si="151"/>
        <v>hardware</v>
      </c>
      <c r="S2025" s="11">
        <f t="shared" si="150"/>
        <v>42136.420752314814</v>
      </c>
      <c r="T2025" s="12">
        <f t="shared" si="14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 t="shared" si="148"/>
        <v>11759.5</v>
      </c>
      <c r="Q2026" t="str">
        <f t="shared" si="152"/>
        <v>technology</v>
      </c>
      <c r="R2026" t="str">
        <f t="shared" si="151"/>
        <v>hardware</v>
      </c>
      <c r="S2026" s="11">
        <f t="shared" si="150"/>
        <v>41099.966944444444</v>
      </c>
      <c r="T2026" s="12">
        <f t="shared" si="14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 t="shared" si="148"/>
        <v>80824.5</v>
      </c>
      <c r="Q2027" t="str">
        <f t="shared" si="152"/>
        <v>technology</v>
      </c>
      <c r="R2027" t="str">
        <f t="shared" si="151"/>
        <v>hardware</v>
      </c>
      <c r="S2027" s="11">
        <f t="shared" si="150"/>
        <v>42136.184560185182</v>
      </c>
      <c r="T2027" s="12">
        <f t="shared" si="14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 t="shared" si="148"/>
        <v>16912.384999999998</v>
      </c>
      <c r="Q2028" t="str">
        <f t="shared" si="152"/>
        <v>technology</v>
      </c>
      <c r="R2028" t="str">
        <f t="shared" si="151"/>
        <v>hardware</v>
      </c>
      <c r="S2028" s="11">
        <f t="shared" si="150"/>
        <v>41704.735937500001</v>
      </c>
      <c r="T2028" s="12">
        <f t="shared" si="14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 t="shared" si="148"/>
        <v>60394</v>
      </c>
      <c r="Q2029" t="str">
        <f t="shared" si="152"/>
        <v>technology</v>
      </c>
      <c r="R2029" t="str">
        <f t="shared" si="151"/>
        <v>hardware</v>
      </c>
      <c r="S2029" s="11">
        <f t="shared" si="150"/>
        <v>42048.813877314817</v>
      </c>
      <c r="T2029" s="12">
        <f t="shared" si="14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 t="shared" si="148"/>
        <v>1932</v>
      </c>
      <c r="Q2030" t="str">
        <f t="shared" si="152"/>
        <v>technology</v>
      </c>
      <c r="R2030" t="str">
        <f t="shared" si="151"/>
        <v>hardware</v>
      </c>
      <c r="S2030" s="11">
        <f t="shared" si="150"/>
        <v>40215.919050925928</v>
      </c>
      <c r="T2030" s="12">
        <f t="shared" si="14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 t="shared" si="148"/>
        <v>4562</v>
      </c>
      <c r="Q2031" t="str">
        <f t="shared" si="152"/>
        <v>technology</v>
      </c>
      <c r="R2031" t="str">
        <f t="shared" si="151"/>
        <v>hardware</v>
      </c>
      <c r="S2031" s="11">
        <f t="shared" si="150"/>
        <v>41848.021770833337</v>
      </c>
      <c r="T2031" s="12">
        <f t="shared" si="14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 t="shared" si="148"/>
        <v>37379.5</v>
      </c>
      <c r="Q2032" t="str">
        <f t="shared" si="152"/>
        <v>technology</v>
      </c>
      <c r="R2032" t="str">
        <f t="shared" si="151"/>
        <v>hardware</v>
      </c>
      <c r="S2032" s="11">
        <f t="shared" si="150"/>
        <v>41212.996481481481</v>
      </c>
      <c r="T2032" s="12">
        <f t="shared" si="14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 t="shared" si="148"/>
        <v>30341.5</v>
      </c>
      <c r="Q2033" t="str">
        <f t="shared" si="152"/>
        <v>technology</v>
      </c>
      <c r="R2033" t="str">
        <f t="shared" si="151"/>
        <v>hardware</v>
      </c>
      <c r="S2033" s="11">
        <f t="shared" si="150"/>
        <v>41975.329317129625</v>
      </c>
      <c r="T2033" s="12">
        <f t="shared" si="14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 t="shared" si="148"/>
        <v>38289</v>
      </c>
      <c r="Q2034" t="str">
        <f t="shared" si="152"/>
        <v>technology</v>
      </c>
      <c r="R2034" t="str">
        <f t="shared" si="151"/>
        <v>hardware</v>
      </c>
      <c r="S2034" s="11">
        <f t="shared" si="150"/>
        <v>42689.565671296295</v>
      </c>
      <c r="T2034" s="12">
        <f t="shared" si="14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 t="shared" si="148"/>
        <v>22413.5</v>
      </c>
      <c r="Q2035" t="str">
        <f t="shared" si="152"/>
        <v>technology</v>
      </c>
      <c r="R2035" t="str">
        <f t="shared" si="151"/>
        <v>hardware</v>
      </c>
      <c r="S2035" s="11">
        <f t="shared" si="150"/>
        <v>41725.082384259258</v>
      </c>
      <c r="T2035" s="12">
        <f t="shared" si="14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 t="shared" si="148"/>
        <v>151113.79500000001</v>
      </c>
      <c r="Q2036" t="str">
        <f t="shared" si="152"/>
        <v>technology</v>
      </c>
      <c r="R2036" t="str">
        <f t="shared" si="151"/>
        <v>hardware</v>
      </c>
      <c r="S2036" s="11">
        <f t="shared" si="150"/>
        <v>42076.130011574074</v>
      </c>
      <c r="T2036" s="12">
        <f t="shared" si="14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 t="shared" si="148"/>
        <v>84736.57</v>
      </c>
      <c r="Q2037" t="str">
        <f t="shared" si="152"/>
        <v>technology</v>
      </c>
      <c r="R2037" t="str">
        <f t="shared" si="151"/>
        <v>hardware</v>
      </c>
      <c r="S2037" s="11">
        <f t="shared" si="150"/>
        <v>42311.625081018516</v>
      </c>
      <c r="T2037" s="12">
        <f t="shared" si="14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 t="shared" si="148"/>
        <v>20174.25</v>
      </c>
      <c r="Q2038" t="str">
        <f t="shared" si="152"/>
        <v>technology</v>
      </c>
      <c r="R2038" t="str">
        <f t="shared" si="151"/>
        <v>hardware</v>
      </c>
      <c r="S2038" s="11">
        <f t="shared" si="150"/>
        <v>41738.864803240744</v>
      </c>
      <c r="T2038" s="12">
        <f t="shared" si="14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 t="shared" si="148"/>
        <v>15238.32</v>
      </c>
      <c r="Q2039" t="str">
        <f t="shared" si="152"/>
        <v>technology</v>
      </c>
      <c r="R2039" t="str">
        <f t="shared" si="151"/>
        <v>hardware</v>
      </c>
      <c r="S2039" s="11">
        <f t="shared" si="150"/>
        <v>41578.210104166668</v>
      </c>
      <c r="T2039" s="12">
        <f t="shared" si="14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 t="shared" si="148"/>
        <v>16922.5</v>
      </c>
      <c r="Q2040" t="str">
        <f t="shared" si="152"/>
        <v>technology</v>
      </c>
      <c r="R2040" t="str">
        <f t="shared" si="151"/>
        <v>hardware</v>
      </c>
      <c r="S2040" s="11">
        <f t="shared" si="150"/>
        <v>41424.27107638889</v>
      </c>
      <c r="T2040" s="12">
        <f t="shared" si="14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 t="shared" si="148"/>
        <v>85325</v>
      </c>
      <c r="Q2041" t="str">
        <f t="shared" si="152"/>
        <v>technology</v>
      </c>
      <c r="R2041" t="str">
        <f t="shared" si="151"/>
        <v>hardware</v>
      </c>
      <c r="S2041" s="11">
        <f t="shared" si="150"/>
        <v>42675.438946759255</v>
      </c>
      <c r="T2041" s="12">
        <f t="shared" si="14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 t="shared" si="148"/>
        <v>3858.07</v>
      </c>
      <c r="Q2042" t="str">
        <f t="shared" si="152"/>
        <v>technology</v>
      </c>
      <c r="R2042" t="str">
        <f t="shared" si="151"/>
        <v>hardware</v>
      </c>
      <c r="S2042" s="11">
        <f t="shared" si="150"/>
        <v>41578.927118055559</v>
      </c>
      <c r="T2042" s="12">
        <f t="shared" si="14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 t="shared" si="148"/>
        <v>8698.5</v>
      </c>
      <c r="Q2043" t="str">
        <f t="shared" si="152"/>
        <v>technology</v>
      </c>
      <c r="R2043" t="str">
        <f t="shared" si="151"/>
        <v>hardware</v>
      </c>
      <c r="S2043" s="11">
        <f t="shared" si="150"/>
        <v>42654.525775462964</v>
      </c>
      <c r="T2043" s="12">
        <f t="shared" si="14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 t="shared" si="148"/>
        <v>6246.5</v>
      </c>
      <c r="Q2044" t="str">
        <f t="shared" si="152"/>
        <v>technology</v>
      </c>
      <c r="R2044" t="str">
        <f t="shared" si="151"/>
        <v>hardware</v>
      </c>
      <c r="S2044" s="11">
        <f t="shared" si="150"/>
        <v>42331.708032407405</v>
      </c>
      <c r="T2044" s="12">
        <f t="shared" si="14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 t="shared" si="148"/>
        <v>3602</v>
      </c>
      <c r="Q2045" t="str">
        <f t="shared" si="152"/>
        <v>technology</v>
      </c>
      <c r="R2045" t="str">
        <f t="shared" si="151"/>
        <v>hardware</v>
      </c>
      <c r="S2045" s="11">
        <f t="shared" si="150"/>
        <v>42661.176817129628</v>
      </c>
      <c r="T2045" s="12">
        <f t="shared" si="14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 t="shared" si="148"/>
        <v>8206</v>
      </c>
      <c r="Q2046" t="str">
        <f t="shared" si="152"/>
        <v>technology</v>
      </c>
      <c r="R2046" t="str">
        <f t="shared" si="151"/>
        <v>hardware</v>
      </c>
      <c r="S2046" s="11">
        <f t="shared" si="150"/>
        <v>42138.684189814812</v>
      </c>
      <c r="T2046" s="12">
        <f t="shared" si="14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 t="shared" si="148"/>
        <v>20201.505000000001</v>
      </c>
      <c r="Q2047" t="str">
        <f t="shared" si="152"/>
        <v>technology</v>
      </c>
      <c r="R2047" t="str">
        <f t="shared" si="151"/>
        <v>hardware</v>
      </c>
      <c r="S2047" s="11">
        <f t="shared" si="150"/>
        <v>41069.088506944441</v>
      </c>
      <c r="T2047" s="12">
        <f t="shared" si="14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 t="shared" si="148"/>
        <v>6163.5</v>
      </c>
      <c r="Q2048" t="str">
        <f t="shared" si="152"/>
        <v>technology</v>
      </c>
      <c r="R2048" t="str">
        <f t="shared" si="151"/>
        <v>hardware</v>
      </c>
      <c r="S2048" s="11">
        <f t="shared" si="150"/>
        <v>41387.171805555554</v>
      </c>
      <c r="T2048" s="12">
        <f t="shared" si="14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 t="shared" si="148"/>
        <v>50691</v>
      </c>
      <c r="Q2049" t="str">
        <f t="shared" si="152"/>
        <v>technology</v>
      </c>
      <c r="R2049" t="str">
        <f t="shared" si="151"/>
        <v>hardware</v>
      </c>
      <c r="S2049" s="11">
        <f t="shared" si="150"/>
        <v>42081.903587962966</v>
      </c>
      <c r="T2049" s="12">
        <f t="shared" si="14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 t="shared" si="148"/>
        <v>63727.724999999999</v>
      </c>
      <c r="Q2050" t="str">
        <f t="shared" si="152"/>
        <v>technology</v>
      </c>
      <c r="R2050" t="str">
        <f t="shared" si="151"/>
        <v>hardware</v>
      </c>
      <c r="S2050" s="11">
        <f t="shared" si="150"/>
        <v>41387.651516203703</v>
      </c>
      <c r="T2050" s="12">
        <f t="shared" si="14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 t="shared" ref="P2051:P2114" si="153">AVERAGE(L2051,E2051)</f>
        <v>30418.674999999999</v>
      </c>
      <c r="Q2051" t="str">
        <f t="shared" si="152"/>
        <v>technology</v>
      </c>
      <c r="R2051" t="str">
        <f t="shared" si="151"/>
        <v>hardware</v>
      </c>
      <c r="S2051" s="11">
        <f t="shared" si="150"/>
        <v>41575.527349537035</v>
      </c>
      <c r="T2051" s="12">
        <f t="shared" ref="T2051:T2114" si="154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 t="shared" si="153"/>
        <v>23748.5</v>
      </c>
      <c r="Q2052" t="str">
        <f t="shared" si="152"/>
        <v>technology</v>
      </c>
      <c r="R2052" t="str">
        <f t="shared" si="151"/>
        <v>hardware</v>
      </c>
      <c r="S2052" s="11">
        <f t="shared" ref="S2052:S2115" si="155">(((J2052/60)/60)/24)+DATE(1970,1,1)</f>
        <v>42115.071504629625</v>
      </c>
      <c r="T2052" s="12">
        <f t="shared" si="154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 t="shared" si="153"/>
        <v>5335.5</v>
      </c>
      <c r="Q2053" t="str">
        <f t="shared" si="152"/>
        <v>technology</v>
      </c>
      <c r="R2053" t="str">
        <f t="shared" si="151"/>
        <v>hardware</v>
      </c>
      <c r="S2053" s="11">
        <f t="shared" si="155"/>
        <v>41604.022418981483</v>
      </c>
      <c r="T2053" s="12">
        <f t="shared" si="154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 t="shared" si="153"/>
        <v>88532.5</v>
      </c>
      <c r="Q2054" t="str">
        <f t="shared" si="152"/>
        <v>technology</v>
      </c>
      <c r="R2054" t="str">
        <f t="shared" si="151"/>
        <v>hardware</v>
      </c>
      <c r="S2054" s="11">
        <f t="shared" si="155"/>
        <v>42375.08394675926</v>
      </c>
      <c r="T2054" s="12">
        <f t="shared" si="154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 t="shared" si="153"/>
        <v>2586</v>
      </c>
      <c r="Q2055" t="str">
        <f t="shared" si="152"/>
        <v>technology</v>
      </c>
      <c r="R2055" t="str">
        <f t="shared" si="151"/>
        <v>hardware</v>
      </c>
      <c r="S2055" s="11">
        <f t="shared" si="155"/>
        <v>42303.617488425924</v>
      </c>
      <c r="T2055" s="12">
        <f t="shared" si="154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 t="shared" si="153"/>
        <v>20189</v>
      </c>
      <c r="Q2056" t="str">
        <f t="shared" si="152"/>
        <v>technology</v>
      </c>
      <c r="R2056" t="str">
        <f t="shared" si="151"/>
        <v>hardware</v>
      </c>
      <c r="S2056" s="11">
        <f t="shared" si="155"/>
        <v>41731.520949074074</v>
      </c>
      <c r="T2056" s="12">
        <f t="shared" si="154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 t="shared" si="153"/>
        <v>5073</v>
      </c>
      <c r="Q2057" t="str">
        <f t="shared" si="152"/>
        <v>technology</v>
      </c>
      <c r="R2057" t="str">
        <f t="shared" si="151"/>
        <v>hardware</v>
      </c>
      <c r="S2057" s="11">
        <f t="shared" si="155"/>
        <v>41946.674108796295</v>
      </c>
      <c r="T2057" s="12">
        <f t="shared" si="154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 t="shared" si="153"/>
        <v>38640</v>
      </c>
      <c r="Q2058" t="str">
        <f t="shared" si="152"/>
        <v>technology</v>
      </c>
      <c r="R2058" t="str">
        <f t="shared" si="151"/>
        <v>hardware</v>
      </c>
      <c r="S2058" s="11">
        <f t="shared" si="155"/>
        <v>41351.76090277778</v>
      </c>
      <c r="T2058" s="12">
        <f t="shared" si="154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 t="shared" si="153"/>
        <v>15500.415000000001</v>
      </c>
      <c r="Q2059" t="str">
        <f t="shared" si="152"/>
        <v>technology</v>
      </c>
      <c r="R2059" t="str">
        <f t="shared" ref="R2059:R2122" si="156">RIGHT(N2059,LEN(N2059)-FIND("/",N2059))</f>
        <v>hardware</v>
      </c>
      <c r="S2059" s="11">
        <f t="shared" si="155"/>
        <v>42396.494583333333</v>
      </c>
      <c r="T2059" s="12">
        <f t="shared" si="154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 t="shared" si="153"/>
        <v>2359</v>
      </c>
      <c r="Q2060" t="str">
        <f t="shared" ref="Q2060:Q2123" si="157">LEFT(N2060,FIND("/",N2060)-1)</f>
        <v>technology</v>
      </c>
      <c r="R2060" t="str">
        <f t="shared" si="156"/>
        <v>hardware</v>
      </c>
      <c r="S2060" s="11">
        <f t="shared" si="155"/>
        <v>42026.370717592596</v>
      </c>
      <c r="T2060" s="12">
        <f t="shared" si="154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 t="shared" si="153"/>
        <v>21706</v>
      </c>
      <c r="Q2061" t="str">
        <f t="shared" si="157"/>
        <v>technology</v>
      </c>
      <c r="R2061" t="str">
        <f t="shared" si="156"/>
        <v>hardware</v>
      </c>
      <c r="S2061" s="11">
        <f t="shared" si="155"/>
        <v>42361.602476851855</v>
      </c>
      <c r="T2061" s="12">
        <f t="shared" si="154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 t="shared" si="153"/>
        <v>25232</v>
      </c>
      <c r="Q2062" t="str">
        <f t="shared" si="157"/>
        <v>technology</v>
      </c>
      <c r="R2062" t="str">
        <f t="shared" si="156"/>
        <v>hardware</v>
      </c>
      <c r="S2062" s="11">
        <f t="shared" si="155"/>
        <v>41783.642939814818</v>
      </c>
      <c r="T2062" s="12">
        <f t="shared" si="154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 t="shared" si="153"/>
        <v>2715.5</v>
      </c>
      <c r="Q2063" t="str">
        <f t="shared" si="157"/>
        <v>technology</v>
      </c>
      <c r="R2063" t="str">
        <f t="shared" si="156"/>
        <v>hardware</v>
      </c>
      <c r="S2063" s="11">
        <f t="shared" si="155"/>
        <v>42705.764513888891</v>
      </c>
      <c r="T2063" s="12">
        <f t="shared" si="154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 t="shared" si="153"/>
        <v>57590</v>
      </c>
      <c r="Q2064" t="str">
        <f t="shared" si="157"/>
        <v>technology</v>
      </c>
      <c r="R2064" t="str">
        <f t="shared" si="156"/>
        <v>hardware</v>
      </c>
      <c r="S2064" s="11">
        <f t="shared" si="155"/>
        <v>42423.3830787037</v>
      </c>
      <c r="T2064" s="12">
        <f t="shared" si="154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 t="shared" si="153"/>
        <v>2985.5</v>
      </c>
      <c r="Q2065" t="str">
        <f t="shared" si="157"/>
        <v>technology</v>
      </c>
      <c r="R2065" t="str">
        <f t="shared" si="156"/>
        <v>hardware</v>
      </c>
      <c r="S2065" s="11">
        <f t="shared" si="155"/>
        <v>42472.73265046296</v>
      </c>
      <c r="T2065" s="12">
        <f t="shared" si="154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 t="shared" si="153"/>
        <v>253298.13500000001</v>
      </c>
      <c r="Q2066" t="str">
        <f t="shared" si="157"/>
        <v>technology</v>
      </c>
      <c r="R2066" t="str">
        <f t="shared" si="156"/>
        <v>hardware</v>
      </c>
      <c r="S2066" s="11">
        <f t="shared" si="155"/>
        <v>41389.364849537036</v>
      </c>
      <c r="T2066" s="12">
        <f t="shared" si="154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 t="shared" si="153"/>
        <v>40621.025000000001</v>
      </c>
      <c r="Q2067" t="str">
        <f t="shared" si="157"/>
        <v>technology</v>
      </c>
      <c r="R2067" t="str">
        <f t="shared" si="156"/>
        <v>hardware</v>
      </c>
      <c r="S2067" s="11">
        <f t="shared" si="155"/>
        <v>41603.333668981482</v>
      </c>
      <c r="T2067" s="12">
        <f t="shared" si="154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 t="shared" si="153"/>
        <v>2218.5</v>
      </c>
      <c r="Q2068" t="str">
        <f t="shared" si="157"/>
        <v>technology</v>
      </c>
      <c r="R2068" t="str">
        <f t="shared" si="156"/>
        <v>hardware</v>
      </c>
      <c r="S2068" s="11">
        <f t="shared" si="155"/>
        <v>41844.771793981483</v>
      </c>
      <c r="T2068" s="12">
        <f t="shared" si="154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 t="shared" si="153"/>
        <v>319</v>
      </c>
      <c r="Q2069" t="str">
        <f t="shared" si="157"/>
        <v>technology</v>
      </c>
      <c r="R2069" t="str">
        <f t="shared" si="156"/>
        <v>hardware</v>
      </c>
      <c r="S2069" s="11">
        <f t="shared" si="155"/>
        <v>42115.853888888887</v>
      </c>
      <c r="T2069" s="12">
        <f t="shared" si="15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 t="shared" si="153"/>
        <v>13190.985000000001</v>
      </c>
      <c r="Q2070" t="str">
        <f t="shared" si="157"/>
        <v>technology</v>
      </c>
      <c r="R2070" t="str">
        <f t="shared" si="156"/>
        <v>hardware</v>
      </c>
      <c r="S2070" s="11">
        <f t="shared" si="155"/>
        <v>42633.841608796298</v>
      </c>
      <c r="T2070" s="12">
        <f t="shared" si="15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 t="shared" si="153"/>
        <v>32233.165000000001</v>
      </c>
      <c r="Q2071" t="str">
        <f t="shared" si="157"/>
        <v>technology</v>
      </c>
      <c r="R2071" t="str">
        <f t="shared" si="156"/>
        <v>hardware</v>
      </c>
      <c r="S2071" s="11">
        <f t="shared" si="155"/>
        <v>42340.972118055557</v>
      </c>
      <c r="T2071" s="12">
        <f t="shared" si="15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 t="shared" si="153"/>
        <v>199094.5</v>
      </c>
      <c r="Q2072" t="str">
        <f t="shared" si="157"/>
        <v>technology</v>
      </c>
      <c r="R2072" t="str">
        <f t="shared" si="156"/>
        <v>hardware</v>
      </c>
      <c r="S2072" s="11">
        <f t="shared" si="155"/>
        <v>42519.6565162037</v>
      </c>
      <c r="T2072" s="12">
        <f t="shared" si="15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 t="shared" si="153"/>
        <v>28212</v>
      </c>
      <c r="Q2073" t="str">
        <f t="shared" si="157"/>
        <v>technology</v>
      </c>
      <c r="R2073" t="str">
        <f t="shared" si="156"/>
        <v>hardware</v>
      </c>
      <c r="S2073" s="11">
        <f t="shared" si="155"/>
        <v>42600.278749999998</v>
      </c>
      <c r="T2073" s="12">
        <f t="shared" si="15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 t="shared" si="153"/>
        <v>39761.5</v>
      </c>
      <c r="Q2074" t="str">
        <f t="shared" si="157"/>
        <v>technology</v>
      </c>
      <c r="R2074" t="str">
        <f t="shared" si="156"/>
        <v>hardware</v>
      </c>
      <c r="S2074" s="11">
        <f t="shared" si="155"/>
        <v>42467.581388888888</v>
      </c>
      <c r="T2074" s="12">
        <f t="shared" si="15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 t="shared" si="153"/>
        <v>76537.149999999994</v>
      </c>
      <c r="Q2075" t="str">
        <f t="shared" si="157"/>
        <v>technology</v>
      </c>
      <c r="R2075" t="str">
        <f t="shared" si="156"/>
        <v>hardware</v>
      </c>
      <c r="S2075" s="11">
        <f t="shared" si="155"/>
        <v>42087.668032407411</v>
      </c>
      <c r="T2075" s="12">
        <f t="shared" si="15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 t="shared" si="153"/>
        <v>309</v>
      </c>
      <c r="Q2076" t="str">
        <f t="shared" si="157"/>
        <v>technology</v>
      </c>
      <c r="R2076" t="str">
        <f t="shared" si="156"/>
        <v>hardware</v>
      </c>
      <c r="S2076" s="11">
        <f t="shared" si="155"/>
        <v>42466.826180555552</v>
      </c>
      <c r="T2076" s="12">
        <f t="shared" si="15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 t="shared" si="153"/>
        <v>88010.3</v>
      </c>
      <c r="Q2077" t="str">
        <f t="shared" si="157"/>
        <v>technology</v>
      </c>
      <c r="R2077" t="str">
        <f t="shared" si="156"/>
        <v>hardware</v>
      </c>
      <c r="S2077" s="11">
        <f t="shared" si="155"/>
        <v>41450.681574074071</v>
      </c>
      <c r="T2077" s="12">
        <f t="shared" si="15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 t="shared" si="153"/>
        <v>490476.995</v>
      </c>
      <c r="Q2078" t="str">
        <f t="shared" si="157"/>
        <v>technology</v>
      </c>
      <c r="R2078" t="str">
        <f t="shared" si="156"/>
        <v>hardware</v>
      </c>
      <c r="S2078" s="11">
        <f t="shared" si="155"/>
        <v>41803.880659722221</v>
      </c>
      <c r="T2078" s="12">
        <f t="shared" si="15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 t="shared" si="153"/>
        <v>28971</v>
      </c>
      <c r="Q2079" t="str">
        <f t="shared" si="157"/>
        <v>technology</v>
      </c>
      <c r="R2079" t="str">
        <f t="shared" si="156"/>
        <v>hardware</v>
      </c>
      <c r="S2079" s="11">
        <f t="shared" si="155"/>
        <v>42103.042546296296</v>
      </c>
      <c r="T2079" s="12">
        <f t="shared" si="15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 t="shared" si="153"/>
        <v>13144.5</v>
      </c>
      <c r="Q2080" t="str">
        <f t="shared" si="157"/>
        <v>technology</v>
      </c>
      <c r="R2080" t="str">
        <f t="shared" si="156"/>
        <v>hardware</v>
      </c>
      <c r="S2080" s="11">
        <f t="shared" si="155"/>
        <v>42692.771493055552</v>
      </c>
      <c r="T2080" s="12">
        <f t="shared" si="15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 t="shared" si="153"/>
        <v>14712</v>
      </c>
      <c r="Q2081" t="str">
        <f t="shared" si="157"/>
        <v>technology</v>
      </c>
      <c r="R2081" t="str">
        <f t="shared" si="156"/>
        <v>hardware</v>
      </c>
      <c r="S2081" s="11">
        <f t="shared" si="155"/>
        <v>42150.71056712963</v>
      </c>
      <c r="T2081" s="12">
        <f t="shared" si="15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 t="shared" si="153"/>
        <v>2564</v>
      </c>
      <c r="Q2082" t="str">
        <f t="shared" si="157"/>
        <v>technology</v>
      </c>
      <c r="R2082" t="str">
        <f t="shared" si="156"/>
        <v>hardware</v>
      </c>
      <c r="S2082" s="11">
        <f t="shared" si="155"/>
        <v>42289.957175925927</v>
      </c>
      <c r="T2082" s="12">
        <f t="shared" si="15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 t="shared" si="153"/>
        <v>2032.5</v>
      </c>
      <c r="Q2083" t="str">
        <f t="shared" si="157"/>
        <v>music</v>
      </c>
      <c r="R2083" t="str">
        <f t="shared" si="156"/>
        <v>indie rock</v>
      </c>
      <c r="S2083" s="11">
        <f t="shared" si="155"/>
        <v>41004.156886574077</v>
      </c>
      <c r="T2083" s="12">
        <f t="shared" si="15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 t="shared" si="153"/>
        <v>849.5</v>
      </c>
      <c r="Q2084" t="str">
        <f t="shared" si="157"/>
        <v>music</v>
      </c>
      <c r="R2084" t="str">
        <f t="shared" si="156"/>
        <v>indie rock</v>
      </c>
      <c r="S2084" s="11">
        <f t="shared" si="155"/>
        <v>40811.120324074072</v>
      </c>
      <c r="T2084" s="12">
        <f t="shared" si="15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 t="shared" si="153"/>
        <v>437.5</v>
      </c>
      <c r="Q2085" t="str">
        <f t="shared" si="157"/>
        <v>music</v>
      </c>
      <c r="R2085" t="str">
        <f t="shared" si="156"/>
        <v>indie rock</v>
      </c>
      <c r="S2085" s="11">
        <f t="shared" si="155"/>
        <v>41034.72216435185</v>
      </c>
      <c r="T2085" s="12">
        <f t="shared" si="15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 t="shared" si="153"/>
        <v>1648</v>
      </c>
      <c r="Q2086" t="str">
        <f t="shared" si="157"/>
        <v>music</v>
      </c>
      <c r="R2086" t="str">
        <f t="shared" si="156"/>
        <v>indie rock</v>
      </c>
      <c r="S2086" s="11">
        <f t="shared" si="155"/>
        <v>41731.833124999997</v>
      </c>
      <c r="T2086" s="12">
        <f t="shared" si="15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 t="shared" si="153"/>
        <v>3747.5</v>
      </c>
      <c r="Q2087" t="str">
        <f t="shared" si="157"/>
        <v>music</v>
      </c>
      <c r="R2087" t="str">
        <f t="shared" si="156"/>
        <v>indie rock</v>
      </c>
      <c r="S2087" s="11">
        <f t="shared" si="155"/>
        <v>41075.835497685184</v>
      </c>
      <c r="T2087" s="12">
        <f t="shared" si="15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 t="shared" si="153"/>
        <v>2031.5</v>
      </c>
      <c r="Q2088" t="str">
        <f t="shared" si="157"/>
        <v>music</v>
      </c>
      <c r="R2088" t="str">
        <f t="shared" si="156"/>
        <v>indie rock</v>
      </c>
      <c r="S2088" s="11">
        <f t="shared" si="155"/>
        <v>40860.67050925926</v>
      </c>
      <c r="T2088" s="12">
        <f t="shared" si="15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 t="shared" si="153"/>
        <v>789</v>
      </c>
      <c r="Q2089" t="str">
        <f t="shared" si="157"/>
        <v>music</v>
      </c>
      <c r="R2089" t="str">
        <f t="shared" si="156"/>
        <v>indie rock</v>
      </c>
      <c r="S2089" s="11">
        <f t="shared" si="155"/>
        <v>40764.204375000001</v>
      </c>
      <c r="T2089" s="12">
        <f t="shared" si="15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 t="shared" si="153"/>
        <v>1770.16</v>
      </c>
      <c r="Q2090" t="str">
        <f t="shared" si="157"/>
        <v>music</v>
      </c>
      <c r="R2090" t="str">
        <f t="shared" si="156"/>
        <v>indie rock</v>
      </c>
      <c r="S2090" s="11">
        <f t="shared" si="155"/>
        <v>40395.714722222219</v>
      </c>
      <c r="T2090" s="12">
        <f t="shared" si="15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 t="shared" si="153"/>
        <v>1536.0050000000001</v>
      </c>
      <c r="Q2091" t="str">
        <f t="shared" si="157"/>
        <v>music</v>
      </c>
      <c r="R2091" t="str">
        <f t="shared" si="156"/>
        <v>indie rock</v>
      </c>
      <c r="S2091" s="11">
        <f t="shared" si="155"/>
        <v>41453.076319444444</v>
      </c>
      <c r="T2091" s="12">
        <f t="shared" si="15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 t="shared" si="153"/>
        <v>4681.6149999999998</v>
      </c>
      <c r="Q2092" t="str">
        <f t="shared" si="157"/>
        <v>music</v>
      </c>
      <c r="R2092" t="str">
        <f t="shared" si="156"/>
        <v>indie rock</v>
      </c>
      <c r="S2092" s="11">
        <f t="shared" si="155"/>
        <v>41299.381423611114</v>
      </c>
      <c r="T2092" s="12">
        <f t="shared" si="15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 t="shared" si="153"/>
        <v>10965.1</v>
      </c>
      <c r="Q2093" t="str">
        <f t="shared" si="157"/>
        <v>music</v>
      </c>
      <c r="R2093" t="str">
        <f t="shared" si="156"/>
        <v>indie rock</v>
      </c>
      <c r="S2093" s="11">
        <f t="shared" si="155"/>
        <v>40555.322662037033</v>
      </c>
      <c r="T2093" s="12">
        <f t="shared" si="15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 t="shared" si="153"/>
        <v>3066</v>
      </c>
      <c r="Q2094" t="str">
        <f t="shared" si="157"/>
        <v>music</v>
      </c>
      <c r="R2094" t="str">
        <f t="shared" si="156"/>
        <v>indie rock</v>
      </c>
      <c r="S2094" s="11">
        <f t="shared" si="155"/>
        <v>40763.707546296297</v>
      </c>
      <c r="T2094" s="12">
        <f t="shared" si="15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 t="shared" si="153"/>
        <v>780</v>
      </c>
      <c r="Q2095" t="str">
        <f t="shared" si="157"/>
        <v>music</v>
      </c>
      <c r="R2095" t="str">
        <f t="shared" si="156"/>
        <v>indie rock</v>
      </c>
      <c r="S2095" s="11">
        <f t="shared" si="155"/>
        <v>41205.854537037041</v>
      </c>
      <c r="T2095" s="12">
        <f t="shared" si="15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 t="shared" si="153"/>
        <v>2145.5</v>
      </c>
      <c r="Q2096" t="str">
        <f t="shared" si="157"/>
        <v>music</v>
      </c>
      <c r="R2096" t="str">
        <f t="shared" si="156"/>
        <v>indie rock</v>
      </c>
      <c r="S2096" s="11">
        <f t="shared" si="155"/>
        <v>40939.02002314815</v>
      </c>
      <c r="T2096" s="12">
        <f t="shared" si="15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 t="shared" si="153"/>
        <v>1261</v>
      </c>
      <c r="Q2097" t="str">
        <f t="shared" si="157"/>
        <v>music</v>
      </c>
      <c r="R2097" t="str">
        <f t="shared" si="156"/>
        <v>indie rock</v>
      </c>
      <c r="S2097" s="11">
        <f t="shared" si="155"/>
        <v>40758.733483796292</v>
      </c>
      <c r="T2097" s="12">
        <f t="shared" si="15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 t="shared" si="153"/>
        <v>312</v>
      </c>
      <c r="Q2098" t="str">
        <f t="shared" si="157"/>
        <v>music</v>
      </c>
      <c r="R2098" t="str">
        <f t="shared" si="156"/>
        <v>indie rock</v>
      </c>
      <c r="S2098" s="11">
        <f t="shared" si="155"/>
        <v>41192.758506944447</v>
      </c>
      <c r="T2098" s="12">
        <f t="shared" si="15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 t="shared" si="153"/>
        <v>1519</v>
      </c>
      <c r="Q2099" t="str">
        <f t="shared" si="157"/>
        <v>music</v>
      </c>
      <c r="R2099" t="str">
        <f t="shared" si="156"/>
        <v>indie rock</v>
      </c>
      <c r="S2099" s="11">
        <f t="shared" si="155"/>
        <v>40818.58489583333</v>
      </c>
      <c r="T2099" s="12">
        <f t="shared" si="15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 t="shared" si="153"/>
        <v>3026</v>
      </c>
      <c r="Q2100" t="str">
        <f t="shared" si="157"/>
        <v>music</v>
      </c>
      <c r="R2100" t="str">
        <f t="shared" si="156"/>
        <v>indie rock</v>
      </c>
      <c r="S2100" s="11">
        <f t="shared" si="155"/>
        <v>40946.11383101852</v>
      </c>
      <c r="T2100" s="12">
        <f t="shared" si="15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 t="shared" si="153"/>
        <v>2017</v>
      </c>
      <c r="Q2101" t="str">
        <f t="shared" si="157"/>
        <v>music</v>
      </c>
      <c r="R2101" t="str">
        <f t="shared" si="156"/>
        <v>indie rock</v>
      </c>
      <c r="S2101" s="11">
        <f t="shared" si="155"/>
        <v>42173.746342592596</v>
      </c>
      <c r="T2101" s="12">
        <f t="shared" si="15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 t="shared" si="153"/>
        <v>423.5</v>
      </c>
      <c r="Q2102" t="str">
        <f t="shared" si="157"/>
        <v>music</v>
      </c>
      <c r="R2102" t="str">
        <f t="shared" si="156"/>
        <v>indie rock</v>
      </c>
      <c r="S2102" s="11">
        <f t="shared" si="155"/>
        <v>41074.834965277776</v>
      </c>
      <c r="T2102" s="12">
        <f t="shared" si="15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 t="shared" si="153"/>
        <v>1154.5</v>
      </c>
      <c r="Q2103" t="str">
        <f t="shared" si="157"/>
        <v>music</v>
      </c>
      <c r="R2103" t="str">
        <f t="shared" si="156"/>
        <v>indie rock</v>
      </c>
      <c r="S2103" s="11">
        <f t="shared" si="155"/>
        <v>40892.149467592593</v>
      </c>
      <c r="T2103" s="12">
        <f t="shared" si="15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 t="shared" si="153"/>
        <v>699</v>
      </c>
      <c r="Q2104" t="str">
        <f t="shared" si="157"/>
        <v>music</v>
      </c>
      <c r="R2104" t="str">
        <f t="shared" si="156"/>
        <v>indie rock</v>
      </c>
      <c r="S2104" s="11">
        <f t="shared" si="155"/>
        <v>40638.868611111109</v>
      </c>
      <c r="T2104" s="12">
        <f t="shared" si="15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 t="shared" si="153"/>
        <v>5739.5</v>
      </c>
      <c r="Q2105" t="str">
        <f t="shared" si="157"/>
        <v>music</v>
      </c>
      <c r="R2105" t="str">
        <f t="shared" si="156"/>
        <v>indie rock</v>
      </c>
      <c r="S2105" s="11">
        <f t="shared" si="155"/>
        <v>41192.754942129628</v>
      </c>
      <c r="T2105" s="12">
        <f t="shared" si="15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 t="shared" si="153"/>
        <v>536.5</v>
      </c>
      <c r="Q2106" t="str">
        <f t="shared" si="157"/>
        <v>music</v>
      </c>
      <c r="R2106" t="str">
        <f t="shared" si="156"/>
        <v>indie rock</v>
      </c>
      <c r="S2106" s="11">
        <f t="shared" si="155"/>
        <v>41394.074467592596</v>
      </c>
      <c r="T2106" s="12">
        <f t="shared" si="15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 t="shared" si="153"/>
        <v>2589.5</v>
      </c>
      <c r="Q2107" t="str">
        <f t="shared" si="157"/>
        <v>music</v>
      </c>
      <c r="R2107" t="str">
        <f t="shared" si="156"/>
        <v>indie rock</v>
      </c>
      <c r="S2107" s="11">
        <f t="shared" si="155"/>
        <v>41951.788807870369</v>
      </c>
      <c r="T2107" s="12">
        <f t="shared" si="15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 t="shared" si="153"/>
        <v>1199.5</v>
      </c>
      <c r="Q2108" t="str">
        <f t="shared" si="157"/>
        <v>music</v>
      </c>
      <c r="R2108" t="str">
        <f t="shared" si="156"/>
        <v>indie rock</v>
      </c>
      <c r="S2108" s="11">
        <f t="shared" si="155"/>
        <v>41270.21497685185</v>
      </c>
      <c r="T2108" s="12">
        <f t="shared" si="15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 t="shared" si="153"/>
        <v>1106.33</v>
      </c>
      <c r="Q2109" t="str">
        <f t="shared" si="157"/>
        <v>music</v>
      </c>
      <c r="R2109" t="str">
        <f t="shared" si="156"/>
        <v>indie rock</v>
      </c>
      <c r="S2109" s="11">
        <f t="shared" si="155"/>
        <v>41934.71056712963</v>
      </c>
      <c r="T2109" s="12">
        <f t="shared" si="15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 t="shared" si="153"/>
        <v>8680.5</v>
      </c>
      <c r="Q2110" t="str">
        <f t="shared" si="157"/>
        <v>music</v>
      </c>
      <c r="R2110" t="str">
        <f t="shared" si="156"/>
        <v>indie rock</v>
      </c>
      <c r="S2110" s="11">
        <f t="shared" si="155"/>
        <v>41135.175694444442</v>
      </c>
      <c r="T2110" s="12">
        <f t="shared" si="15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 t="shared" si="153"/>
        <v>2150.5</v>
      </c>
      <c r="Q2111" t="str">
        <f t="shared" si="157"/>
        <v>music</v>
      </c>
      <c r="R2111" t="str">
        <f t="shared" si="156"/>
        <v>indie rock</v>
      </c>
      <c r="S2111" s="11">
        <f t="shared" si="155"/>
        <v>42160.708530092597</v>
      </c>
      <c r="T2111" s="12">
        <f t="shared" si="15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 t="shared" si="153"/>
        <v>1022.5</v>
      </c>
      <c r="Q2112" t="str">
        <f t="shared" si="157"/>
        <v>music</v>
      </c>
      <c r="R2112" t="str">
        <f t="shared" si="156"/>
        <v>indie rock</v>
      </c>
      <c r="S2112" s="11">
        <f t="shared" si="155"/>
        <v>41759.670937499999</v>
      </c>
      <c r="T2112" s="12">
        <f t="shared" si="15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 t="shared" si="153"/>
        <v>1084.5</v>
      </c>
      <c r="Q2113" t="str">
        <f t="shared" si="157"/>
        <v>music</v>
      </c>
      <c r="R2113" t="str">
        <f t="shared" si="156"/>
        <v>indie rock</v>
      </c>
      <c r="S2113" s="11">
        <f t="shared" si="155"/>
        <v>40703.197048611109</v>
      </c>
      <c r="T2113" s="12">
        <f t="shared" si="15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 t="shared" si="153"/>
        <v>155.5</v>
      </c>
      <c r="Q2114" t="str">
        <f t="shared" si="157"/>
        <v>music</v>
      </c>
      <c r="R2114" t="str">
        <f t="shared" si="156"/>
        <v>indie rock</v>
      </c>
      <c r="S2114" s="11">
        <f t="shared" si="155"/>
        <v>41365.928159722222</v>
      </c>
      <c r="T2114" s="12">
        <f t="shared" si="15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 t="shared" ref="P2115:P2178" si="158">AVERAGE(L2115,E2115)</f>
        <v>3723.5</v>
      </c>
      <c r="Q2115" t="str">
        <f t="shared" si="157"/>
        <v>music</v>
      </c>
      <c r="R2115" t="str">
        <f t="shared" si="156"/>
        <v>indie rock</v>
      </c>
      <c r="S2115" s="11">
        <f t="shared" si="155"/>
        <v>41870.86546296296</v>
      </c>
      <c r="T2115" s="12">
        <f t="shared" ref="T2115:T2178" si="159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 t="shared" si="158"/>
        <v>2691</v>
      </c>
      <c r="Q2116" t="str">
        <f t="shared" si="157"/>
        <v>music</v>
      </c>
      <c r="R2116" t="str">
        <f t="shared" si="156"/>
        <v>indie rock</v>
      </c>
      <c r="S2116" s="11">
        <f t="shared" ref="S2116:S2179" si="160">(((J2116/60)/60)/24)+DATE(1970,1,1)</f>
        <v>40458.815625000003</v>
      </c>
      <c r="T2116" s="12">
        <f t="shared" si="159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 t="shared" si="158"/>
        <v>1710.5</v>
      </c>
      <c r="Q2117" t="str">
        <f t="shared" si="157"/>
        <v>music</v>
      </c>
      <c r="R2117" t="str">
        <f t="shared" si="156"/>
        <v>indie rock</v>
      </c>
      <c r="S2117" s="11">
        <f t="shared" si="160"/>
        <v>40564.081030092595</v>
      </c>
      <c r="T2117" s="12">
        <f t="shared" si="159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 t="shared" si="158"/>
        <v>24263</v>
      </c>
      <c r="Q2118" t="str">
        <f t="shared" si="157"/>
        <v>music</v>
      </c>
      <c r="R2118" t="str">
        <f t="shared" si="156"/>
        <v>indie rock</v>
      </c>
      <c r="S2118" s="11">
        <f t="shared" si="160"/>
        <v>41136.777812500004</v>
      </c>
      <c r="T2118" s="12">
        <f t="shared" si="159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 t="shared" si="158"/>
        <v>904</v>
      </c>
      <c r="Q2119" t="str">
        <f t="shared" si="157"/>
        <v>music</v>
      </c>
      <c r="R2119" t="str">
        <f t="shared" si="156"/>
        <v>indie rock</v>
      </c>
      <c r="S2119" s="11">
        <f t="shared" si="160"/>
        <v>42290.059594907405</v>
      </c>
      <c r="T2119" s="12">
        <f t="shared" si="159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 t="shared" si="158"/>
        <v>681.55499999999995</v>
      </c>
      <c r="Q2120" t="str">
        <f t="shared" si="157"/>
        <v>music</v>
      </c>
      <c r="R2120" t="str">
        <f t="shared" si="156"/>
        <v>indie rock</v>
      </c>
      <c r="S2120" s="11">
        <f t="shared" si="160"/>
        <v>40718.839537037034</v>
      </c>
      <c r="T2120" s="12">
        <f t="shared" si="159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 t="shared" si="158"/>
        <v>1018.5</v>
      </c>
      <c r="Q2121" t="str">
        <f t="shared" si="157"/>
        <v>music</v>
      </c>
      <c r="R2121" t="str">
        <f t="shared" si="156"/>
        <v>indie rock</v>
      </c>
      <c r="S2121" s="11">
        <f t="shared" si="160"/>
        <v>41107.130150462966</v>
      </c>
      <c r="T2121" s="12">
        <f t="shared" si="159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 t="shared" si="158"/>
        <v>4069.7150000000001</v>
      </c>
      <c r="Q2122" t="str">
        <f t="shared" si="157"/>
        <v>music</v>
      </c>
      <c r="R2122" t="str">
        <f t="shared" si="156"/>
        <v>indie rock</v>
      </c>
      <c r="S2122" s="11">
        <f t="shared" si="160"/>
        <v>41591.964537037034</v>
      </c>
      <c r="T2122" s="12">
        <f t="shared" si="159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 t="shared" si="158"/>
        <v>147</v>
      </c>
      <c r="Q2123" t="str">
        <f t="shared" si="157"/>
        <v>games</v>
      </c>
      <c r="R2123" t="str">
        <f t="shared" ref="R2123:R2186" si="161">RIGHT(N2123,LEN(N2123)-FIND("/",N2123))</f>
        <v>video games</v>
      </c>
      <c r="S2123" s="11">
        <f t="shared" si="160"/>
        <v>42716.7424537037</v>
      </c>
      <c r="T2123" s="12">
        <f t="shared" si="159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 t="shared" si="158"/>
        <v>156.5</v>
      </c>
      <c r="Q2124" t="str">
        <f t="shared" ref="Q2124:Q2187" si="162">LEFT(N2124,FIND("/",N2124)-1)</f>
        <v>games</v>
      </c>
      <c r="R2124" t="str">
        <f t="shared" si="161"/>
        <v>video games</v>
      </c>
      <c r="S2124" s="11">
        <f t="shared" si="160"/>
        <v>42712.300567129627</v>
      </c>
      <c r="T2124" s="12">
        <f t="shared" si="159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 t="shared" si="158"/>
        <v>27.5</v>
      </c>
      <c r="Q2125" t="str">
        <f t="shared" si="162"/>
        <v>games</v>
      </c>
      <c r="R2125" t="str">
        <f t="shared" si="161"/>
        <v>video games</v>
      </c>
      <c r="S2125" s="11">
        <f t="shared" si="160"/>
        <v>40198.424849537041</v>
      </c>
      <c r="T2125" s="12">
        <f t="shared" si="159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 t="shared" si="158"/>
        <v>60</v>
      </c>
      <c r="Q2126" t="str">
        <f t="shared" si="162"/>
        <v>games</v>
      </c>
      <c r="R2126" t="str">
        <f t="shared" si="161"/>
        <v>video games</v>
      </c>
      <c r="S2126" s="11">
        <f t="shared" si="160"/>
        <v>40464.028182870366</v>
      </c>
      <c r="T2126" s="12">
        <f t="shared" si="159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 t="shared" si="158"/>
        <v>439.5</v>
      </c>
      <c r="Q2127" t="str">
        <f t="shared" si="162"/>
        <v>games</v>
      </c>
      <c r="R2127" t="str">
        <f t="shared" si="161"/>
        <v>video games</v>
      </c>
      <c r="S2127" s="11">
        <f t="shared" si="160"/>
        <v>42191.023530092592</v>
      </c>
      <c r="T2127" s="12">
        <f t="shared" si="159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 t="shared" si="158"/>
        <v>6</v>
      </c>
      <c r="Q2128" t="str">
        <f t="shared" si="162"/>
        <v>games</v>
      </c>
      <c r="R2128" t="str">
        <f t="shared" si="161"/>
        <v>video games</v>
      </c>
      <c r="S2128" s="11">
        <f t="shared" si="160"/>
        <v>41951.973229166666</v>
      </c>
      <c r="T2128" s="12">
        <f t="shared" si="159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 t="shared" si="158"/>
        <v>4156</v>
      </c>
      <c r="Q2129" t="str">
        <f t="shared" si="162"/>
        <v>games</v>
      </c>
      <c r="R2129" t="str">
        <f t="shared" si="161"/>
        <v>video games</v>
      </c>
      <c r="S2129" s="11">
        <f t="shared" si="160"/>
        <v>42045.50535879629</v>
      </c>
      <c r="T2129" s="12">
        <f t="shared" si="159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 t="shared" si="158"/>
        <v>13</v>
      </c>
      <c r="Q2130" t="str">
        <f t="shared" si="162"/>
        <v>games</v>
      </c>
      <c r="R2130" t="str">
        <f t="shared" si="161"/>
        <v>video games</v>
      </c>
      <c r="S2130" s="11">
        <f t="shared" si="160"/>
        <v>41843.772789351853</v>
      </c>
      <c r="T2130" s="12">
        <f t="shared" si="159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 t="shared" si="158"/>
        <v>124</v>
      </c>
      <c r="Q2131" t="str">
        <f t="shared" si="162"/>
        <v>games</v>
      </c>
      <c r="R2131" t="str">
        <f t="shared" si="161"/>
        <v>video games</v>
      </c>
      <c r="S2131" s="11">
        <f t="shared" si="160"/>
        <v>42409.024305555555</v>
      </c>
      <c r="T2131" s="12">
        <f t="shared" si="159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 t="shared" si="158"/>
        <v>44.5</v>
      </c>
      <c r="Q2132" t="str">
        <f t="shared" si="162"/>
        <v>games</v>
      </c>
      <c r="R2132" t="str">
        <f t="shared" si="161"/>
        <v>video games</v>
      </c>
      <c r="S2132" s="11">
        <f t="shared" si="160"/>
        <v>41832.086377314816</v>
      </c>
      <c r="T2132" s="12">
        <f t="shared" si="159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 t="shared" si="158"/>
        <v>14</v>
      </c>
      <c r="Q2133" t="str">
        <f t="shared" si="162"/>
        <v>games</v>
      </c>
      <c r="R2133" t="str">
        <f t="shared" si="161"/>
        <v>video games</v>
      </c>
      <c r="S2133" s="11">
        <f t="shared" si="160"/>
        <v>42167.207071759258</v>
      </c>
      <c r="T2133" s="12">
        <f t="shared" si="159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 t="shared" si="158"/>
        <v>1105.9949999999999</v>
      </c>
      <c r="Q2134" t="str">
        <f t="shared" si="162"/>
        <v>games</v>
      </c>
      <c r="R2134" t="str">
        <f t="shared" si="161"/>
        <v>video games</v>
      </c>
      <c r="S2134" s="11">
        <f t="shared" si="160"/>
        <v>41643.487175925926</v>
      </c>
      <c r="T2134" s="12">
        <f t="shared" si="159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 t="shared" si="158"/>
        <v>9.5</v>
      </c>
      <c r="Q2135" t="str">
        <f t="shared" si="162"/>
        <v>games</v>
      </c>
      <c r="R2135" t="str">
        <f t="shared" si="161"/>
        <v>video games</v>
      </c>
      <c r="S2135" s="11">
        <f t="shared" si="160"/>
        <v>40619.097210648149</v>
      </c>
      <c r="T2135" s="12">
        <f t="shared" si="159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 t="shared" si="158"/>
        <v>53.5</v>
      </c>
      <c r="Q2136" t="str">
        <f t="shared" si="162"/>
        <v>games</v>
      </c>
      <c r="R2136" t="str">
        <f t="shared" si="161"/>
        <v>video games</v>
      </c>
      <c r="S2136" s="11">
        <f t="shared" si="160"/>
        <v>41361.886469907404</v>
      </c>
      <c r="T2136" s="12">
        <f t="shared" si="159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 t="shared" si="158"/>
        <v>250</v>
      </c>
      <c r="Q2137" t="str">
        <f t="shared" si="162"/>
        <v>games</v>
      </c>
      <c r="R2137" t="str">
        <f t="shared" si="161"/>
        <v>video games</v>
      </c>
      <c r="S2137" s="11">
        <f t="shared" si="160"/>
        <v>41156.963344907403</v>
      </c>
      <c r="T2137" s="12">
        <f t="shared" si="159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 t="shared" si="158"/>
        <v>25.844999999999999</v>
      </c>
      <c r="Q2138" t="str">
        <f t="shared" si="162"/>
        <v>games</v>
      </c>
      <c r="R2138" t="str">
        <f t="shared" si="161"/>
        <v>video games</v>
      </c>
      <c r="S2138" s="11">
        <f t="shared" si="160"/>
        <v>41536.509097222224</v>
      </c>
      <c r="T2138" s="12">
        <f t="shared" si="159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 t="shared" si="158"/>
        <v>7368.5</v>
      </c>
      <c r="Q2139" t="str">
        <f t="shared" si="162"/>
        <v>games</v>
      </c>
      <c r="R2139" t="str">
        <f t="shared" si="161"/>
        <v>video games</v>
      </c>
      <c r="S2139" s="11">
        <f t="shared" si="160"/>
        <v>41948.771168981482</v>
      </c>
      <c r="T2139" s="12">
        <f t="shared" si="159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 t="shared" si="158"/>
        <v>70</v>
      </c>
      <c r="Q2140" t="str">
        <f t="shared" si="162"/>
        <v>games</v>
      </c>
      <c r="R2140" t="str">
        <f t="shared" si="161"/>
        <v>video games</v>
      </c>
      <c r="S2140" s="11">
        <f t="shared" si="160"/>
        <v>41557.013182870374</v>
      </c>
      <c r="T2140" s="12">
        <f t="shared" si="159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 t="shared" si="158"/>
        <v>841</v>
      </c>
      <c r="Q2141" t="str">
        <f t="shared" si="162"/>
        <v>games</v>
      </c>
      <c r="R2141" t="str">
        <f t="shared" si="161"/>
        <v>video games</v>
      </c>
      <c r="S2141" s="11">
        <f t="shared" si="160"/>
        <v>42647.750092592592</v>
      </c>
      <c r="T2141" s="12">
        <f t="shared" si="159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 t="shared" si="158"/>
        <v>285.5</v>
      </c>
      <c r="Q2142" t="str">
        <f t="shared" si="162"/>
        <v>games</v>
      </c>
      <c r="R2142" t="str">
        <f t="shared" si="161"/>
        <v>video games</v>
      </c>
      <c r="S2142" s="11">
        <f t="shared" si="160"/>
        <v>41255.833611111113</v>
      </c>
      <c r="T2142" s="12">
        <f t="shared" si="159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>
        <f t="shared" si="158"/>
        <v>0</v>
      </c>
      <c r="Q2143" t="str">
        <f t="shared" si="162"/>
        <v>games</v>
      </c>
      <c r="R2143" t="str">
        <f t="shared" si="161"/>
        <v>video games</v>
      </c>
      <c r="S2143" s="11">
        <f t="shared" si="160"/>
        <v>41927.235636574071</v>
      </c>
      <c r="T2143" s="12">
        <f t="shared" si="159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 t="shared" si="158"/>
        <v>306.5</v>
      </c>
      <c r="Q2144" t="str">
        <f t="shared" si="162"/>
        <v>games</v>
      </c>
      <c r="R2144" t="str">
        <f t="shared" si="161"/>
        <v>video games</v>
      </c>
      <c r="S2144" s="11">
        <f t="shared" si="160"/>
        <v>42340.701504629629</v>
      </c>
      <c r="T2144" s="12">
        <f t="shared" si="159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 t="shared" si="158"/>
        <v>115</v>
      </c>
      <c r="Q2145" t="str">
        <f t="shared" si="162"/>
        <v>games</v>
      </c>
      <c r="R2145" t="str">
        <f t="shared" si="161"/>
        <v>video games</v>
      </c>
      <c r="S2145" s="11">
        <f t="shared" si="160"/>
        <v>40332.886712962965</v>
      </c>
      <c r="T2145" s="12">
        <f t="shared" si="159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 t="shared" si="158"/>
        <v>315.5</v>
      </c>
      <c r="Q2146" t="str">
        <f t="shared" si="162"/>
        <v>games</v>
      </c>
      <c r="R2146" t="str">
        <f t="shared" si="161"/>
        <v>video games</v>
      </c>
      <c r="S2146" s="11">
        <f t="shared" si="160"/>
        <v>41499.546759259261</v>
      </c>
      <c r="T2146" s="12">
        <f t="shared" si="159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 t="shared" si="158"/>
        <v>2327</v>
      </c>
      <c r="Q2147" t="str">
        <f t="shared" si="162"/>
        <v>games</v>
      </c>
      <c r="R2147" t="str">
        <f t="shared" si="161"/>
        <v>video games</v>
      </c>
      <c r="S2147" s="11">
        <f t="shared" si="160"/>
        <v>41575.237430555557</v>
      </c>
      <c r="T2147" s="12">
        <f t="shared" si="159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 t="shared" si="158"/>
        <v>1</v>
      </c>
      <c r="Q2148" t="str">
        <f t="shared" si="162"/>
        <v>games</v>
      </c>
      <c r="R2148" t="str">
        <f t="shared" si="161"/>
        <v>video games</v>
      </c>
      <c r="S2148" s="11">
        <f t="shared" si="160"/>
        <v>42397.679513888885</v>
      </c>
      <c r="T2148" s="12">
        <f t="shared" si="159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 t="shared" si="158"/>
        <v>1385.5</v>
      </c>
      <c r="Q2149" t="str">
        <f t="shared" si="162"/>
        <v>games</v>
      </c>
      <c r="R2149" t="str">
        <f t="shared" si="161"/>
        <v>video games</v>
      </c>
      <c r="S2149" s="11">
        <f t="shared" si="160"/>
        <v>41927.295694444445</v>
      </c>
      <c r="T2149" s="12">
        <f t="shared" si="159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 t="shared" si="158"/>
        <v>2</v>
      </c>
      <c r="Q2150" t="str">
        <f t="shared" si="162"/>
        <v>games</v>
      </c>
      <c r="R2150" t="str">
        <f t="shared" si="161"/>
        <v>video games</v>
      </c>
      <c r="S2150" s="11">
        <f t="shared" si="160"/>
        <v>42066.733587962968</v>
      </c>
      <c r="T2150" s="12">
        <f t="shared" si="159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>
        <f t="shared" si="158"/>
        <v>0</v>
      </c>
      <c r="Q2151" t="str">
        <f t="shared" si="162"/>
        <v>games</v>
      </c>
      <c r="R2151" t="str">
        <f t="shared" si="161"/>
        <v>video games</v>
      </c>
      <c r="S2151" s="11">
        <f t="shared" si="160"/>
        <v>40355.024953703702</v>
      </c>
      <c r="T2151" s="12">
        <f t="shared" si="159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 t="shared" si="158"/>
        <v>204.5</v>
      </c>
      <c r="Q2152" t="str">
        <f t="shared" si="162"/>
        <v>games</v>
      </c>
      <c r="R2152" t="str">
        <f t="shared" si="161"/>
        <v>video games</v>
      </c>
      <c r="S2152" s="11">
        <f t="shared" si="160"/>
        <v>42534.284710648149</v>
      </c>
      <c r="T2152" s="12">
        <f t="shared" si="159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 t="shared" si="158"/>
        <v>62</v>
      </c>
      <c r="Q2153" t="str">
        <f t="shared" si="162"/>
        <v>games</v>
      </c>
      <c r="R2153" t="str">
        <f t="shared" si="161"/>
        <v>video games</v>
      </c>
      <c r="S2153" s="11">
        <f t="shared" si="160"/>
        <v>42520.847384259265</v>
      </c>
      <c r="T2153" s="12">
        <f t="shared" si="159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 t="shared" si="158"/>
        <v>27</v>
      </c>
      <c r="Q2154" t="str">
        <f t="shared" si="162"/>
        <v>games</v>
      </c>
      <c r="R2154" t="str">
        <f t="shared" si="161"/>
        <v>video games</v>
      </c>
      <c r="S2154" s="11">
        <f t="shared" si="160"/>
        <v>41683.832280092596</v>
      </c>
      <c r="T2154" s="12">
        <f t="shared" si="159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 t="shared" si="158"/>
        <v>19</v>
      </c>
      <c r="Q2155" t="str">
        <f t="shared" si="162"/>
        <v>games</v>
      </c>
      <c r="R2155" t="str">
        <f t="shared" si="161"/>
        <v>video games</v>
      </c>
      <c r="S2155" s="11">
        <f t="shared" si="160"/>
        <v>41974.911087962959</v>
      </c>
      <c r="T2155" s="12">
        <f t="shared" si="159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 t="shared" si="158"/>
        <v>2</v>
      </c>
      <c r="Q2156" t="str">
        <f t="shared" si="162"/>
        <v>games</v>
      </c>
      <c r="R2156" t="str">
        <f t="shared" si="161"/>
        <v>video games</v>
      </c>
      <c r="S2156" s="11">
        <f t="shared" si="160"/>
        <v>41647.632256944446</v>
      </c>
      <c r="T2156" s="12">
        <f t="shared" si="159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 t="shared" si="158"/>
        <v>60</v>
      </c>
      <c r="Q2157" t="str">
        <f t="shared" si="162"/>
        <v>games</v>
      </c>
      <c r="R2157" t="str">
        <f t="shared" si="161"/>
        <v>video games</v>
      </c>
      <c r="S2157" s="11">
        <f t="shared" si="160"/>
        <v>42430.747511574074</v>
      </c>
      <c r="T2157" s="12">
        <f t="shared" si="159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 t="shared" si="158"/>
        <v>788</v>
      </c>
      <c r="Q2158" t="str">
        <f t="shared" si="162"/>
        <v>games</v>
      </c>
      <c r="R2158" t="str">
        <f t="shared" si="161"/>
        <v>video games</v>
      </c>
      <c r="S2158" s="11">
        <f t="shared" si="160"/>
        <v>41488.85423611111</v>
      </c>
      <c r="T2158" s="12">
        <f t="shared" si="159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 t="shared" si="158"/>
        <v>10600.5</v>
      </c>
      <c r="Q2159" t="str">
        <f t="shared" si="162"/>
        <v>games</v>
      </c>
      <c r="R2159" t="str">
        <f t="shared" si="161"/>
        <v>video games</v>
      </c>
      <c r="S2159" s="11">
        <f t="shared" si="160"/>
        <v>42694.98128472222</v>
      </c>
      <c r="T2159" s="12">
        <f t="shared" si="159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 t="shared" si="158"/>
        <v>10040.555</v>
      </c>
      <c r="Q2160" t="str">
        <f t="shared" si="162"/>
        <v>games</v>
      </c>
      <c r="R2160" t="str">
        <f t="shared" si="161"/>
        <v>video games</v>
      </c>
      <c r="S2160" s="11">
        <f t="shared" si="160"/>
        <v>41264.853865740741</v>
      </c>
      <c r="T2160" s="12">
        <f t="shared" si="159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 t="shared" si="158"/>
        <v>14</v>
      </c>
      <c r="Q2161" t="str">
        <f t="shared" si="162"/>
        <v>games</v>
      </c>
      <c r="R2161" t="str">
        <f t="shared" si="161"/>
        <v>video games</v>
      </c>
      <c r="S2161" s="11">
        <f t="shared" si="160"/>
        <v>40710.731180555551</v>
      </c>
      <c r="T2161" s="12">
        <f t="shared" si="159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 t="shared" si="158"/>
        <v>50.5</v>
      </c>
      <c r="Q2162" t="str">
        <f t="shared" si="162"/>
        <v>games</v>
      </c>
      <c r="R2162" t="str">
        <f t="shared" si="161"/>
        <v>video games</v>
      </c>
      <c r="S2162" s="11">
        <f t="shared" si="160"/>
        <v>41018.711863425924</v>
      </c>
      <c r="T2162" s="12">
        <f t="shared" si="159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 t="shared" si="158"/>
        <v>238</v>
      </c>
      <c r="Q2163" t="str">
        <f t="shared" si="162"/>
        <v>music</v>
      </c>
      <c r="R2163" t="str">
        <f t="shared" si="161"/>
        <v>rock</v>
      </c>
      <c r="S2163" s="11">
        <f t="shared" si="160"/>
        <v>42240.852534722217</v>
      </c>
      <c r="T2163" s="12">
        <f t="shared" si="159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 t="shared" si="158"/>
        <v>2555</v>
      </c>
      <c r="Q2164" t="str">
        <f t="shared" si="162"/>
        <v>music</v>
      </c>
      <c r="R2164" t="str">
        <f t="shared" si="161"/>
        <v>rock</v>
      </c>
      <c r="S2164" s="11">
        <f t="shared" si="160"/>
        <v>41813.766099537039</v>
      </c>
      <c r="T2164" s="12">
        <f t="shared" si="15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 t="shared" si="158"/>
        <v>1674.5</v>
      </c>
      <c r="Q2165" t="str">
        <f t="shared" si="162"/>
        <v>music</v>
      </c>
      <c r="R2165" t="str">
        <f t="shared" si="161"/>
        <v>rock</v>
      </c>
      <c r="S2165" s="11">
        <f t="shared" si="160"/>
        <v>42111.899537037039</v>
      </c>
      <c r="T2165" s="12">
        <f t="shared" si="15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 t="shared" si="158"/>
        <v>2864</v>
      </c>
      <c r="Q2166" t="str">
        <f t="shared" si="162"/>
        <v>music</v>
      </c>
      <c r="R2166" t="str">
        <f t="shared" si="161"/>
        <v>rock</v>
      </c>
      <c r="S2166" s="11">
        <f t="shared" si="160"/>
        <v>42515.71775462963</v>
      </c>
      <c r="T2166" s="12">
        <f t="shared" si="15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 t="shared" si="158"/>
        <v>1791.5</v>
      </c>
      <c r="Q2167" t="str">
        <f t="shared" si="162"/>
        <v>music</v>
      </c>
      <c r="R2167" t="str">
        <f t="shared" si="161"/>
        <v>rock</v>
      </c>
      <c r="S2167" s="11">
        <f t="shared" si="160"/>
        <v>42438.667071759264</v>
      </c>
      <c r="T2167" s="12">
        <f t="shared" si="15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 t="shared" si="158"/>
        <v>1482</v>
      </c>
      <c r="Q2168" t="str">
        <f t="shared" si="162"/>
        <v>music</v>
      </c>
      <c r="R2168" t="str">
        <f t="shared" si="161"/>
        <v>rock</v>
      </c>
      <c r="S2168" s="11">
        <f t="shared" si="160"/>
        <v>41933.838171296295</v>
      </c>
      <c r="T2168" s="12">
        <f t="shared" si="15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 t="shared" si="158"/>
        <v>94</v>
      </c>
      <c r="Q2169" t="str">
        <f t="shared" si="162"/>
        <v>music</v>
      </c>
      <c r="R2169" t="str">
        <f t="shared" si="161"/>
        <v>rock</v>
      </c>
      <c r="S2169" s="11">
        <f t="shared" si="160"/>
        <v>41153.066400462965</v>
      </c>
      <c r="T2169" s="12">
        <f t="shared" si="15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 t="shared" si="158"/>
        <v>11112.344999999999</v>
      </c>
      <c r="Q2170" t="str">
        <f t="shared" si="162"/>
        <v>music</v>
      </c>
      <c r="R2170" t="str">
        <f t="shared" si="161"/>
        <v>rock</v>
      </c>
      <c r="S2170" s="11">
        <f t="shared" si="160"/>
        <v>42745.600243055553</v>
      </c>
      <c r="T2170" s="12">
        <f t="shared" si="15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 t="shared" si="158"/>
        <v>80</v>
      </c>
      <c r="Q2171" t="str">
        <f t="shared" si="162"/>
        <v>music</v>
      </c>
      <c r="R2171" t="str">
        <f t="shared" si="161"/>
        <v>rock</v>
      </c>
      <c r="S2171" s="11">
        <f t="shared" si="160"/>
        <v>42793.700821759259</v>
      </c>
      <c r="T2171" s="12">
        <f t="shared" si="15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 t="shared" si="158"/>
        <v>326</v>
      </c>
      <c r="Q2172" t="str">
        <f t="shared" si="162"/>
        <v>music</v>
      </c>
      <c r="R2172" t="str">
        <f t="shared" si="161"/>
        <v>rock</v>
      </c>
      <c r="S2172" s="11">
        <f t="shared" si="160"/>
        <v>42198.750254629631</v>
      </c>
      <c r="T2172" s="12">
        <f t="shared" si="15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 t="shared" si="158"/>
        <v>2145</v>
      </c>
      <c r="Q2173" t="str">
        <f t="shared" si="162"/>
        <v>music</v>
      </c>
      <c r="R2173" t="str">
        <f t="shared" si="161"/>
        <v>rock</v>
      </c>
      <c r="S2173" s="11">
        <f t="shared" si="160"/>
        <v>42141.95711805555</v>
      </c>
      <c r="T2173" s="12">
        <f t="shared" si="15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 t="shared" si="158"/>
        <v>506.5</v>
      </c>
      <c r="Q2174" t="str">
        <f t="shared" si="162"/>
        <v>music</v>
      </c>
      <c r="R2174" t="str">
        <f t="shared" si="161"/>
        <v>rock</v>
      </c>
      <c r="S2174" s="11">
        <f t="shared" si="160"/>
        <v>42082.580092592587</v>
      </c>
      <c r="T2174" s="12">
        <f t="shared" si="15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 t="shared" si="158"/>
        <v>2710.5</v>
      </c>
      <c r="Q2175" t="str">
        <f t="shared" si="162"/>
        <v>music</v>
      </c>
      <c r="R2175" t="str">
        <f t="shared" si="161"/>
        <v>rock</v>
      </c>
      <c r="S2175" s="11">
        <f t="shared" si="160"/>
        <v>41495.692627314813</v>
      </c>
      <c r="T2175" s="12">
        <f t="shared" si="15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 t="shared" si="158"/>
        <v>2091</v>
      </c>
      <c r="Q2176" t="str">
        <f t="shared" si="162"/>
        <v>music</v>
      </c>
      <c r="R2176" t="str">
        <f t="shared" si="161"/>
        <v>rock</v>
      </c>
      <c r="S2176" s="11">
        <f t="shared" si="160"/>
        <v>42465.542905092589</v>
      </c>
      <c r="T2176" s="12">
        <f t="shared" si="15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 t="shared" si="158"/>
        <v>888</v>
      </c>
      <c r="Q2177" t="str">
        <f t="shared" si="162"/>
        <v>music</v>
      </c>
      <c r="R2177" t="str">
        <f t="shared" si="161"/>
        <v>rock</v>
      </c>
      <c r="S2177" s="11">
        <f t="shared" si="160"/>
        <v>42565.009097222224</v>
      </c>
      <c r="T2177" s="12">
        <f t="shared" si="15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 t="shared" si="158"/>
        <v>3186</v>
      </c>
      <c r="Q2178" t="str">
        <f t="shared" si="162"/>
        <v>music</v>
      </c>
      <c r="R2178" t="str">
        <f t="shared" si="161"/>
        <v>rock</v>
      </c>
      <c r="S2178" s="11">
        <f t="shared" si="160"/>
        <v>42096.633206018523</v>
      </c>
      <c r="T2178" s="12">
        <f t="shared" si="159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 t="shared" ref="P2179:P2242" si="163">AVERAGE(L2179,E2179)</f>
        <v>1270.5</v>
      </c>
      <c r="Q2179" t="str">
        <f t="shared" si="162"/>
        <v>music</v>
      </c>
      <c r="R2179" t="str">
        <f t="shared" si="161"/>
        <v>rock</v>
      </c>
      <c r="S2179" s="11">
        <f t="shared" si="160"/>
        <v>42502.250775462962</v>
      </c>
      <c r="T2179" s="12">
        <f t="shared" ref="T2179:T2242" si="16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 t="shared" si="163"/>
        <v>17759.5</v>
      </c>
      <c r="Q2180" t="str">
        <f t="shared" si="162"/>
        <v>music</v>
      </c>
      <c r="R2180" t="str">
        <f t="shared" si="161"/>
        <v>rock</v>
      </c>
      <c r="S2180" s="11">
        <f t="shared" ref="S2180:S2243" si="165">(((J2180/60)/60)/24)+DATE(1970,1,1)</f>
        <v>42723.63653935185</v>
      </c>
      <c r="T2180" s="12">
        <f t="shared" si="16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 t="shared" si="163"/>
        <v>817.5</v>
      </c>
      <c r="Q2181" t="str">
        <f t="shared" si="162"/>
        <v>music</v>
      </c>
      <c r="R2181" t="str">
        <f t="shared" si="161"/>
        <v>rock</v>
      </c>
      <c r="S2181" s="11">
        <f t="shared" si="165"/>
        <v>42075.171203703707</v>
      </c>
      <c r="T2181" s="12">
        <f t="shared" si="16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 t="shared" si="163"/>
        <v>2718.605</v>
      </c>
      <c r="Q2182" t="str">
        <f t="shared" si="162"/>
        <v>music</v>
      </c>
      <c r="R2182" t="str">
        <f t="shared" si="161"/>
        <v>rock</v>
      </c>
      <c r="S2182" s="11">
        <f t="shared" si="165"/>
        <v>42279.669768518521</v>
      </c>
      <c r="T2182" s="12">
        <f t="shared" si="16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 t="shared" si="163"/>
        <v>1557.5</v>
      </c>
      <c r="Q2183" t="str">
        <f t="shared" si="162"/>
        <v>games</v>
      </c>
      <c r="R2183" t="str">
        <f t="shared" si="161"/>
        <v>tabletop games</v>
      </c>
      <c r="S2183" s="11">
        <f t="shared" si="165"/>
        <v>42773.005243055552</v>
      </c>
      <c r="T2183" s="12">
        <f t="shared" si="16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 t="shared" si="163"/>
        <v>8040.5</v>
      </c>
      <c r="Q2184" t="str">
        <f t="shared" si="162"/>
        <v>games</v>
      </c>
      <c r="R2184" t="str">
        <f t="shared" si="161"/>
        <v>tabletop games</v>
      </c>
      <c r="S2184" s="11">
        <f t="shared" si="165"/>
        <v>41879.900752314818</v>
      </c>
      <c r="T2184" s="12">
        <f t="shared" si="16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 t="shared" si="163"/>
        <v>4543</v>
      </c>
      <c r="Q2185" t="str">
        <f t="shared" si="162"/>
        <v>games</v>
      </c>
      <c r="R2185" t="str">
        <f t="shared" si="161"/>
        <v>tabletop games</v>
      </c>
      <c r="S2185" s="11">
        <f t="shared" si="165"/>
        <v>42745.365474537044</v>
      </c>
      <c r="T2185" s="12">
        <f t="shared" si="16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 t="shared" si="163"/>
        <v>14370</v>
      </c>
      <c r="Q2186" t="str">
        <f t="shared" si="162"/>
        <v>games</v>
      </c>
      <c r="R2186" t="str">
        <f t="shared" si="161"/>
        <v>tabletop games</v>
      </c>
      <c r="S2186" s="11">
        <f t="shared" si="165"/>
        <v>42380.690289351856</v>
      </c>
      <c r="T2186" s="12">
        <f t="shared" si="16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 t="shared" si="163"/>
        <v>46735.75</v>
      </c>
      <c r="Q2187" t="str">
        <f t="shared" si="162"/>
        <v>games</v>
      </c>
      <c r="R2187" t="str">
        <f t="shared" ref="R2187:R2250" si="166">RIGHT(N2187,LEN(N2187)-FIND("/",N2187))</f>
        <v>tabletop games</v>
      </c>
      <c r="S2187" s="11">
        <f t="shared" si="165"/>
        <v>41319.349988425929</v>
      </c>
      <c r="T2187" s="12">
        <f t="shared" si="16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 t="shared" si="163"/>
        <v>11163.5</v>
      </c>
      <c r="Q2188" t="str">
        <f t="shared" ref="Q2188:Q2251" si="167">LEFT(N2188,FIND("/",N2188)-1)</f>
        <v>games</v>
      </c>
      <c r="R2188" t="str">
        <f t="shared" si="166"/>
        <v>tabletop games</v>
      </c>
      <c r="S2188" s="11">
        <f t="shared" si="165"/>
        <v>42583.615081018521</v>
      </c>
      <c r="T2188" s="12">
        <f t="shared" si="16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 t="shared" si="163"/>
        <v>103245.25</v>
      </c>
      <c r="Q2189" t="str">
        <f t="shared" si="167"/>
        <v>games</v>
      </c>
      <c r="R2189" t="str">
        <f t="shared" si="166"/>
        <v>tabletop games</v>
      </c>
      <c r="S2189" s="11">
        <f t="shared" si="165"/>
        <v>42068.209097222221</v>
      </c>
      <c r="T2189" s="12">
        <f t="shared" si="16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 t="shared" si="163"/>
        <v>11579.5</v>
      </c>
      <c r="Q2190" t="str">
        <f t="shared" si="167"/>
        <v>games</v>
      </c>
      <c r="R2190" t="str">
        <f t="shared" si="166"/>
        <v>tabletop games</v>
      </c>
      <c r="S2190" s="11">
        <f t="shared" si="165"/>
        <v>42633.586122685185</v>
      </c>
      <c r="T2190" s="12">
        <f t="shared" si="16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 t="shared" si="163"/>
        <v>3063.5</v>
      </c>
      <c r="Q2191" t="str">
        <f t="shared" si="167"/>
        <v>games</v>
      </c>
      <c r="R2191" t="str">
        <f t="shared" si="166"/>
        <v>tabletop games</v>
      </c>
      <c r="S2191" s="11">
        <f t="shared" si="165"/>
        <v>42467.788194444445</v>
      </c>
      <c r="T2191" s="12">
        <f t="shared" si="16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 t="shared" si="163"/>
        <v>17806.5</v>
      </c>
      <c r="Q2192" t="str">
        <f t="shared" si="167"/>
        <v>games</v>
      </c>
      <c r="R2192" t="str">
        <f t="shared" si="166"/>
        <v>tabletop games</v>
      </c>
      <c r="S2192" s="11">
        <f t="shared" si="165"/>
        <v>42417.625046296293</v>
      </c>
      <c r="T2192" s="12">
        <f t="shared" si="16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 t="shared" si="163"/>
        <v>461.5</v>
      </c>
      <c r="Q2193" t="str">
        <f t="shared" si="167"/>
        <v>games</v>
      </c>
      <c r="R2193" t="str">
        <f t="shared" si="166"/>
        <v>tabletop games</v>
      </c>
      <c r="S2193" s="11">
        <f t="shared" si="165"/>
        <v>42768.833645833336</v>
      </c>
      <c r="T2193" s="12">
        <f t="shared" si="16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 t="shared" si="163"/>
        <v>66493.41</v>
      </c>
      <c r="Q2194" t="str">
        <f t="shared" si="167"/>
        <v>games</v>
      </c>
      <c r="R2194" t="str">
        <f t="shared" si="166"/>
        <v>tabletop games</v>
      </c>
      <c r="S2194" s="11">
        <f t="shared" si="165"/>
        <v>42691.8512037037</v>
      </c>
      <c r="T2194" s="12">
        <f t="shared" si="16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 t="shared" si="163"/>
        <v>34376.5</v>
      </c>
      <c r="Q2195" t="str">
        <f t="shared" si="167"/>
        <v>games</v>
      </c>
      <c r="R2195" t="str">
        <f t="shared" si="166"/>
        <v>tabletop games</v>
      </c>
      <c r="S2195" s="11">
        <f t="shared" si="165"/>
        <v>42664.405925925923</v>
      </c>
      <c r="T2195" s="12">
        <f t="shared" si="16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 t="shared" si="163"/>
        <v>27307.5</v>
      </c>
      <c r="Q2196" t="str">
        <f t="shared" si="167"/>
        <v>games</v>
      </c>
      <c r="R2196" t="str">
        <f t="shared" si="166"/>
        <v>tabletop games</v>
      </c>
      <c r="S2196" s="11">
        <f t="shared" si="165"/>
        <v>42425.757986111115</v>
      </c>
      <c r="T2196" s="12">
        <f t="shared" si="16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 t="shared" si="163"/>
        <v>2825</v>
      </c>
      <c r="Q2197" t="str">
        <f t="shared" si="167"/>
        <v>games</v>
      </c>
      <c r="R2197" t="str">
        <f t="shared" si="166"/>
        <v>tabletop games</v>
      </c>
      <c r="S2197" s="11">
        <f t="shared" si="165"/>
        <v>42197.771990740745</v>
      </c>
      <c r="T2197" s="12">
        <f t="shared" si="16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 t="shared" si="163"/>
        <v>8085.5</v>
      </c>
      <c r="Q2198" t="str">
        <f t="shared" si="167"/>
        <v>games</v>
      </c>
      <c r="R2198" t="str">
        <f t="shared" si="166"/>
        <v>tabletop games</v>
      </c>
      <c r="S2198" s="11">
        <f t="shared" si="165"/>
        <v>42675.487291666665</v>
      </c>
      <c r="T2198" s="12">
        <f t="shared" si="16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 t="shared" si="163"/>
        <v>144819.66500000001</v>
      </c>
      <c r="Q2199" t="str">
        <f t="shared" si="167"/>
        <v>games</v>
      </c>
      <c r="R2199" t="str">
        <f t="shared" si="166"/>
        <v>tabletop games</v>
      </c>
      <c r="S2199" s="11">
        <f t="shared" si="165"/>
        <v>42033.584016203706</v>
      </c>
      <c r="T2199" s="12">
        <f t="shared" si="16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 t="shared" si="163"/>
        <v>26904</v>
      </c>
      <c r="Q2200" t="str">
        <f t="shared" si="167"/>
        <v>games</v>
      </c>
      <c r="R2200" t="str">
        <f t="shared" si="166"/>
        <v>tabletop games</v>
      </c>
      <c r="S2200" s="11">
        <f t="shared" si="165"/>
        <v>42292.513888888891</v>
      </c>
      <c r="T2200" s="12">
        <f t="shared" si="16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 t="shared" si="163"/>
        <v>6739.5</v>
      </c>
      <c r="Q2201" t="str">
        <f t="shared" si="167"/>
        <v>games</v>
      </c>
      <c r="R2201" t="str">
        <f t="shared" si="166"/>
        <v>tabletop games</v>
      </c>
      <c r="S2201" s="11">
        <f t="shared" si="165"/>
        <v>42262.416643518518</v>
      </c>
      <c r="T2201" s="12">
        <f t="shared" si="16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 t="shared" si="163"/>
        <v>5553</v>
      </c>
      <c r="Q2202" t="str">
        <f t="shared" si="167"/>
        <v>games</v>
      </c>
      <c r="R2202" t="str">
        <f t="shared" si="166"/>
        <v>tabletop games</v>
      </c>
      <c r="S2202" s="11">
        <f t="shared" si="165"/>
        <v>42163.625787037032</v>
      </c>
      <c r="T2202" s="12">
        <f t="shared" si="16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 t="shared" si="163"/>
        <v>224.495</v>
      </c>
      <c r="Q2203" t="str">
        <f t="shared" si="167"/>
        <v>music</v>
      </c>
      <c r="R2203" t="str">
        <f t="shared" si="166"/>
        <v>electronic music</v>
      </c>
      <c r="S2203" s="11">
        <f t="shared" si="165"/>
        <v>41276.846817129634</v>
      </c>
      <c r="T2203" s="12">
        <f t="shared" si="16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 t="shared" si="163"/>
        <v>14444.125</v>
      </c>
      <c r="Q2204" t="str">
        <f t="shared" si="167"/>
        <v>music</v>
      </c>
      <c r="R2204" t="str">
        <f t="shared" si="166"/>
        <v>electronic music</v>
      </c>
      <c r="S2204" s="11">
        <f t="shared" si="165"/>
        <v>41184.849166666667</v>
      </c>
      <c r="T2204" s="12">
        <f t="shared" si="16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 t="shared" si="163"/>
        <v>1120.5</v>
      </c>
      <c r="Q2205" t="str">
        <f t="shared" si="167"/>
        <v>music</v>
      </c>
      <c r="R2205" t="str">
        <f t="shared" si="166"/>
        <v>electronic music</v>
      </c>
      <c r="S2205" s="11">
        <f t="shared" si="165"/>
        <v>42241.85974537037</v>
      </c>
      <c r="T2205" s="12">
        <f t="shared" si="16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 t="shared" si="163"/>
        <v>1033</v>
      </c>
      <c r="Q2206" t="str">
        <f t="shared" si="167"/>
        <v>music</v>
      </c>
      <c r="R2206" t="str">
        <f t="shared" si="166"/>
        <v>electronic music</v>
      </c>
      <c r="S2206" s="11">
        <f t="shared" si="165"/>
        <v>41312.311562499999</v>
      </c>
      <c r="T2206" s="12">
        <f t="shared" si="16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 t="shared" si="163"/>
        <v>583.5</v>
      </c>
      <c r="Q2207" t="str">
        <f t="shared" si="167"/>
        <v>music</v>
      </c>
      <c r="R2207" t="str">
        <f t="shared" si="166"/>
        <v>electronic music</v>
      </c>
      <c r="S2207" s="11">
        <f t="shared" si="165"/>
        <v>41031.82163194444</v>
      </c>
      <c r="T2207" s="12">
        <f t="shared" si="16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 t="shared" si="163"/>
        <v>582</v>
      </c>
      <c r="Q2208" t="str">
        <f t="shared" si="167"/>
        <v>music</v>
      </c>
      <c r="R2208" t="str">
        <f t="shared" si="166"/>
        <v>electronic music</v>
      </c>
      <c r="S2208" s="11">
        <f t="shared" si="165"/>
        <v>40997.257222222222</v>
      </c>
      <c r="T2208" s="12">
        <f t="shared" si="16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 t="shared" si="163"/>
        <v>1003.5</v>
      </c>
      <c r="Q2209" t="str">
        <f t="shared" si="167"/>
        <v>music</v>
      </c>
      <c r="R2209" t="str">
        <f t="shared" si="166"/>
        <v>electronic music</v>
      </c>
      <c r="S2209" s="11">
        <f t="shared" si="165"/>
        <v>41564.194131944445</v>
      </c>
      <c r="T2209" s="12">
        <f t="shared" si="16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 t="shared" si="163"/>
        <v>520</v>
      </c>
      <c r="Q2210" t="str">
        <f t="shared" si="167"/>
        <v>music</v>
      </c>
      <c r="R2210" t="str">
        <f t="shared" si="166"/>
        <v>electronic music</v>
      </c>
      <c r="S2210" s="11">
        <f t="shared" si="165"/>
        <v>40946.882245370369</v>
      </c>
      <c r="T2210" s="12">
        <f t="shared" si="16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 t="shared" si="163"/>
        <v>384.5</v>
      </c>
      <c r="Q2211" t="str">
        <f t="shared" si="167"/>
        <v>music</v>
      </c>
      <c r="R2211" t="str">
        <f t="shared" si="166"/>
        <v>electronic music</v>
      </c>
      <c r="S2211" s="11">
        <f t="shared" si="165"/>
        <v>41732.479675925926</v>
      </c>
      <c r="T2211" s="12">
        <f t="shared" si="16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 t="shared" si="163"/>
        <v>2264.5</v>
      </c>
      <c r="Q2212" t="str">
        <f t="shared" si="167"/>
        <v>music</v>
      </c>
      <c r="R2212" t="str">
        <f t="shared" si="166"/>
        <v>electronic music</v>
      </c>
      <c r="S2212" s="11">
        <f t="shared" si="165"/>
        <v>40956.066087962965</v>
      </c>
      <c r="T2212" s="12">
        <f t="shared" si="16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 t="shared" si="163"/>
        <v>2505</v>
      </c>
      <c r="Q2213" t="str">
        <f t="shared" si="167"/>
        <v>music</v>
      </c>
      <c r="R2213" t="str">
        <f t="shared" si="166"/>
        <v>electronic music</v>
      </c>
      <c r="S2213" s="11">
        <f t="shared" si="165"/>
        <v>41716.785011574073</v>
      </c>
      <c r="T2213" s="12">
        <f t="shared" si="16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 t="shared" si="163"/>
        <v>3493</v>
      </c>
      <c r="Q2214" t="str">
        <f t="shared" si="167"/>
        <v>music</v>
      </c>
      <c r="R2214" t="str">
        <f t="shared" si="166"/>
        <v>electronic music</v>
      </c>
      <c r="S2214" s="11">
        <f t="shared" si="165"/>
        <v>41548.747418981482</v>
      </c>
      <c r="T2214" s="12">
        <f t="shared" si="16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 t="shared" si="163"/>
        <v>5.5</v>
      </c>
      <c r="Q2215" t="str">
        <f t="shared" si="167"/>
        <v>music</v>
      </c>
      <c r="R2215" t="str">
        <f t="shared" si="166"/>
        <v>electronic music</v>
      </c>
      <c r="S2215" s="11">
        <f t="shared" si="165"/>
        <v>42109.826145833329</v>
      </c>
      <c r="T2215" s="12">
        <f t="shared" si="16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 t="shared" si="163"/>
        <v>889.505</v>
      </c>
      <c r="Q2216" t="str">
        <f t="shared" si="167"/>
        <v>music</v>
      </c>
      <c r="R2216" t="str">
        <f t="shared" si="166"/>
        <v>electronic music</v>
      </c>
      <c r="S2216" s="11">
        <f t="shared" si="165"/>
        <v>41646.792222222226</v>
      </c>
      <c r="T2216" s="12">
        <f t="shared" si="16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 t="shared" si="163"/>
        <v>446.5</v>
      </c>
      <c r="Q2217" t="str">
        <f t="shared" si="167"/>
        <v>music</v>
      </c>
      <c r="R2217" t="str">
        <f t="shared" si="166"/>
        <v>electronic music</v>
      </c>
      <c r="S2217" s="11">
        <f t="shared" si="165"/>
        <v>40958.717268518521</v>
      </c>
      <c r="T2217" s="12">
        <f t="shared" si="16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 t="shared" si="163"/>
        <v>165.5</v>
      </c>
      <c r="Q2218" t="str">
        <f t="shared" si="167"/>
        <v>music</v>
      </c>
      <c r="R2218" t="str">
        <f t="shared" si="166"/>
        <v>electronic music</v>
      </c>
      <c r="S2218" s="11">
        <f t="shared" si="165"/>
        <v>42194.751678240747</v>
      </c>
      <c r="T2218" s="12">
        <f t="shared" si="16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 t="shared" si="163"/>
        <v>217</v>
      </c>
      <c r="Q2219" t="str">
        <f t="shared" si="167"/>
        <v>music</v>
      </c>
      <c r="R2219" t="str">
        <f t="shared" si="166"/>
        <v>electronic music</v>
      </c>
      <c r="S2219" s="11">
        <f t="shared" si="165"/>
        <v>42299.776770833334</v>
      </c>
      <c r="T2219" s="12">
        <f t="shared" si="16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 t="shared" si="163"/>
        <v>1266.33</v>
      </c>
      <c r="Q2220" t="str">
        <f t="shared" si="167"/>
        <v>music</v>
      </c>
      <c r="R2220" t="str">
        <f t="shared" si="166"/>
        <v>electronic music</v>
      </c>
      <c r="S2220" s="11">
        <f t="shared" si="165"/>
        <v>41127.812303240738</v>
      </c>
      <c r="T2220" s="12">
        <f t="shared" si="16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 t="shared" si="163"/>
        <v>517</v>
      </c>
      <c r="Q2221" t="str">
        <f t="shared" si="167"/>
        <v>music</v>
      </c>
      <c r="R2221" t="str">
        <f t="shared" si="166"/>
        <v>electronic music</v>
      </c>
      <c r="S2221" s="11">
        <f t="shared" si="165"/>
        <v>42205.718888888892</v>
      </c>
      <c r="T2221" s="12">
        <f t="shared" si="16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 t="shared" si="163"/>
        <v>1804.5</v>
      </c>
      <c r="Q2222" t="str">
        <f t="shared" si="167"/>
        <v>music</v>
      </c>
      <c r="R2222" t="str">
        <f t="shared" si="166"/>
        <v>electronic music</v>
      </c>
      <c r="S2222" s="11">
        <f t="shared" si="165"/>
        <v>41452.060601851852</v>
      </c>
      <c r="T2222" s="12">
        <f t="shared" si="16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 t="shared" si="163"/>
        <v>4163.5</v>
      </c>
      <c r="Q2223" t="str">
        <f t="shared" si="167"/>
        <v>games</v>
      </c>
      <c r="R2223" t="str">
        <f t="shared" si="166"/>
        <v>tabletop games</v>
      </c>
      <c r="S2223" s="11">
        <f t="shared" si="165"/>
        <v>42452.666770833333</v>
      </c>
      <c r="T2223" s="12">
        <f t="shared" si="16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 t="shared" si="163"/>
        <v>421.5</v>
      </c>
      <c r="Q2224" t="str">
        <f t="shared" si="167"/>
        <v>games</v>
      </c>
      <c r="R2224" t="str">
        <f t="shared" si="166"/>
        <v>tabletop games</v>
      </c>
      <c r="S2224" s="11">
        <f t="shared" si="165"/>
        <v>40906.787581018521</v>
      </c>
      <c r="T2224" s="12">
        <f t="shared" si="16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 t="shared" si="163"/>
        <v>10365.5</v>
      </c>
      <c r="Q2225" t="str">
        <f t="shared" si="167"/>
        <v>games</v>
      </c>
      <c r="R2225" t="str">
        <f t="shared" si="166"/>
        <v>tabletop games</v>
      </c>
      <c r="S2225" s="11">
        <f t="shared" si="165"/>
        <v>42152.640833333338</v>
      </c>
      <c r="T2225" s="12">
        <f t="shared" si="16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 t="shared" si="163"/>
        <v>12305.5</v>
      </c>
      <c r="Q2226" t="str">
        <f t="shared" si="167"/>
        <v>games</v>
      </c>
      <c r="R2226" t="str">
        <f t="shared" si="166"/>
        <v>tabletop games</v>
      </c>
      <c r="S2226" s="11">
        <f t="shared" si="165"/>
        <v>42644.667534722219</v>
      </c>
      <c r="T2226" s="12">
        <f t="shared" si="16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 t="shared" si="163"/>
        <v>99809.505000000005</v>
      </c>
      <c r="Q2227" t="str">
        <f t="shared" si="167"/>
        <v>games</v>
      </c>
      <c r="R2227" t="str">
        <f t="shared" si="166"/>
        <v>tabletop games</v>
      </c>
      <c r="S2227" s="11">
        <f t="shared" si="165"/>
        <v>41873.79184027778</v>
      </c>
      <c r="T2227" s="12">
        <f t="shared" si="16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 t="shared" si="163"/>
        <v>9922.1550000000007</v>
      </c>
      <c r="Q2228" t="str">
        <f t="shared" si="167"/>
        <v>games</v>
      </c>
      <c r="R2228" t="str">
        <f t="shared" si="166"/>
        <v>tabletop games</v>
      </c>
      <c r="S2228" s="11">
        <f t="shared" si="165"/>
        <v>42381.79886574074</v>
      </c>
      <c r="T2228" s="12">
        <f t="shared" si="16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 t="shared" si="163"/>
        <v>10380</v>
      </c>
      <c r="Q2229" t="str">
        <f t="shared" si="167"/>
        <v>games</v>
      </c>
      <c r="R2229" t="str">
        <f t="shared" si="166"/>
        <v>tabletop games</v>
      </c>
      <c r="S2229" s="11">
        <f t="shared" si="165"/>
        <v>41561.807349537034</v>
      </c>
      <c r="T2229" s="12">
        <f t="shared" si="16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 t="shared" si="163"/>
        <v>5944.45</v>
      </c>
      <c r="Q2230" t="str">
        <f t="shared" si="167"/>
        <v>games</v>
      </c>
      <c r="R2230" t="str">
        <f t="shared" si="166"/>
        <v>tabletop games</v>
      </c>
      <c r="S2230" s="11">
        <f t="shared" si="165"/>
        <v>42202.278194444443</v>
      </c>
      <c r="T2230" s="12">
        <f t="shared" si="16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 t="shared" si="163"/>
        <v>7121.665</v>
      </c>
      <c r="Q2231" t="str">
        <f t="shared" si="167"/>
        <v>games</v>
      </c>
      <c r="R2231" t="str">
        <f t="shared" si="166"/>
        <v>tabletop games</v>
      </c>
      <c r="S2231" s="11">
        <f t="shared" si="165"/>
        <v>41484.664247685185</v>
      </c>
      <c r="T2231" s="12">
        <f t="shared" si="16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 t="shared" si="163"/>
        <v>5602</v>
      </c>
      <c r="Q2232" t="str">
        <f t="shared" si="167"/>
        <v>games</v>
      </c>
      <c r="R2232" t="str">
        <f t="shared" si="166"/>
        <v>tabletop games</v>
      </c>
      <c r="S2232" s="11">
        <f t="shared" si="165"/>
        <v>41724.881099537037</v>
      </c>
      <c r="T2232" s="12">
        <f t="shared" si="16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 t="shared" si="163"/>
        <v>15708.12</v>
      </c>
      <c r="Q2233" t="str">
        <f t="shared" si="167"/>
        <v>games</v>
      </c>
      <c r="R2233" t="str">
        <f t="shared" si="166"/>
        <v>tabletop games</v>
      </c>
      <c r="S2233" s="11">
        <f t="shared" si="165"/>
        <v>41423.910891203705</v>
      </c>
      <c r="T2233" s="12">
        <f t="shared" si="16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 t="shared" si="163"/>
        <v>12889</v>
      </c>
      <c r="Q2234" t="str">
        <f t="shared" si="167"/>
        <v>games</v>
      </c>
      <c r="R2234" t="str">
        <f t="shared" si="166"/>
        <v>tabletop games</v>
      </c>
      <c r="S2234" s="11">
        <f t="shared" si="165"/>
        <v>41806.794074074074</v>
      </c>
      <c r="T2234" s="12">
        <f t="shared" si="16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 t="shared" si="163"/>
        <v>4346</v>
      </c>
      <c r="Q2235" t="str">
        <f t="shared" si="167"/>
        <v>games</v>
      </c>
      <c r="R2235" t="str">
        <f t="shared" si="166"/>
        <v>tabletop games</v>
      </c>
      <c r="S2235" s="11">
        <f t="shared" si="165"/>
        <v>42331.378923611104</v>
      </c>
      <c r="T2235" s="12">
        <f t="shared" si="16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 t="shared" si="163"/>
        <v>596.5</v>
      </c>
      <c r="Q2236" t="str">
        <f t="shared" si="167"/>
        <v>games</v>
      </c>
      <c r="R2236" t="str">
        <f t="shared" si="166"/>
        <v>tabletop games</v>
      </c>
      <c r="S2236" s="11">
        <f t="shared" si="165"/>
        <v>42710.824618055558</v>
      </c>
      <c r="T2236" s="12">
        <f t="shared" si="16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 t="shared" si="163"/>
        <v>10039</v>
      </c>
      <c r="Q2237" t="str">
        <f t="shared" si="167"/>
        <v>games</v>
      </c>
      <c r="R2237" t="str">
        <f t="shared" si="166"/>
        <v>tabletop games</v>
      </c>
      <c r="S2237" s="11">
        <f t="shared" si="165"/>
        <v>42062.022118055553</v>
      </c>
      <c r="T2237" s="12">
        <f t="shared" si="16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 t="shared" si="163"/>
        <v>7859.5</v>
      </c>
      <c r="Q2238" t="str">
        <f t="shared" si="167"/>
        <v>games</v>
      </c>
      <c r="R2238" t="str">
        <f t="shared" si="166"/>
        <v>tabletop games</v>
      </c>
      <c r="S2238" s="11">
        <f t="shared" si="165"/>
        <v>42371.617164351846</v>
      </c>
      <c r="T2238" s="12">
        <f t="shared" si="16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 t="shared" si="163"/>
        <v>32255</v>
      </c>
      <c r="Q2239" t="str">
        <f t="shared" si="167"/>
        <v>games</v>
      </c>
      <c r="R2239" t="str">
        <f t="shared" si="166"/>
        <v>tabletop games</v>
      </c>
      <c r="S2239" s="11">
        <f t="shared" si="165"/>
        <v>41915.003275462965</v>
      </c>
      <c r="T2239" s="12">
        <f t="shared" si="16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 t="shared" si="163"/>
        <v>2787.5</v>
      </c>
      <c r="Q2240" t="str">
        <f t="shared" si="167"/>
        <v>games</v>
      </c>
      <c r="R2240" t="str">
        <f t="shared" si="166"/>
        <v>tabletop games</v>
      </c>
      <c r="S2240" s="11">
        <f t="shared" si="165"/>
        <v>42774.621712962966</v>
      </c>
      <c r="T2240" s="12">
        <f t="shared" si="16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 t="shared" si="163"/>
        <v>16216.334999999999</v>
      </c>
      <c r="Q2241" t="str">
        <f t="shared" si="167"/>
        <v>games</v>
      </c>
      <c r="R2241" t="str">
        <f t="shared" si="166"/>
        <v>tabletop games</v>
      </c>
      <c r="S2241" s="11">
        <f t="shared" si="165"/>
        <v>41572.958495370374</v>
      </c>
      <c r="T2241" s="12">
        <f t="shared" si="16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 t="shared" si="163"/>
        <v>6815</v>
      </c>
      <c r="Q2242" t="str">
        <f t="shared" si="167"/>
        <v>games</v>
      </c>
      <c r="R2242" t="str">
        <f t="shared" si="166"/>
        <v>tabletop games</v>
      </c>
      <c r="S2242" s="11">
        <f t="shared" si="165"/>
        <v>42452.825740740736</v>
      </c>
      <c r="T2242" s="12">
        <f t="shared" si="16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 t="shared" ref="P2243:P2306" si="168">AVERAGE(L2243,E2243)</f>
        <v>4113.5</v>
      </c>
      <c r="Q2243" t="str">
        <f t="shared" si="167"/>
        <v>games</v>
      </c>
      <c r="R2243" t="str">
        <f t="shared" si="166"/>
        <v>tabletop games</v>
      </c>
      <c r="S2243" s="11">
        <f t="shared" si="165"/>
        <v>42766.827546296292</v>
      </c>
      <c r="T2243" s="12">
        <f t="shared" ref="T2243:T2306" si="169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 t="shared" si="168"/>
        <v>69267.38</v>
      </c>
      <c r="Q2244" t="str">
        <f t="shared" si="167"/>
        <v>games</v>
      </c>
      <c r="R2244" t="str">
        <f t="shared" si="166"/>
        <v>tabletop games</v>
      </c>
      <c r="S2244" s="11">
        <f t="shared" ref="S2244:S2307" si="170">(((J2244/60)/60)/24)+DATE(1970,1,1)</f>
        <v>41569.575613425928</v>
      </c>
      <c r="T2244" s="12">
        <f t="shared" si="16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 t="shared" si="168"/>
        <v>5668.75</v>
      </c>
      <c r="Q2245" t="str">
        <f t="shared" si="167"/>
        <v>games</v>
      </c>
      <c r="R2245" t="str">
        <f t="shared" si="166"/>
        <v>tabletop games</v>
      </c>
      <c r="S2245" s="11">
        <f t="shared" si="170"/>
        <v>42800.751041666663</v>
      </c>
      <c r="T2245" s="12">
        <f t="shared" si="16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 t="shared" si="168"/>
        <v>9570.5</v>
      </c>
      <c r="Q2246" t="str">
        <f t="shared" si="167"/>
        <v>games</v>
      </c>
      <c r="R2246" t="str">
        <f t="shared" si="166"/>
        <v>tabletop games</v>
      </c>
      <c r="S2246" s="11">
        <f t="shared" si="170"/>
        <v>42647.818819444445</v>
      </c>
      <c r="T2246" s="12">
        <f t="shared" si="169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 t="shared" si="168"/>
        <v>53930.5</v>
      </c>
      <c r="Q2247" t="str">
        <f t="shared" si="167"/>
        <v>games</v>
      </c>
      <c r="R2247" t="str">
        <f t="shared" si="166"/>
        <v>tabletop games</v>
      </c>
      <c r="S2247" s="11">
        <f t="shared" si="170"/>
        <v>41660.708530092597</v>
      </c>
      <c r="T2247" s="12">
        <f t="shared" si="169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 t="shared" si="168"/>
        <v>1280</v>
      </c>
      <c r="Q2248" t="str">
        <f t="shared" si="167"/>
        <v>games</v>
      </c>
      <c r="R2248" t="str">
        <f t="shared" si="166"/>
        <v>tabletop games</v>
      </c>
      <c r="S2248" s="11">
        <f t="shared" si="170"/>
        <v>42221.79178240741</v>
      </c>
      <c r="T2248" s="12">
        <f t="shared" si="169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 t="shared" si="168"/>
        <v>9852</v>
      </c>
      <c r="Q2249" t="str">
        <f t="shared" si="167"/>
        <v>games</v>
      </c>
      <c r="R2249" t="str">
        <f t="shared" si="166"/>
        <v>tabletop games</v>
      </c>
      <c r="S2249" s="11">
        <f t="shared" si="170"/>
        <v>42200.666261574079</v>
      </c>
      <c r="T2249" s="12">
        <f t="shared" si="169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 t="shared" si="168"/>
        <v>3816.5</v>
      </c>
      <c r="Q2250" t="str">
        <f t="shared" si="167"/>
        <v>games</v>
      </c>
      <c r="R2250" t="str">
        <f t="shared" si="166"/>
        <v>tabletop games</v>
      </c>
      <c r="S2250" s="11">
        <f t="shared" si="170"/>
        <v>42688.875902777778</v>
      </c>
      <c r="T2250" s="12">
        <f t="shared" si="169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 t="shared" si="168"/>
        <v>3043.5</v>
      </c>
      <c r="Q2251" t="str">
        <f t="shared" si="167"/>
        <v>games</v>
      </c>
      <c r="R2251" t="str">
        <f t="shared" ref="R2251:R2314" si="171">RIGHT(N2251,LEN(N2251)-FIND("/",N2251))</f>
        <v>tabletop games</v>
      </c>
      <c r="S2251" s="11">
        <f t="shared" si="170"/>
        <v>41336.703298611108</v>
      </c>
      <c r="T2251" s="12">
        <f t="shared" si="169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 t="shared" si="168"/>
        <v>122174.5</v>
      </c>
      <c r="Q2252" t="str">
        <f t="shared" ref="Q2252:Q2315" si="172">LEFT(N2252,FIND("/",N2252)-1)</f>
        <v>games</v>
      </c>
      <c r="R2252" t="str">
        <f t="shared" si="171"/>
        <v>tabletop games</v>
      </c>
      <c r="S2252" s="11">
        <f t="shared" si="170"/>
        <v>42677.005474537036</v>
      </c>
      <c r="T2252" s="12">
        <f t="shared" si="169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 t="shared" si="168"/>
        <v>5954.0950000000003</v>
      </c>
      <c r="Q2253" t="str">
        <f t="shared" si="172"/>
        <v>games</v>
      </c>
      <c r="R2253" t="str">
        <f t="shared" si="171"/>
        <v>tabletop games</v>
      </c>
      <c r="S2253" s="11">
        <f t="shared" si="170"/>
        <v>41846.34579861111</v>
      </c>
      <c r="T2253" s="12">
        <f t="shared" si="169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 t="shared" si="168"/>
        <v>12377</v>
      </c>
      <c r="Q2254" t="str">
        <f t="shared" si="172"/>
        <v>games</v>
      </c>
      <c r="R2254" t="str">
        <f t="shared" si="171"/>
        <v>tabletop games</v>
      </c>
      <c r="S2254" s="11">
        <f t="shared" si="170"/>
        <v>42573.327986111108</v>
      </c>
      <c r="T2254" s="12">
        <f t="shared" si="169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 t="shared" si="168"/>
        <v>4549.5</v>
      </c>
      <c r="Q2255" t="str">
        <f t="shared" si="172"/>
        <v>games</v>
      </c>
      <c r="R2255" t="str">
        <f t="shared" si="171"/>
        <v>tabletop games</v>
      </c>
      <c r="S2255" s="11">
        <f t="shared" si="170"/>
        <v>42296.631331018521</v>
      </c>
      <c r="T2255" s="12">
        <f t="shared" si="169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 t="shared" si="168"/>
        <v>1248</v>
      </c>
      <c r="Q2256" t="str">
        <f t="shared" si="172"/>
        <v>games</v>
      </c>
      <c r="R2256" t="str">
        <f t="shared" si="171"/>
        <v>tabletop games</v>
      </c>
      <c r="S2256" s="11">
        <f t="shared" si="170"/>
        <v>42752.647777777776</v>
      </c>
      <c r="T2256" s="12">
        <f t="shared" si="169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 t="shared" si="168"/>
        <v>5797</v>
      </c>
      <c r="Q2257" t="str">
        <f t="shared" si="172"/>
        <v>games</v>
      </c>
      <c r="R2257" t="str">
        <f t="shared" si="171"/>
        <v>tabletop games</v>
      </c>
      <c r="S2257" s="11">
        <f t="shared" si="170"/>
        <v>42467.951979166668</v>
      </c>
      <c r="T2257" s="12">
        <f t="shared" si="169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 t="shared" si="168"/>
        <v>559.5</v>
      </c>
      <c r="Q2258" t="str">
        <f t="shared" si="172"/>
        <v>games</v>
      </c>
      <c r="R2258" t="str">
        <f t="shared" si="171"/>
        <v>tabletop games</v>
      </c>
      <c r="S2258" s="11">
        <f t="shared" si="170"/>
        <v>42682.451921296291</v>
      </c>
      <c r="T2258" s="12">
        <f t="shared" si="169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 t="shared" si="168"/>
        <v>8036.25</v>
      </c>
      <c r="Q2259" t="str">
        <f t="shared" si="172"/>
        <v>games</v>
      </c>
      <c r="R2259" t="str">
        <f t="shared" si="171"/>
        <v>tabletop games</v>
      </c>
      <c r="S2259" s="11">
        <f t="shared" si="170"/>
        <v>42505.936678240745</v>
      </c>
      <c r="T2259" s="12">
        <f t="shared" si="169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 t="shared" si="168"/>
        <v>1714</v>
      </c>
      <c r="Q2260" t="str">
        <f t="shared" si="172"/>
        <v>games</v>
      </c>
      <c r="R2260" t="str">
        <f t="shared" si="171"/>
        <v>tabletop games</v>
      </c>
      <c r="S2260" s="11">
        <f t="shared" si="170"/>
        <v>42136.75100694444</v>
      </c>
      <c r="T2260" s="12">
        <f t="shared" si="169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 t="shared" si="168"/>
        <v>9438.5</v>
      </c>
      <c r="Q2261" t="str">
        <f t="shared" si="172"/>
        <v>games</v>
      </c>
      <c r="R2261" t="str">
        <f t="shared" si="171"/>
        <v>tabletop games</v>
      </c>
      <c r="S2261" s="11">
        <f t="shared" si="170"/>
        <v>42702.804814814815</v>
      </c>
      <c r="T2261" s="12">
        <f t="shared" si="169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 t="shared" si="168"/>
        <v>4128.5</v>
      </c>
      <c r="Q2262" t="str">
        <f t="shared" si="172"/>
        <v>games</v>
      </c>
      <c r="R2262" t="str">
        <f t="shared" si="171"/>
        <v>tabletop games</v>
      </c>
      <c r="S2262" s="11">
        <f t="shared" si="170"/>
        <v>41695.016782407409</v>
      </c>
      <c r="T2262" s="12">
        <f t="shared" si="169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 t="shared" si="168"/>
        <v>4002.5</v>
      </c>
      <c r="Q2263" t="str">
        <f t="shared" si="172"/>
        <v>games</v>
      </c>
      <c r="R2263" t="str">
        <f t="shared" si="171"/>
        <v>tabletop games</v>
      </c>
      <c r="S2263" s="11">
        <f t="shared" si="170"/>
        <v>42759.724768518514</v>
      </c>
      <c r="T2263" s="12">
        <f t="shared" si="169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 t="shared" si="168"/>
        <v>2634</v>
      </c>
      <c r="Q2264" t="str">
        <f t="shared" si="172"/>
        <v>games</v>
      </c>
      <c r="R2264" t="str">
        <f t="shared" si="171"/>
        <v>tabletop games</v>
      </c>
      <c r="S2264" s="11">
        <f t="shared" si="170"/>
        <v>41926.585162037038</v>
      </c>
      <c r="T2264" s="12">
        <f t="shared" si="169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 t="shared" si="168"/>
        <v>4363</v>
      </c>
      <c r="Q2265" t="str">
        <f t="shared" si="172"/>
        <v>games</v>
      </c>
      <c r="R2265" t="str">
        <f t="shared" si="171"/>
        <v>tabletop games</v>
      </c>
      <c r="S2265" s="11">
        <f t="shared" si="170"/>
        <v>42014.832326388889</v>
      </c>
      <c r="T2265" s="12">
        <f t="shared" si="169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 t="shared" si="168"/>
        <v>5623.5</v>
      </c>
      <c r="Q2266" t="str">
        <f t="shared" si="172"/>
        <v>games</v>
      </c>
      <c r="R2266" t="str">
        <f t="shared" si="171"/>
        <v>tabletop games</v>
      </c>
      <c r="S2266" s="11">
        <f t="shared" si="170"/>
        <v>42496.582337962958</v>
      </c>
      <c r="T2266" s="12">
        <f t="shared" si="169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 t="shared" si="168"/>
        <v>307</v>
      </c>
      <c r="Q2267" t="str">
        <f t="shared" si="172"/>
        <v>games</v>
      </c>
      <c r="R2267" t="str">
        <f t="shared" si="171"/>
        <v>tabletop games</v>
      </c>
      <c r="S2267" s="11">
        <f t="shared" si="170"/>
        <v>42689.853090277778</v>
      </c>
      <c r="T2267" s="12">
        <f t="shared" si="169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 t="shared" si="168"/>
        <v>2499</v>
      </c>
      <c r="Q2268" t="str">
        <f t="shared" si="172"/>
        <v>games</v>
      </c>
      <c r="R2268" t="str">
        <f t="shared" si="171"/>
        <v>tabletop games</v>
      </c>
      <c r="S2268" s="11">
        <f t="shared" si="170"/>
        <v>42469.874907407408</v>
      </c>
      <c r="T2268" s="12">
        <f t="shared" si="169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 t="shared" si="168"/>
        <v>38254.5</v>
      </c>
      <c r="Q2269" t="str">
        <f t="shared" si="172"/>
        <v>games</v>
      </c>
      <c r="R2269" t="str">
        <f t="shared" si="171"/>
        <v>tabletop games</v>
      </c>
      <c r="S2269" s="11">
        <f t="shared" si="170"/>
        <v>41968.829826388886</v>
      </c>
      <c r="T2269" s="12">
        <f t="shared" si="169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 t="shared" si="168"/>
        <v>14461</v>
      </c>
      <c r="Q2270" t="str">
        <f t="shared" si="172"/>
        <v>games</v>
      </c>
      <c r="R2270" t="str">
        <f t="shared" si="171"/>
        <v>tabletop games</v>
      </c>
      <c r="S2270" s="11">
        <f t="shared" si="170"/>
        <v>42776.082349537035</v>
      </c>
      <c r="T2270" s="12">
        <f t="shared" si="169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 t="shared" si="168"/>
        <v>22971.5</v>
      </c>
      <c r="Q2271" t="str">
        <f t="shared" si="172"/>
        <v>games</v>
      </c>
      <c r="R2271" t="str">
        <f t="shared" si="171"/>
        <v>tabletop games</v>
      </c>
      <c r="S2271" s="11">
        <f t="shared" si="170"/>
        <v>42776.704432870371</v>
      </c>
      <c r="T2271" s="12">
        <f t="shared" si="169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 t="shared" si="168"/>
        <v>90866</v>
      </c>
      <c r="Q2272" t="str">
        <f t="shared" si="172"/>
        <v>games</v>
      </c>
      <c r="R2272" t="str">
        <f t="shared" si="171"/>
        <v>tabletop games</v>
      </c>
      <c r="S2272" s="11">
        <f t="shared" si="170"/>
        <v>42725.869363425925</v>
      </c>
      <c r="T2272" s="12">
        <f t="shared" si="169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 t="shared" si="168"/>
        <v>28973</v>
      </c>
      <c r="Q2273" t="str">
        <f t="shared" si="172"/>
        <v>games</v>
      </c>
      <c r="R2273" t="str">
        <f t="shared" si="171"/>
        <v>tabletop games</v>
      </c>
      <c r="S2273" s="11">
        <f t="shared" si="170"/>
        <v>42684.000046296293</v>
      </c>
      <c r="T2273" s="12">
        <f t="shared" si="169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 t="shared" si="168"/>
        <v>7255</v>
      </c>
      <c r="Q2274" t="str">
        <f t="shared" si="172"/>
        <v>games</v>
      </c>
      <c r="R2274" t="str">
        <f t="shared" si="171"/>
        <v>tabletop games</v>
      </c>
      <c r="S2274" s="11">
        <f t="shared" si="170"/>
        <v>42315.699490740735</v>
      </c>
      <c r="T2274" s="12">
        <f t="shared" si="169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 t="shared" si="168"/>
        <v>2828</v>
      </c>
      <c r="Q2275" t="str">
        <f t="shared" si="172"/>
        <v>games</v>
      </c>
      <c r="R2275" t="str">
        <f t="shared" si="171"/>
        <v>tabletop games</v>
      </c>
      <c r="S2275" s="11">
        <f t="shared" si="170"/>
        <v>42781.549097222218</v>
      </c>
      <c r="T2275" s="12">
        <f t="shared" si="169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 t="shared" si="168"/>
        <v>1544.5</v>
      </c>
      <c r="Q2276" t="str">
        <f t="shared" si="172"/>
        <v>games</v>
      </c>
      <c r="R2276" t="str">
        <f t="shared" si="171"/>
        <v>tabletop games</v>
      </c>
      <c r="S2276" s="11">
        <f t="shared" si="170"/>
        <v>41663.500659722224</v>
      </c>
      <c r="T2276" s="12">
        <f t="shared" si="169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 t="shared" si="168"/>
        <v>1364.75</v>
      </c>
      <c r="Q2277" t="str">
        <f t="shared" si="172"/>
        <v>games</v>
      </c>
      <c r="R2277" t="str">
        <f t="shared" si="171"/>
        <v>tabletop games</v>
      </c>
      <c r="S2277" s="11">
        <f t="shared" si="170"/>
        <v>41965.616655092599</v>
      </c>
      <c r="T2277" s="12">
        <f t="shared" si="169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 t="shared" si="168"/>
        <v>2465.5</v>
      </c>
      <c r="Q2278" t="str">
        <f t="shared" si="172"/>
        <v>games</v>
      </c>
      <c r="R2278" t="str">
        <f t="shared" si="171"/>
        <v>tabletop games</v>
      </c>
      <c r="S2278" s="11">
        <f t="shared" si="170"/>
        <v>41614.651493055557</v>
      </c>
      <c r="T2278" s="12">
        <f t="shared" si="169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 t="shared" si="168"/>
        <v>6099.5</v>
      </c>
      <c r="Q2279" t="str">
        <f t="shared" si="172"/>
        <v>games</v>
      </c>
      <c r="R2279" t="str">
        <f t="shared" si="171"/>
        <v>tabletop games</v>
      </c>
      <c r="S2279" s="11">
        <f t="shared" si="170"/>
        <v>40936.678506944445</v>
      </c>
      <c r="T2279" s="12">
        <f t="shared" si="169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 t="shared" si="168"/>
        <v>2758</v>
      </c>
      <c r="Q2280" t="str">
        <f t="shared" si="172"/>
        <v>games</v>
      </c>
      <c r="R2280" t="str">
        <f t="shared" si="171"/>
        <v>tabletop games</v>
      </c>
      <c r="S2280" s="11">
        <f t="shared" si="170"/>
        <v>42338.709108796291</v>
      </c>
      <c r="T2280" s="12">
        <f t="shared" si="169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 t="shared" si="168"/>
        <v>785</v>
      </c>
      <c r="Q2281" t="str">
        <f t="shared" si="172"/>
        <v>games</v>
      </c>
      <c r="R2281" t="str">
        <f t="shared" si="171"/>
        <v>tabletop games</v>
      </c>
      <c r="S2281" s="11">
        <f t="shared" si="170"/>
        <v>42020.806701388887</v>
      </c>
      <c r="T2281" s="12">
        <f t="shared" si="169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 t="shared" si="168"/>
        <v>20015.25</v>
      </c>
      <c r="Q2282" t="str">
        <f t="shared" si="172"/>
        <v>games</v>
      </c>
      <c r="R2282" t="str">
        <f t="shared" si="171"/>
        <v>tabletop games</v>
      </c>
      <c r="S2282" s="11">
        <f t="shared" si="170"/>
        <v>42234.624895833331</v>
      </c>
      <c r="T2282" s="12">
        <f t="shared" si="169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 t="shared" si="168"/>
        <v>283</v>
      </c>
      <c r="Q2283" t="str">
        <f t="shared" si="172"/>
        <v>music</v>
      </c>
      <c r="R2283" t="str">
        <f t="shared" si="171"/>
        <v>rock</v>
      </c>
      <c r="S2283" s="11">
        <f t="shared" si="170"/>
        <v>40687.285844907405</v>
      </c>
      <c r="T2283" s="12">
        <f t="shared" si="169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 t="shared" si="168"/>
        <v>701</v>
      </c>
      <c r="Q2284" t="str">
        <f t="shared" si="172"/>
        <v>music</v>
      </c>
      <c r="R2284" t="str">
        <f t="shared" si="171"/>
        <v>rock</v>
      </c>
      <c r="S2284" s="11">
        <f t="shared" si="170"/>
        <v>42323.17460648148</v>
      </c>
      <c r="T2284" s="12">
        <f t="shared" si="169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 t="shared" si="168"/>
        <v>1536.83</v>
      </c>
      <c r="Q2285" t="str">
        <f t="shared" si="172"/>
        <v>music</v>
      </c>
      <c r="R2285" t="str">
        <f t="shared" si="171"/>
        <v>rock</v>
      </c>
      <c r="S2285" s="11">
        <f t="shared" si="170"/>
        <v>40978.125046296293</v>
      </c>
      <c r="T2285" s="12">
        <f t="shared" si="169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 t="shared" si="168"/>
        <v>3216.1350000000002</v>
      </c>
      <c r="Q2286" t="str">
        <f t="shared" si="172"/>
        <v>music</v>
      </c>
      <c r="R2286" t="str">
        <f t="shared" si="171"/>
        <v>rock</v>
      </c>
      <c r="S2286" s="11">
        <f t="shared" si="170"/>
        <v>40585.796817129631</v>
      </c>
      <c r="T2286" s="12">
        <f t="shared" si="169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 t="shared" si="168"/>
        <v>1860</v>
      </c>
      <c r="Q2287" t="str">
        <f t="shared" si="172"/>
        <v>music</v>
      </c>
      <c r="R2287" t="str">
        <f t="shared" si="171"/>
        <v>rock</v>
      </c>
      <c r="S2287" s="11">
        <f t="shared" si="170"/>
        <v>41059.185682870368</v>
      </c>
      <c r="T2287" s="12">
        <f t="shared" si="169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 t="shared" si="168"/>
        <v>757.5</v>
      </c>
      <c r="Q2288" t="str">
        <f t="shared" si="172"/>
        <v>music</v>
      </c>
      <c r="R2288" t="str">
        <f t="shared" si="171"/>
        <v>rock</v>
      </c>
      <c r="S2288" s="11">
        <f t="shared" si="170"/>
        <v>41494.963587962964</v>
      </c>
      <c r="T2288" s="12">
        <f t="shared" si="169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 t="shared" si="168"/>
        <v>2752.4949999999999</v>
      </c>
      <c r="Q2289" t="str">
        <f t="shared" si="172"/>
        <v>music</v>
      </c>
      <c r="R2289" t="str">
        <f t="shared" si="171"/>
        <v>rock</v>
      </c>
      <c r="S2289" s="11">
        <f t="shared" si="170"/>
        <v>41792.667361111111</v>
      </c>
      <c r="T2289" s="12">
        <f t="shared" si="169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 t="shared" si="168"/>
        <v>513</v>
      </c>
      <c r="Q2290" t="str">
        <f t="shared" si="172"/>
        <v>music</v>
      </c>
      <c r="R2290" t="str">
        <f t="shared" si="171"/>
        <v>rock</v>
      </c>
      <c r="S2290" s="11">
        <f t="shared" si="170"/>
        <v>41067.827418981484</v>
      </c>
      <c r="T2290" s="12">
        <f t="shared" si="169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 t="shared" si="168"/>
        <v>818</v>
      </c>
      <c r="Q2291" t="str">
        <f t="shared" si="172"/>
        <v>music</v>
      </c>
      <c r="R2291" t="str">
        <f t="shared" si="171"/>
        <v>rock</v>
      </c>
      <c r="S2291" s="11">
        <f t="shared" si="170"/>
        <v>41571.998379629629</v>
      </c>
      <c r="T2291" s="12">
        <f t="shared" si="169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 t="shared" si="168"/>
        <v>795</v>
      </c>
      <c r="Q2292" t="str">
        <f t="shared" si="172"/>
        <v>music</v>
      </c>
      <c r="R2292" t="str">
        <f t="shared" si="171"/>
        <v>rock</v>
      </c>
      <c r="S2292" s="11">
        <f t="shared" si="170"/>
        <v>40070.253819444442</v>
      </c>
      <c r="T2292" s="12">
        <f t="shared" si="169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 t="shared" si="168"/>
        <v>2181.5</v>
      </c>
      <c r="Q2293" t="str">
        <f t="shared" si="172"/>
        <v>music</v>
      </c>
      <c r="R2293" t="str">
        <f t="shared" si="171"/>
        <v>rock</v>
      </c>
      <c r="S2293" s="11">
        <f t="shared" si="170"/>
        <v>40987.977060185185</v>
      </c>
      <c r="T2293" s="12">
        <f t="shared" si="169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 t="shared" si="168"/>
        <v>1095.5050000000001</v>
      </c>
      <c r="Q2294" t="str">
        <f t="shared" si="172"/>
        <v>music</v>
      </c>
      <c r="R2294" t="str">
        <f t="shared" si="171"/>
        <v>rock</v>
      </c>
      <c r="S2294" s="11">
        <f t="shared" si="170"/>
        <v>40987.697638888887</v>
      </c>
      <c r="T2294" s="12">
        <f t="shared" si="169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 t="shared" si="168"/>
        <v>473.5</v>
      </c>
      <c r="Q2295" t="str">
        <f t="shared" si="172"/>
        <v>music</v>
      </c>
      <c r="R2295" t="str">
        <f t="shared" si="171"/>
        <v>rock</v>
      </c>
      <c r="S2295" s="11">
        <f t="shared" si="170"/>
        <v>41151.708321759259</v>
      </c>
      <c r="T2295" s="12">
        <f t="shared" si="169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 t="shared" si="168"/>
        <v>3708.02</v>
      </c>
      <c r="Q2296" t="str">
        <f t="shared" si="172"/>
        <v>music</v>
      </c>
      <c r="R2296" t="str">
        <f t="shared" si="171"/>
        <v>rock</v>
      </c>
      <c r="S2296" s="11">
        <f t="shared" si="170"/>
        <v>41264.72314814815</v>
      </c>
      <c r="T2296" s="12">
        <f t="shared" si="169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 t="shared" si="168"/>
        <v>768.5</v>
      </c>
      <c r="Q2297" t="str">
        <f t="shared" si="172"/>
        <v>music</v>
      </c>
      <c r="R2297" t="str">
        <f t="shared" si="171"/>
        <v>rock</v>
      </c>
      <c r="S2297" s="11">
        <f t="shared" si="170"/>
        <v>41270.954351851848</v>
      </c>
      <c r="T2297" s="12">
        <f t="shared" si="169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 t="shared" si="168"/>
        <v>5290</v>
      </c>
      <c r="Q2298" t="str">
        <f t="shared" si="172"/>
        <v>music</v>
      </c>
      <c r="R2298" t="str">
        <f t="shared" si="171"/>
        <v>rock</v>
      </c>
      <c r="S2298" s="11">
        <f t="shared" si="170"/>
        <v>40927.731782407405</v>
      </c>
      <c r="T2298" s="12">
        <f t="shared" si="169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 t="shared" si="168"/>
        <v>512.5</v>
      </c>
      <c r="Q2299" t="str">
        <f t="shared" si="172"/>
        <v>music</v>
      </c>
      <c r="R2299" t="str">
        <f t="shared" si="171"/>
        <v>rock</v>
      </c>
      <c r="S2299" s="11">
        <f t="shared" si="170"/>
        <v>40948.042233796295</v>
      </c>
      <c r="T2299" s="12">
        <f t="shared" si="169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 t="shared" si="168"/>
        <v>15905</v>
      </c>
      <c r="Q2300" t="str">
        <f t="shared" si="172"/>
        <v>music</v>
      </c>
      <c r="R2300" t="str">
        <f t="shared" si="171"/>
        <v>rock</v>
      </c>
      <c r="S2300" s="11">
        <f t="shared" si="170"/>
        <v>41694.84065972222</v>
      </c>
      <c r="T2300" s="12">
        <f t="shared" si="169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 t="shared" si="168"/>
        <v>532.25</v>
      </c>
      <c r="Q2301" t="str">
        <f t="shared" si="172"/>
        <v>music</v>
      </c>
      <c r="R2301" t="str">
        <f t="shared" si="171"/>
        <v>rock</v>
      </c>
      <c r="S2301" s="11">
        <f t="shared" si="170"/>
        <v>40565.032511574071</v>
      </c>
      <c r="T2301" s="12">
        <f t="shared" si="169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 t="shared" si="168"/>
        <v>408.5</v>
      </c>
      <c r="Q2302" t="str">
        <f t="shared" si="172"/>
        <v>music</v>
      </c>
      <c r="R2302" t="str">
        <f t="shared" si="171"/>
        <v>rock</v>
      </c>
      <c r="S2302" s="11">
        <f t="shared" si="170"/>
        <v>41074.727037037039</v>
      </c>
      <c r="T2302" s="12">
        <f t="shared" si="169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 t="shared" si="168"/>
        <v>3445.61</v>
      </c>
      <c r="Q2303" t="str">
        <f t="shared" si="172"/>
        <v>music</v>
      </c>
      <c r="R2303" t="str">
        <f t="shared" si="171"/>
        <v>indie rock</v>
      </c>
      <c r="S2303" s="11">
        <f t="shared" si="170"/>
        <v>41416.146944444445</v>
      </c>
      <c r="T2303" s="12">
        <f t="shared" si="169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 t="shared" si="168"/>
        <v>2005</v>
      </c>
      <c r="Q2304" t="str">
        <f t="shared" si="172"/>
        <v>music</v>
      </c>
      <c r="R2304" t="str">
        <f t="shared" si="171"/>
        <v>indie rock</v>
      </c>
      <c r="S2304" s="11">
        <f t="shared" si="170"/>
        <v>41605.868449074071</v>
      </c>
      <c r="T2304" s="12">
        <f t="shared" si="169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 t="shared" si="168"/>
        <v>3578.3049999999998</v>
      </c>
      <c r="Q2305" t="str">
        <f t="shared" si="172"/>
        <v>music</v>
      </c>
      <c r="R2305" t="str">
        <f t="shared" si="171"/>
        <v>indie rock</v>
      </c>
      <c r="S2305" s="11">
        <f t="shared" si="170"/>
        <v>40850.111064814817</v>
      </c>
      <c r="T2305" s="12">
        <f t="shared" si="169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 t="shared" si="168"/>
        <v>3077.51</v>
      </c>
      <c r="Q2306" t="str">
        <f t="shared" si="172"/>
        <v>music</v>
      </c>
      <c r="R2306" t="str">
        <f t="shared" si="171"/>
        <v>indie rock</v>
      </c>
      <c r="S2306" s="11">
        <f t="shared" si="170"/>
        <v>40502.815868055557</v>
      </c>
      <c r="T2306" s="12">
        <f t="shared" si="169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 t="shared" ref="P2307:P2370" si="173">AVERAGE(L2307,E2307)</f>
        <v>9194</v>
      </c>
      <c r="Q2307" t="str">
        <f t="shared" si="172"/>
        <v>music</v>
      </c>
      <c r="R2307" t="str">
        <f t="shared" si="171"/>
        <v>indie rock</v>
      </c>
      <c r="S2307" s="11">
        <f t="shared" si="170"/>
        <v>41834.695277777777</v>
      </c>
      <c r="T2307" s="12">
        <f t="shared" ref="T2307:T2370" si="174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 t="shared" si="173"/>
        <v>1904.7750000000001</v>
      </c>
      <c r="Q2308" t="str">
        <f t="shared" si="172"/>
        <v>music</v>
      </c>
      <c r="R2308" t="str">
        <f t="shared" si="171"/>
        <v>indie rock</v>
      </c>
      <c r="S2308" s="11">
        <f t="shared" ref="S2308:S2371" si="175">(((J2308/60)/60)/24)+DATE(1970,1,1)</f>
        <v>40948.16815972222</v>
      </c>
      <c r="T2308" s="12">
        <f t="shared" si="174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 t="shared" si="173"/>
        <v>1085.1300000000001</v>
      </c>
      <c r="Q2309" t="str">
        <f t="shared" si="172"/>
        <v>music</v>
      </c>
      <c r="R2309" t="str">
        <f t="shared" si="171"/>
        <v>indie rock</v>
      </c>
      <c r="S2309" s="11">
        <f t="shared" si="175"/>
        <v>41004.802465277775</v>
      </c>
      <c r="T2309" s="12">
        <f t="shared" si="174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 t="shared" si="173"/>
        <v>25633.555</v>
      </c>
      <c r="Q2310" t="str">
        <f t="shared" si="172"/>
        <v>music</v>
      </c>
      <c r="R2310" t="str">
        <f t="shared" si="171"/>
        <v>indie rock</v>
      </c>
      <c r="S2310" s="11">
        <f t="shared" si="175"/>
        <v>41851.962916666671</v>
      </c>
      <c r="T2310" s="12">
        <f t="shared" si="174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 t="shared" si="173"/>
        <v>3253.7350000000001</v>
      </c>
      <c r="Q2311" t="str">
        <f t="shared" si="172"/>
        <v>music</v>
      </c>
      <c r="R2311" t="str">
        <f t="shared" si="171"/>
        <v>indie rock</v>
      </c>
      <c r="S2311" s="11">
        <f t="shared" si="175"/>
        <v>41307.987696759257</v>
      </c>
      <c r="T2311" s="12">
        <f t="shared" si="174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 t="shared" si="173"/>
        <v>40279.68</v>
      </c>
      <c r="Q2312" t="str">
        <f t="shared" si="172"/>
        <v>music</v>
      </c>
      <c r="R2312" t="str">
        <f t="shared" si="171"/>
        <v>indie rock</v>
      </c>
      <c r="S2312" s="11">
        <f t="shared" si="175"/>
        <v>41324.79415509259</v>
      </c>
      <c r="T2312" s="12">
        <f t="shared" si="174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 t="shared" si="173"/>
        <v>4737</v>
      </c>
      <c r="Q2313" t="str">
        <f t="shared" si="172"/>
        <v>music</v>
      </c>
      <c r="R2313" t="str">
        <f t="shared" si="171"/>
        <v>indie rock</v>
      </c>
      <c r="S2313" s="11">
        <f t="shared" si="175"/>
        <v>41736.004502314812</v>
      </c>
      <c r="T2313" s="12">
        <f t="shared" si="174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 t="shared" si="173"/>
        <v>1657.5</v>
      </c>
      <c r="Q2314" t="str">
        <f t="shared" si="172"/>
        <v>music</v>
      </c>
      <c r="R2314" t="str">
        <f t="shared" si="171"/>
        <v>indie rock</v>
      </c>
      <c r="S2314" s="11">
        <f t="shared" si="175"/>
        <v>41716.632847222223</v>
      </c>
      <c r="T2314" s="12">
        <f t="shared" si="174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 t="shared" si="173"/>
        <v>4474.51</v>
      </c>
      <c r="Q2315" t="str">
        <f t="shared" si="172"/>
        <v>music</v>
      </c>
      <c r="R2315" t="str">
        <f t="shared" ref="R2315:R2378" si="176">RIGHT(N2315,LEN(N2315)-FIND("/",N2315))</f>
        <v>indie rock</v>
      </c>
      <c r="S2315" s="11">
        <f t="shared" si="175"/>
        <v>41002.958634259259</v>
      </c>
      <c r="T2315" s="12">
        <f t="shared" si="174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 t="shared" si="173"/>
        <v>966.82</v>
      </c>
      <c r="Q2316" t="str">
        <f t="shared" ref="Q2316:Q2379" si="177">LEFT(N2316,FIND("/",N2316)-1)</f>
        <v>music</v>
      </c>
      <c r="R2316" t="str">
        <f t="shared" si="176"/>
        <v>indie rock</v>
      </c>
      <c r="S2316" s="11">
        <f t="shared" si="175"/>
        <v>41037.551585648151</v>
      </c>
      <c r="T2316" s="12">
        <f t="shared" si="174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 t="shared" si="173"/>
        <v>1314.5</v>
      </c>
      <c r="Q2317" t="str">
        <f t="shared" si="177"/>
        <v>music</v>
      </c>
      <c r="R2317" t="str">
        <f t="shared" si="176"/>
        <v>indie rock</v>
      </c>
      <c r="S2317" s="11">
        <f t="shared" si="175"/>
        <v>41004.72619212963</v>
      </c>
      <c r="T2317" s="12">
        <f t="shared" si="174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 t="shared" si="173"/>
        <v>7903.2</v>
      </c>
      <c r="Q2318" t="str">
        <f t="shared" si="177"/>
        <v>music</v>
      </c>
      <c r="R2318" t="str">
        <f t="shared" si="176"/>
        <v>indie rock</v>
      </c>
      <c r="S2318" s="11">
        <f t="shared" si="175"/>
        <v>40079.725115740745</v>
      </c>
      <c r="T2318" s="12">
        <f t="shared" si="174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 t="shared" si="173"/>
        <v>219</v>
      </c>
      <c r="Q2319" t="str">
        <f t="shared" si="177"/>
        <v>music</v>
      </c>
      <c r="R2319" t="str">
        <f t="shared" si="176"/>
        <v>indie rock</v>
      </c>
      <c r="S2319" s="11">
        <f t="shared" si="175"/>
        <v>40192.542233796295</v>
      </c>
      <c r="T2319" s="12">
        <f t="shared" si="174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 t="shared" si="173"/>
        <v>3108</v>
      </c>
      <c r="Q2320" t="str">
        <f t="shared" si="177"/>
        <v>music</v>
      </c>
      <c r="R2320" t="str">
        <f t="shared" si="176"/>
        <v>indie rock</v>
      </c>
      <c r="S2320" s="11">
        <f t="shared" si="175"/>
        <v>40050.643680555557</v>
      </c>
      <c r="T2320" s="12">
        <f t="shared" si="174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 t="shared" si="173"/>
        <v>1654</v>
      </c>
      <c r="Q2321" t="str">
        <f t="shared" si="177"/>
        <v>music</v>
      </c>
      <c r="R2321" t="str">
        <f t="shared" si="176"/>
        <v>indie rock</v>
      </c>
      <c r="S2321" s="11">
        <f t="shared" si="175"/>
        <v>41593.082002314812</v>
      </c>
      <c r="T2321" s="12">
        <f t="shared" si="174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 t="shared" si="173"/>
        <v>2761</v>
      </c>
      <c r="Q2322" t="str">
        <f t="shared" si="177"/>
        <v>music</v>
      </c>
      <c r="R2322" t="str">
        <f t="shared" si="176"/>
        <v>indie rock</v>
      </c>
      <c r="S2322" s="11">
        <f t="shared" si="175"/>
        <v>41696.817129629628</v>
      </c>
      <c r="T2322" s="12">
        <f t="shared" si="174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 t="shared" si="173"/>
        <v>2097</v>
      </c>
      <c r="Q2323" t="str">
        <f t="shared" si="177"/>
        <v>food</v>
      </c>
      <c r="R2323" t="str">
        <f t="shared" si="176"/>
        <v>small batch</v>
      </c>
      <c r="S2323" s="11">
        <f t="shared" si="175"/>
        <v>42799.260428240741</v>
      </c>
      <c r="T2323" s="12">
        <f t="shared" si="174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 t="shared" si="173"/>
        <v>44.5</v>
      </c>
      <c r="Q2324" t="str">
        <f t="shared" si="177"/>
        <v>food</v>
      </c>
      <c r="R2324" t="str">
        <f t="shared" si="176"/>
        <v>small batch</v>
      </c>
      <c r="S2324" s="11">
        <f t="shared" si="175"/>
        <v>42804.895474537043</v>
      </c>
      <c r="T2324" s="12">
        <f t="shared" si="174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 t="shared" si="173"/>
        <v>62</v>
      </c>
      <c r="Q2325" t="str">
        <f t="shared" si="177"/>
        <v>food</v>
      </c>
      <c r="R2325" t="str">
        <f t="shared" si="176"/>
        <v>small batch</v>
      </c>
      <c r="S2325" s="11">
        <f t="shared" si="175"/>
        <v>42807.755173611105</v>
      </c>
      <c r="T2325" s="12">
        <f t="shared" si="174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 t="shared" si="173"/>
        <v>808</v>
      </c>
      <c r="Q2326" t="str">
        <f t="shared" si="177"/>
        <v>food</v>
      </c>
      <c r="R2326" t="str">
        <f t="shared" si="176"/>
        <v>small batch</v>
      </c>
      <c r="S2326" s="11">
        <f t="shared" si="175"/>
        <v>42790.885243055556</v>
      </c>
      <c r="T2326" s="12">
        <f t="shared" si="174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 t="shared" si="173"/>
        <v>43.5</v>
      </c>
      <c r="Q2327" t="str">
        <f t="shared" si="177"/>
        <v>food</v>
      </c>
      <c r="R2327" t="str">
        <f t="shared" si="176"/>
        <v>small batch</v>
      </c>
      <c r="S2327" s="11">
        <f t="shared" si="175"/>
        <v>42794.022349537037</v>
      </c>
      <c r="T2327" s="12">
        <f t="shared" si="174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 t="shared" si="173"/>
        <v>54.5</v>
      </c>
      <c r="Q2328" t="str">
        <f t="shared" si="177"/>
        <v>food</v>
      </c>
      <c r="R2328" t="str">
        <f t="shared" si="176"/>
        <v>small batch</v>
      </c>
      <c r="S2328" s="11">
        <f t="shared" si="175"/>
        <v>42804.034120370372</v>
      </c>
      <c r="T2328" s="12">
        <f t="shared" si="174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 t="shared" si="173"/>
        <v>93744.005000000005</v>
      </c>
      <c r="Q2329" t="str">
        <f t="shared" si="177"/>
        <v>food</v>
      </c>
      <c r="R2329" t="str">
        <f t="shared" si="176"/>
        <v>small batch</v>
      </c>
      <c r="S2329" s="11">
        <f t="shared" si="175"/>
        <v>41842.917129629634</v>
      </c>
      <c r="T2329" s="12">
        <f t="shared" si="174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 t="shared" si="173"/>
        <v>12991</v>
      </c>
      <c r="Q2330" t="str">
        <f t="shared" si="177"/>
        <v>food</v>
      </c>
      <c r="R2330" t="str">
        <f t="shared" si="176"/>
        <v>small batch</v>
      </c>
      <c r="S2330" s="11">
        <f t="shared" si="175"/>
        <v>42139.781678240746</v>
      </c>
      <c r="T2330" s="12">
        <f t="shared" si="174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 t="shared" si="173"/>
        <v>13302.5</v>
      </c>
      <c r="Q2331" t="str">
        <f t="shared" si="177"/>
        <v>food</v>
      </c>
      <c r="R2331" t="str">
        <f t="shared" si="176"/>
        <v>small batch</v>
      </c>
      <c r="S2331" s="11">
        <f t="shared" si="175"/>
        <v>41807.624374999999</v>
      </c>
      <c r="T2331" s="12">
        <f t="shared" si="174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 t="shared" si="173"/>
        <v>18005.5</v>
      </c>
      <c r="Q2332" t="str">
        <f t="shared" si="177"/>
        <v>food</v>
      </c>
      <c r="R2332" t="str">
        <f t="shared" si="176"/>
        <v>small batch</v>
      </c>
      <c r="S2332" s="11">
        <f t="shared" si="175"/>
        <v>42332.89980324074</v>
      </c>
      <c r="T2332" s="12">
        <f t="shared" si="174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 t="shared" si="173"/>
        <v>5914.05</v>
      </c>
      <c r="Q2333" t="str">
        <f t="shared" si="177"/>
        <v>food</v>
      </c>
      <c r="R2333" t="str">
        <f t="shared" si="176"/>
        <v>small batch</v>
      </c>
      <c r="S2333" s="11">
        <f t="shared" si="175"/>
        <v>41839.005671296298</v>
      </c>
      <c r="T2333" s="12">
        <f t="shared" si="174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 t="shared" si="173"/>
        <v>13464.5</v>
      </c>
      <c r="Q2334" t="str">
        <f t="shared" si="177"/>
        <v>food</v>
      </c>
      <c r="R2334" t="str">
        <f t="shared" si="176"/>
        <v>small batch</v>
      </c>
      <c r="S2334" s="11">
        <f t="shared" si="175"/>
        <v>42011.628136574072</v>
      </c>
      <c r="T2334" s="12">
        <f t="shared" si="174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 t="shared" si="173"/>
        <v>683.5</v>
      </c>
      <c r="Q2335" t="str">
        <f t="shared" si="177"/>
        <v>food</v>
      </c>
      <c r="R2335" t="str">
        <f t="shared" si="176"/>
        <v>small batch</v>
      </c>
      <c r="S2335" s="11">
        <f t="shared" si="175"/>
        <v>41767.650347222225</v>
      </c>
      <c r="T2335" s="12">
        <f t="shared" si="174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 t="shared" si="173"/>
        <v>2072.5</v>
      </c>
      <c r="Q2336" t="str">
        <f t="shared" si="177"/>
        <v>food</v>
      </c>
      <c r="R2336" t="str">
        <f t="shared" si="176"/>
        <v>small batch</v>
      </c>
      <c r="S2336" s="11">
        <f t="shared" si="175"/>
        <v>41918.670115740737</v>
      </c>
      <c r="T2336" s="12">
        <f t="shared" si="174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 t="shared" si="173"/>
        <v>12894.5</v>
      </c>
      <c r="Q2337" t="str">
        <f t="shared" si="177"/>
        <v>food</v>
      </c>
      <c r="R2337" t="str">
        <f t="shared" si="176"/>
        <v>small batch</v>
      </c>
      <c r="S2337" s="11">
        <f t="shared" si="175"/>
        <v>41771.572256944448</v>
      </c>
      <c r="T2337" s="12">
        <f t="shared" si="174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 t="shared" si="173"/>
        <v>53155.754999999997</v>
      </c>
      <c r="Q2338" t="str">
        <f t="shared" si="177"/>
        <v>food</v>
      </c>
      <c r="R2338" t="str">
        <f t="shared" si="176"/>
        <v>small batch</v>
      </c>
      <c r="S2338" s="11">
        <f t="shared" si="175"/>
        <v>41666.924710648149</v>
      </c>
      <c r="T2338" s="12">
        <f t="shared" si="174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 t="shared" si="173"/>
        <v>6729</v>
      </c>
      <c r="Q2339" t="str">
        <f t="shared" si="177"/>
        <v>food</v>
      </c>
      <c r="R2339" t="str">
        <f t="shared" si="176"/>
        <v>small batch</v>
      </c>
      <c r="S2339" s="11">
        <f t="shared" si="175"/>
        <v>41786.640543981484</v>
      </c>
      <c r="T2339" s="12">
        <f t="shared" si="174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 t="shared" si="173"/>
        <v>7647.25</v>
      </c>
      <c r="Q2340" t="str">
        <f t="shared" si="177"/>
        <v>food</v>
      </c>
      <c r="R2340" t="str">
        <f t="shared" si="176"/>
        <v>small batch</v>
      </c>
      <c r="S2340" s="11">
        <f t="shared" si="175"/>
        <v>41789.896805555552</v>
      </c>
      <c r="T2340" s="12">
        <f t="shared" si="174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 t="shared" si="173"/>
        <v>37328</v>
      </c>
      <c r="Q2341" t="str">
        <f t="shared" si="177"/>
        <v>food</v>
      </c>
      <c r="R2341" t="str">
        <f t="shared" si="176"/>
        <v>small batch</v>
      </c>
      <c r="S2341" s="11">
        <f t="shared" si="175"/>
        <v>42692.79987268518</v>
      </c>
      <c r="T2341" s="12">
        <f t="shared" si="174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 t="shared" si="173"/>
        <v>21357</v>
      </c>
      <c r="Q2342" t="str">
        <f t="shared" si="177"/>
        <v>food</v>
      </c>
      <c r="R2342" t="str">
        <f t="shared" si="176"/>
        <v>small batch</v>
      </c>
      <c r="S2342" s="11">
        <f t="shared" si="175"/>
        <v>42643.642800925925</v>
      </c>
      <c r="T2342" s="12">
        <f t="shared" si="174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>
        <f t="shared" si="173"/>
        <v>0</v>
      </c>
      <c r="Q2343" t="str">
        <f t="shared" si="177"/>
        <v>technology</v>
      </c>
      <c r="R2343" t="str">
        <f t="shared" si="176"/>
        <v>web</v>
      </c>
      <c r="S2343" s="11">
        <f t="shared" si="175"/>
        <v>42167.813703703709</v>
      </c>
      <c r="T2343" s="12">
        <f t="shared" si="174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>
        <f t="shared" si="173"/>
        <v>0</v>
      </c>
      <c r="Q2344" t="str">
        <f t="shared" si="177"/>
        <v>technology</v>
      </c>
      <c r="R2344" t="str">
        <f t="shared" si="176"/>
        <v>web</v>
      </c>
      <c r="S2344" s="11">
        <f t="shared" si="175"/>
        <v>41897.702199074076</v>
      </c>
      <c r="T2344" s="12">
        <f t="shared" si="174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 t="shared" si="173"/>
        <v>150.5</v>
      </c>
      <c r="Q2345" t="str">
        <f t="shared" si="177"/>
        <v>technology</v>
      </c>
      <c r="R2345" t="str">
        <f t="shared" si="176"/>
        <v>web</v>
      </c>
      <c r="S2345" s="11">
        <f t="shared" si="175"/>
        <v>42327.825289351851</v>
      </c>
      <c r="T2345" s="12">
        <f t="shared" si="174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 t="shared" si="173"/>
        <v>1</v>
      </c>
      <c r="Q2346" t="str">
        <f t="shared" si="177"/>
        <v>technology</v>
      </c>
      <c r="R2346" t="str">
        <f t="shared" si="176"/>
        <v>web</v>
      </c>
      <c r="S2346" s="11">
        <f t="shared" si="175"/>
        <v>42515.727650462963</v>
      </c>
      <c r="T2346" s="12">
        <f t="shared" si="174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>
        <f t="shared" si="173"/>
        <v>0</v>
      </c>
      <c r="Q2347" t="str">
        <f t="shared" si="177"/>
        <v>technology</v>
      </c>
      <c r="R2347" t="str">
        <f t="shared" si="176"/>
        <v>web</v>
      </c>
      <c r="S2347" s="11">
        <f t="shared" si="175"/>
        <v>42060.001805555556</v>
      </c>
      <c r="T2347" s="12">
        <f t="shared" si="174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 t="shared" si="173"/>
        <v>21</v>
      </c>
      <c r="Q2348" t="str">
        <f t="shared" si="177"/>
        <v>technology</v>
      </c>
      <c r="R2348" t="str">
        <f t="shared" si="176"/>
        <v>web</v>
      </c>
      <c r="S2348" s="11">
        <f t="shared" si="175"/>
        <v>42615.79896990741</v>
      </c>
      <c r="T2348" s="12">
        <f t="shared" si="174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 t="shared" si="173"/>
        <v>8</v>
      </c>
      <c r="Q2349" t="str">
        <f t="shared" si="177"/>
        <v>technology</v>
      </c>
      <c r="R2349" t="str">
        <f t="shared" si="176"/>
        <v>web</v>
      </c>
      <c r="S2349" s="11">
        <f t="shared" si="175"/>
        <v>42577.607361111113</v>
      </c>
      <c r="T2349" s="12">
        <f t="shared" si="174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 t="shared" si="173"/>
        <v>137.5</v>
      </c>
      <c r="Q2350" t="str">
        <f t="shared" si="177"/>
        <v>technology</v>
      </c>
      <c r="R2350" t="str">
        <f t="shared" si="176"/>
        <v>web</v>
      </c>
      <c r="S2350" s="11">
        <f t="shared" si="175"/>
        <v>42360.932152777779</v>
      </c>
      <c r="T2350" s="12">
        <f t="shared" si="174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>
        <f t="shared" si="173"/>
        <v>0</v>
      </c>
      <c r="Q2351" t="str">
        <f t="shared" si="177"/>
        <v>technology</v>
      </c>
      <c r="R2351" t="str">
        <f t="shared" si="176"/>
        <v>web</v>
      </c>
      <c r="S2351" s="11">
        <f t="shared" si="175"/>
        <v>42198.775787037041</v>
      </c>
      <c r="T2351" s="12">
        <f t="shared" si="174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>
        <f t="shared" si="173"/>
        <v>0</v>
      </c>
      <c r="Q2352" t="str">
        <f t="shared" si="177"/>
        <v>technology</v>
      </c>
      <c r="R2352" t="str">
        <f t="shared" si="176"/>
        <v>web</v>
      </c>
      <c r="S2352" s="11">
        <f t="shared" si="175"/>
        <v>42708.842245370368</v>
      </c>
      <c r="T2352" s="12">
        <f t="shared" si="174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 t="shared" si="173"/>
        <v>57.5</v>
      </c>
      <c r="Q2353" t="str">
        <f t="shared" si="177"/>
        <v>technology</v>
      </c>
      <c r="R2353" t="str">
        <f t="shared" si="176"/>
        <v>web</v>
      </c>
      <c r="S2353" s="11">
        <f t="shared" si="175"/>
        <v>42094.101145833338</v>
      </c>
      <c r="T2353" s="12">
        <f t="shared" si="174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>
        <f t="shared" si="173"/>
        <v>0</v>
      </c>
      <c r="Q2354" t="str">
        <f t="shared" si="177"/>
        <v>technology</v>
      </c>
      <c r="R2354" t="str">
        <f t="shared" si="176"/>
        <v>web</v>
      </c>
      <c r="S2354" s="11">
        <f t="shared" si="175"/>
        <v>42101.633703703701</v>
      </c>
      <c r="T2354" s="12">
        <f t="shared" si="174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>
        <f t="shared" si="173"/>
        <v>0</v>
      </c>
      <c r="Q2355" t="str">
        <f t="shared" si="177"/>
        <v>technology</v>
      </c>
      <c r="R2355" t="str">
        <f t="shared" si="176"/>
        <v>web</v>
      </c>
      <c r="S2355" s="11">
        <f t="shared" si="175"/>
        <v>42103.676180555558</v>
      </c>
      <c r="T2355" s="12">
        <f t="shared" si="174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 t="shared" si="173"/>
        <v>13</v>
      </c>
      <c r="Q2356" t="str">
        <f t="shared" si="177"/>
        <v>technology</v>
      </c>
      <c r="R2356" t="str">
        <f t="shared" si="176"/>
        <v>web</v>
      </c>
      <c r="S2356" s="11">
        <f t="shared" si="175"/>
        <v>41954.722916666666</v>
      </c>
      <c r="T2356" s="12">
        <f t="shared" si="174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 t="shared" si="173"/>
        <v>28.5</v>
      </c>
      <c r="Q2357" t="str">
        <f t="shared" si="177"/>
        <v>technology</v>
      </c>
      <c r="R2357" t="str">
        <f t="shared" si="176"/>
        <v>web</v>
      </c>
      <c r="S2357" s="11">
        <f t="shared" si="175"/>
        <v>42096.918240740735</v>
      </c>
      <c r="T2357" s="12">
        <f t="shared" si="174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>
        <f t="shared" si="173"/>
        <v>0</v>
      </c>
      <c r="Q2358" t="str">
        <f t="shared" si="177"/>
        <v>technology</v>
      </c>
      <c r="R2358" t="str">
        <f t="shared" si="176"/>
        <v>web</v>
      </c>
      <c r="S2358" s="11">
        <f t="shared" si="175"/>
        <v>42130.78361111111</v>
      </c>
      <c r="T2358" s="12">
        <f t="shared" si="174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>
        <f t="shared" si="173"/>
        <v>0</v>
      </c>
      <c r="Q2359" t="str">
        <f t="shared" si="177"/>
        <v>technology</v>
      </c>
      <c r="R2359" t="str">
        <f t="shared" si="176"/>
        <v>web</v>
      </c>
      <c r="S2359" s="11">
        <f t="shared" si="175"/>
        <v>42264.620115740734</v>
      </c>
      <c r="T2359" s="12">
        <f t="shared" si="174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>
        <f t="shared" si="173"/>
        <v>0</v>
      </c>
      <c r="Q2360" t="str">
        <f t="shared" si="177"/>
        <v>technology</v>
      </c>
      <c r="R2360" t="str">
        <f t="shared" si="176"/>
        <v>web</v>
      </c>
      <c r="S2360" s="11">
        <f t="shared" si="175"/>
        <v>41978.930972222224</v>
      </c>
      <c r="T2360" s="12">
        <f t="shared" si="174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 t="shared" si="173"/>
        <v>552</v>
      </c>
      <c r="Q2361" t="str">
        <f t="shared" si="177"/>
        <v>technology</v>
      </c>
      <c r="R2361" t="str">
        <f t="shared" si="176"/>
        <v>web</v>
      </c>
      <c r="S2361" s="11">
        <f t="shared" si="175"/>
        <v>42159.649583333332</v>
      </c>
      <c r="T2361" s="12">
        <f t="shared" si="174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 t="shared" si="173"/>
        <v>1.5</v>
      </c>
      <c r="Q2362" t="str">
        <f t="shared" si="177"/>
        <v>technology</v>
      </c>
      <c r="R2362" t="str">
        <f t="shared" si="176"/>
        <v>web</v>
      </c>
      <c r="S2362" s="11">
        <f t="shared" si="175"/>
        <v>42377.70694444445</v>
      </c>
      <c r="T2362" s="12">
        <f t="shared" si="174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>
        <f t="shared" si="173"/>
        <v>0</v>
      </c>
      <c r="Q2363" t="str">
        <f t="shared" si="177"/>
        <v>technology</v>
      </c>
      <c r="R2363" t="str">
        <f t="shared" si="176"/>
        <v>web</v>
      </c>
      <c r="S2363" s="11">
        <f t="shared" si="175"/>
        <v>42466.858888888892</v>
      </c>
      <c r="T2363" s="12">
        <f t="shared" si="174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 t="shared" si="173"/>
        <v>61</v>
      </c>
      <c r="Q2364" t="str">
        <f t="shared" si="177"/>
        <v>technology</v>
      </c>
      <c r="R2364" t="str">
        <f t="shared" si="176"/>
        <v>web</v>
      </c>
      <c r="S2364" s="11">
        <f t="shared" si="175"/>
        <v>41954.688310185185</v>
      </c>
      <c r="T2364" s="12">
        <f t="shared" si="174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>
        <f t="shared" si="173"/>
        <v>0</v>
      </c>
      <c r="Q2365" t="str">
        <f t="shared" si="177"/>
        <v>technology</v>
      </c>
      <c r="R2365" t="str">
        <f t="shared" si="176"/>
        <v>web</v>
      </c>
      <c r="S2365" s="11">
        <f t="shared" si="175"/>
        <v>42322.011574074073</v>
      </c>
      <c r="T2365" s="12">
        <f t="shared" si="174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>
        <f t="shared" si="173"/>
        <v>0</v>
      </c>
      <c r="Q2366" t="str">
        <f t="shared" si="177"/>
        <v>technology</v>
      </c>
      <c r="R2366" t="str">
        <f t="shared" si="176"/>
        <v>web</v>
      </c>
      <c r="S2366" s="11">
        <f t="shared" si="175"/>
        <v>42248.934675925921</v>
      </c>
      <c r="T2366" s="12">
        <f t="shared" si="174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>
        <f t="shared" si="173"/>
        <v>0</v>
      </c>
      <c r="Q2367" t="str">
        <f t="shared" si="177"/>
        <v>technology</v>
      </c>
      <c r="R2367" t="str">
        <f t="shared" si="176"/>
        <v>web</v>
      </c>
      <c r="S2367" s="11">
        <f t="shared" si="175"/>
        <v>42346.736400462964</v>
      </c>
      <c r="T2367" s="12">
        <f t="shared" si="174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 t="shared" si="173"/>
        <v>1328.5</v>
      </c>
      <c r="Q2368" t="str">
        <f t="shared" si="177"/>
        <v>technology</v>
      </c>
      <c r="R2368" t="str">
        <f t="shared" si="176"/>
        <v>web</v>
      </c>
      <c r="S2368" s="11">
        <f t="shared" si="175"/>
        <v>42268.531631944439</v>
      </c>
      <c r="T2368" s="12">
        <f t="shared" si="174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 t="shared" si="173"/>
        <v>342</v>
      </c>
      <c r="Q2369" t="str">
        <f t="shared" si="177"/>
        <v>technology</v>
      </c>
      <c r="R2369" t="str">
        <f t="shared" si="176"/>
        <v>web</v>
      </c>
      <c r="S2369" s="11">
        <f t="shared" si="175"/>
        <v>42425.970092592594</v>
      </c>
      <c r="T2369" s="12">
        <f t="shared" si="174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 t="shared" si="173"/>
        <v>51</v>
      </c>
      <c r="Q2370" t="str">
        <f t="shared" si="177"/>
        <v>technology</v>
      </c>
      <c r="R2370" t="str">
        <f t="shared" si="176"/>
        <v>web</v>
      </c>
      <c r="S2370" s="11">
        <f t="shared" si="175"/>
        <v>42063.721817129626</v>
      </c>
      <c r="T2370" s="12">
        <f t="shared" si="174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>
        <f t="shared" ref="P2371:P2434" si="178">AVERAGE(L2371,E2371)</f>
        <v>0</v>
      </c>
      <c r="Q2371" t="str">
        <f t="shared" si="177"/>
        <v>technology</v>
      </c>
      <c r="R2371" t="str">
        <f t="shared" si="176"/>
        <v>web</v>
      </c>
      <c r="S2371" s="11">
        <f t="shared" si="175"/>
        <v>42380.812627314815</v>
      </c>
      <c r="T2371" s="12">
        <f t="shared" ref="T2371:T2434" si="179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 t="shared" si="178"/>
        <v>43</v>
      </c>
      <c r="Q2372" t="str">
        <f t="shared" si="177"/>
        <v>technology</v>
      </c>
      <c r="R2372" t="str">
        <f t="shared" si="176"/>
        <v>web</v>
      </c>
      <c r="S2372" s="11">
        <f t="shared" ref="S2372:S2435" si="180">(((J2372/60)/60)/24)+DATE(1970,1,1)</f>
        <v>41961.18913194444</v>
      </c>
      <c r="T2372" s="12">
        <f t="shared" si="179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>
        <f t="shared" si="178"/>
        <v>0</v>
      </c>
      <c r="Q2373" t="str">
        <f t="shared" si="177"/>
        <v>technology</v>
      </c>
      <c r="R2373" t="str">
        <f t="shared" si="176"/>
        <v>web</v>
      </c>
      <c r="S2373" s="11">
        <f t="shared" si="180"/>
        <v>42150.777731481481</v>
      </c>
      <c r="T2373" s="12">
        <f t="shared" si="17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 t="shared" si="178"/>
        <v>93</v>
      </c>
      <c r="Q2374" t="str">
        <f t="shared" si="177"/>
        <v>technology</v>
      </c>
      <c r="R2374" t="str">
        <f t="shared" si="176"/>
        <v>web</v>
      </c>
      <c r="S2374" s="11">
        <f t="shared" si="180"/>
        <v>42088.069108796291</v>
      </c>
      <c r="T2374" s="12">
        <f t="shared" si="17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 t="shared" si="178"/>
        <v>25.5</v>
      </c>
      <c r="Q2375" t="str">
        <f t="shared" si="177"/>
        <v>technology</v>
      </c>
      <c r="R2375" t="str">
        <f t="shared" si="176"/>
        <v>web</v>
      </c>
      <c r="S2375" s="11">
        <f t="shared" si="180"/>
        <v>42215.662314814821</v>
      </c>
      <c r="T2375" s="12">
        <f t="shared" si="17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 t="shared" si="178"/>
        <v>5.5</v>
      </c>
      <c r="Q2376" t="str">
        <f t="shared" si="177"/>
        <v>technology</v>
      </c>
      <c r="R2376" t="str">
        <f t="shared" si="176"/>
        <v>web</v>
      </c>
      <c r="S2376" s="11">
        <f t="shared" si="180"/>
        <v>42017.843287037031</v>
      </c>
      <c r="T2376" s="12">
        <f t="shared" si="179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>
        <f t="shared" si="178"/>
        <v>0</v>
      </c>
      <c r="Q2377" t="str">
        <f t="shared" si="177"/>
        <v>technology</v>
      </c>
      <c r="R2377" t="str">
        <f t="shared" si="176"/>
        <v>web</v>
      </c>
      <c r="S2377" s="11">
        <f t="shared" si="180"/>
        <v>42592.836076388892</v>
      </c>
      <c r="T2377" s="12">
        <f t="shared" si="17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 t="shared" si="178"/>
        <v>165.16499999999999</v>
      </c>
      <c r="Q2378" t="str">
        <f t="shared" si="177"/>
        <v>technology</v>
      </c>
      <c r="R2378" t="str">
        <f t="shared" si="176"/>
        <v>web</v>
      </c>
      <c r="S2378" s="11">
        <f t="shared" si="180"/>
        <v>42318.925532407404</v>
      </c>
      <c r="T2378" s="12">
        <f t="shared" si="179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>
        <f t="shared" si="178"/>
        <v>0</v>
      </c>
      <c r="Q2379" t="str">
        <f t="shared" si="177"/>
        <v>technology</v>
      </c>
      <c r="R2379" t="str">
        <f t="shared" ref="R2379:R2442" si="181">RIGHT(N2379,LEN(N2379)-FIND("/",N2379))</f>
        <v>web</v>
      </c>
      <c r="S2379" s="11">
        <f t="shared" si="180"/>
        <v>42669.870173611111</v>
      </c>
      <c r="T2379" s="12">
        <f t="shared" si="179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>
        <f t="shared" si="178"/>
        <v>0</v>
      </c>
      <c r="Q2380" t="str">
        <f t="shared" ref="Q2380:Q2443" si="182">LEFT(N2380,FIND("/",N2380)-1)</f>
        <v>technology</v>
      </c>
      <c r="R2380" t="str">
        <f t="shared" si="181"/>
        <v>web</v>
      </c>
      <c r="S2380" s="11">
        <f t="shared" si="180"/>
        <v>42213.013078703705</v>
      </c>
      <c r="T2380" s="12">
        <f t="shared" si="179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>
        <f t="shared" si="178"/>
        <v>0</v>
      </c>
      <c r="Q2381" t="str">
        <f t="shared" si="182"/>
        <v>technology</v>
      </c>
      <c r="R2381" t="str">
        <f t="shared" si="181"/>
        <v>web</v>
      </c>
      <c r="S2381" s="11">
        <f t="shared" si="180"/>
        <v>42237.016388888893</v>
      </c>
      <c r="T2381" s="12">
        <f t="shared" si="17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 t="shared" si="178"/>
        <v>29</v>
      </c>
      <c r="Q2382" t="str">
        <f t="shared" si="182"/>
        <v>technology</v>
      </c>
      <c r="R2382" t="str">
        <f t="shared" si="181"/>
        <v>web</v>
      </c>
      <c r="S2382" s="11">
        <f t="shared" si="180"/>
        <v>42248.793310185181</v>
      </c>
      <c r="T2382" s="12">
        <f t="shared" si="17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 t="shared" si="178"/>
        <v>789</v>
      </c>
      <c r="Q2383" t="str">
        <f t="shared" si="182"/>
        <v>technology</v>
      </c>
      <c r="R2383" t="str">
        <f t="shared" si="181"/>
        <v>web</v>
      </c>
      <c r="S2383" s="11">
        <f t="shared" si="180"/>
        <v>42074.935740740737</v>
      </c>
      <c r="T2383" s="12">
        <f t="shared" si="17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 t="shared" si="178"/>
        <v>38.5</v>
      </c>
      <c r="Q2384" t="str">
        <f t="shared" si="182"/>
        <v>technology</v>
      </c>
      <c r="R2384" t="str">
        <f t="shared" si="181"/>
        <v>web</v>
      </c>
      <c r="S2384" s="11">
        <f t="shared" si="180"/>
        <v>42195.187534722223</v>
      </c>
      <c r="T2384" s="12">
        <f t="shared" si="17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 t="shared" si="178"/>
        <v>219</v>
      </c>
      <c r="Q2385" t="str">
        <f t="shared" si="182"/>
        <v>technology</v>
      </c>
      <c r="R2385" t="str">
        <f t="shared" si="181"/>
        <v>web</v>
      </c>
      <c r="S2385" s="11">
        <f t="shared" si="180"/>
        <v>42027.056793981479</v>
      </c>
      <c r="T2385" s="12">
        <f t="shared" si="17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 t="shared" si="178"/>
        <v>8</v>
      </c>
      <c r="Q2386" t="str">
        <f t="shared" si="182"/>
        <v>technology</v>
      </c>
      <c r="R2386" t="str">
        <f t="shared" si="181"/>
        <v>web</v>
      </c>
      <c r="S2386" s="11">
        <f t="shared" si="180"/>
        <v>41927.067627314813</v>
      </c>
      <c r="T2386" s="12">
        <f t="shared" si="17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 t="shared" si="178"/>
        <v>397.5</v>
      </c>
      <c r="Q2387" t="str">
        <f t="shared" si="182"/>
        <v>technology</v>
      </c>
      <c r="R2387" t="str">
        <f t="shared" si="181"/>
        <v>web</v>
      </c>
      <c r="S2387" s="11">
        <f t="shared" si="180"/>
        <v>42191.70175925926</v>
      </c>
      <c r="T2387" s="12">
        <f t="shared" si="17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>
        <f t="shared" si="178"/>
        <v>0</v>
      </c>
      <c r="Q2388" t="str">
        <f t="shared" si="182"/>
        <v>technology</v>
      </c>
      <c r="R2388" t="str">
        <f t="shared" si="181"/>
        <v>web</v>
      </c>
      <c r="S2388" s="11">
        <f t="shared" si="180"/>
        <v>41954.838240740741</v>
      </c>
      <c r="T2388" s="12">
        <f t="shared" si="17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 t="shared" si="178"/>
        <v>514.5</v>
      </c>
      <c r="Q2389" t="str">
        <f t="shared" si="182"/>
        <v>technology</v>
      </c>
      <c r="R2389" t="str">
        <f t="shared" si="181"/>
        <v>web</v>
      </c>
      <c r="S2389" s="11">
        <f t="shared" si="180"/>
        <v>42528.626620370371</v>
      </c>
      <c r="T2389" s="12">
        <f t="shared" si="17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 t="shared" si="178"/>
        <v>235.5</v>
      </c>
      <c r="Q2390" t="str">
        <f t="shared" si="182"/>
        <v>technology</v>
      </c>
      <c r="R2390" t="str">
        <f t="shared" si="181"/>
        <v>web</v>
      </c>
      <c r="S2390" s="11">
        <f t="shared" si="180"/>
        <v>41989.853692129633</v>
      </c>
      <c r="T2390" s="12">
        <f t="shared" si="17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 t="shared" si="178"/>
        <v>15.5</v>
      </c>
      <c r="Q2391" t="str">
        <f t="shared" si="182"/>
        <v>technology</v>
      </c>
      <c r="R2391" t="str">
        <f t="shared" si="181"/>
        <v>web</v>
      </c>
      <c r="S2391" s="11">
        <f t="shared" si="180"/>
        <v>42179.653379629628</v>
      </c>
      <c r="T2391" s="12">
        <f t="shared" si="17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>
        <f t="shared" si="178"/>
        <v>0</v>
      </c>
      <c r="Q2392" t="str">
        <f t="shared" si="182"/>
        <v>technology</v>
      </c>
      <c r="R2392" t="str">
        <f t="shared" si="181"/>
        <v>web</v>
      </c>
      <c r="S2392" s="11">
        <f t="shared" si="180"/>
        <v>41968.262314814812</v>
      </c>
      <c r="T2392" s="12">
        <f t="shared" si="17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 t="shared" si="178"/>
        <v>13</v>
      </c>
      <c r="Q2393" t="str">
        <f t="shared" si="182"/>
        <v>technology</v>
      </c>
      <c r="R2393" t="str">
        <f t="shared" si="181"/>
        <v>web</v>
      </c>
      <c r="S2393" s="11">
        <f t="shared" si="180"/>
        <v>42064.794490740736</v>
      </c>
      <c r="T2393" s="12">
        <f t="shared" si="17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>
        <f t="shared" si="178"/>
        <v>0</v>
      </c>
      <c r="Q2394" t="str">
        <f t="shared" si="182"/>
        <v>technology</v>
      </c>
      <c r="R2394" t="str">
        <f t="shared" si="181"/>
        <v>web</v>
      </c>
      <c r="S2394" s="11">
        <f t="shared" si="180"/>
        <v>42276.120636574073</v>
      </c>
      <c r="T2394" s="12">
        <f t="shared" si="17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 t="shared" si="178"/>
        <v>25.5</v>
      </c>
      <c r="Q2395" t="str">
        <f t="shared" si="182"/>
        <v>technology</v>
      </c>
      <c r="R2395" t="str">
        <f t="shared" si="181"/>
        <v>web</v>
      </c>
      <c r="S2395" s="11">
        <f t="shared" si="180"/>
        <v>42194.648344907408</v>
      </c>
      <c r="T2395" s="12">
        <f t="shared" si="17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 t="shared" si="178"/>
        <v>2.5</v>
      </c>
      <c r="Q2396" t="str">
        <f t="shared" si="182"/>
        <v>technology</v>
      </c>
      <c r="R2396" t="str">
        <f t="shared" si="181"/>
        <v>web</v>
      </c>
      <c r="S2396" s="11">
        <f t="shared" si="180"/>
        <v>42031.362187499995</v>
      </c>
      <c r="T2396" s="12">
        <f t="shared" si="17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>
        <f t="shared" si="178"/>
        <v>0</v>
      </c>
      <c r="Q2397" t="str">
        <f t="shared" si="182"/>
        <v>technology</v>
      </c>
      <c r="R2397" t="str">
        <f t="shared" si="181"/>
        <v>web</v>
      </c>
      <c r="S2397" s="11">
        <f t="shared" si="180"/>
        <v>42717.121377314819</v>
      </c>
      <c r="T2397" s="12">
        <f t="shared" si="17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 t="shared" si="178"/>
        <v>5.5</v>
      </c>
      <c r="Q2398" t="str">
        <f t="shared" si="182"/>
        <v>technology</v>
      </c>
      <c r="R2398" t="str">
        <f t="shared" si="181"/>
        <v>web</v>
      </c>
      <c r="S2398" s="11">
        <f t="shared" si="180"/>
        <v>42262.849050925928</v>
      </c>
      <c r="T2398" s="12">
        <f t="shared" si="17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>
        <f t="shared" si="178"/>
        <v>0</v>
      </c>
      <c r="Q2399" t="str">
        <f t="shared" si="182"/>
        <v>technology</v>
      </c>
      <c r="R2399" t="str">
        <f t="shared" si="181"/>
        <v>web</v>
      </c>
      <c r="S2399" s="11">
        <f t="shared" si="180"/>
        <v>41976.88490740741</v>
      </c>
      <c r="T2399" s="12">
        <f t="shared" si="17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>
        <f t="shared" si="178"/>
        <v>0</v>
      </c>
      <c r="Q2400" t="str">
        <f t="shared" si="182"/>
        <v>technology</v>
      </c>
      <c r="R2400" t="str">
        <f t="shared" si="181"/>
        <v>web</v>
      </c>
      <c r="S2400" s="11">
        <f t="shared" si="180"/>
        <v>42157.916481481487</v>
      </c>
      <c r="T2400" s="12">
        <f t="shared" si="17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>
        <f t="shared" si="178"/>
        <v>0</v>
      </c>
      <c r="Q2401" t="str">
        <f t="shared" si="182"/>
        <v>technology</v>
      </c>
      <c r="R2401" t="str">
        <f t="shared" si="181"/>
        <v>web</v>
      </c>
      <c r="S2401" s="11">
        <f t="shared" si="180"/>
        <v>41956.853078703702</v>
      </c>
      <c r="T2401" s="12">
        <f t="shared" si="17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>
        <f t="shared" si="178"/>
        <v>0</v>
      </c>
      <c r="Q2402" t="str">
        <f t="shared" si="182"/>
        <v>technology</v>
      </c>
      <c r="R2402" t="str">
        <f t="shared" si="181"/>
        <v>web</v>
      </c>
      <c r="S2402" s="11">
        <f t="shared" si="180"/>
        <v>42444.268101851849</v>
      </c>
      <c r="T2402" s="12">
        <f t="shared" si="17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 t="shared" si="178"/>
        <v>105</v>
      </c>
      <c r="Q2403" t="str">
        <f t="shared" si="182"/>
        <v>food</v>
      </c>
      <c r="R2403" t="str">
        <f t="shared" si="181"/>
        <v>food trucks</v>
      </c>
      <c r="S2403" s="11">
        <f t="shared" si="180"/>
        <v>42374.822870370372</v>
      </c>
      <c r="T2403" s="12">
        <f t="shared" si="179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 t="shared" si="178"/>
        <v>26.5</v>
      </c>
      <c r="Q2404" t="str">
        <f t="shared" si="182"/>
        <v>food</v>
      </c>
      <c r="R2404" t="str">
        <f t="shared" si="181"/>
        <v>food trucks</v>
      </c>
      <c r="S2404" s="11">
        <f t="shared" si="180"/>
        <v>42107.679756944446</v>
      </c>
      <c r="T2404" s="12">
        <f t="shared" si="17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 t="shared" si="178"/>
        <v>107</v>
      </c>
      <c r="Q2405" t="str">
        <f t="shared" si="182"/>
        <v>food</v>
      </c>
      <c r="R2405" t="str">
        <f t="shared" si="181"/>
        <v>food trucks</v>
      </c>
      <c r="S2405" s="11">
        <f t="shared" si="180"/>
        <v>42399.882615740738</v>
      </c>
      <c r="T2405" s="12">
        <f t="shared" si="17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>
        <f t="shared" si="178"/>
        <v>0</v>
      </c>
      <c r="Q2406" t="str">
        <f t="shared" si="182"/>
        <v>food</v>
      </c>
      <c r="R2406" t="str">
        <f t="shared" si="181"/>
        <v>food trucks</v>
      </c>
      <c r="S2406" s="11">
        <f t="shared" si="180"/>
        <v>42342.03943287037</v>
      </c>
      <c r="T2406" s="12">
        <f t="shared" si="17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 t="shared" si="178"/>
        <v>573</v>
      </c>
      <c r="Q2407" t="str">
        <f t="shared" si="182"/>
        <v>food</v>
      </c>
      <c r="R2407" t="str">
        <f t="shared" si="181"/>
        <v>food trucks</v>
      </c>
      <c r="S2407" s="11">
        <f t="shared" si="180"/>
        <v>42595.585358796292</v>
      </c>
      <c r="T2407" s="12">
        <f t="shared" si="17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 t="shared" si="178"/>
        <v>680.5</v>
      </c>
      <c r="Q2408" t="str">
        <f t="shared" si="182"/>
        <v>food</v>
      </c>
      <c r="R2408" t="str">
        <f t="shared" si="181"/>
        <v>food trucks</v>
      </c>
      <c r="S2408" s="11">
        <f t="shared" si="180"/>
        <v>41983.110995370371</v>
      </c>
      <c r="T2408" s="12">
        <f t="shared" si="17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 t="shared" si="178"/>
        <v>2795</v>
      </c>
      <c r="Q2409" t="str">
        <f t="shared" si="182"/>
        <v>food</v>
      </c>
      <c r="R2409" t="str">
        <f t="shared" si="181"/>
        <v>food trucks</v>
      </c>
      <c r="S2409" s="11">
        <f t="shared" si="180"/>
        <v>42082.575555555552</v>
      </c>
      <c r="T2409" s="12">
        <f t="shared" si="17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 t="shared" si="178"/>
        <v>16</v>
      </c>
      <c r="Q2410" t="str">
        <f t="shared" si="182"/>
        <v>food</v>
      </c>
      <c r="R2410" t="str">
        <f t="shared" si="181"/>
        <v>food trucks</v>
      </c>
      <c r="S2410" s="11">
        <f t="shared" si="180"/>
        <v>41919.140706018516</v>
      </c>
      <c r="T2410" s="12">
        <f t="shared" si="17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 t="shared" si="178"/>
        <v>233</v>
      </c>
      <c r="Q2411" t="str">
        <f t="shared" si="182"/>
        <v>food</v>
      </c>
      <c r="R2411" t="str">
        <f t="shared" si="181"/>
        <v>food trucks</v>
      </c>
      <c r="S2411" s="11">
        <f t="shared" si="180"/>
        <v>42204.875868055555</v>
      </c>
      <c r="T2411" s="12">
        <f t="shared" si="17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>
        <f t="shared" si="178"/>
        <v>0</v>
      </c>
      <c r="Q2412" t="str">
        <f t="shared" si="182"/>
        <v>food</v>
      </c>
      <c r="R2412" t="str">
        <f t="shared" si="181"/>
        <v>food trucks</v>
      </c>
      <c r="S2412" s="11">
        <f t="shared" si="180"/>
        <v>42224.408275462964</v>
      </c>
      <c r="T2412" s="12">
        <f t="shared" si="17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 t="shared" si="178"/>
        <v>77</v>
      </c>
      <c r="Q2413" t="str">
        <f t="shared" si="182"/>
        <v>food</v>
      </c>
      <c r="R2413" t="str">
        <f t="shared" si="181"/>
        <v>food trucks</v>
      </c>
      <c r="S2413" s="11">
        <f t="shared" si="180"/>
        <v>42211.732430555552</v>
      </c>
      <c r="T2413" s="12">
        <f t="shared" si="17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>
        <f t="shared" si="178"/>
        <v>0</v>
      </c>
      <c r="Q2414" t="str">
        <f t="shared" si="182"/>
        <v>food</v>
      </c>
      <c r="R2414" t="str">
        <f t="shared" si="181"/>
        <v>food trucks</v>
      </c>
      <c r="S2414" s="11">
        <f t="shared" si="180"/>
        <v>42655.736956018518</v>
      </c>
      <c r="T2414" s="12">
        <f t="shared" si="17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 t="shared" si="178"/>
        <v>14</v>
      </c>
      <c r="Q2415" t="str">
        <f t="shared" si="182"/>
        <v>food</v>
      </c>
      <c r="R2415" t="str">
        <f t="shared" si="181"/>
        <v>food trucks</v>
      </c>
      <c r="S2415" s="11">
        <f t="shared" si="180"/>
        <v>41760.10974537037</v>
      </c>
      <c r="T2415" s="12">
        <f t="shared" si="17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 t="shared" si="178"/>
        <v>236.5</v>
      </c>
      <c r="Q2416" t="str">
        <f t="shared" si="182"/>
        <v>food</v>
      </c>
      <c r="R2416" t="str">
        <f t="shared" si="181"/>
        <v>food trucks</v>
      </c>
      <c r="S2416" s="11">
        <f t="shared" si="180"/>
        <v>42198.695138888885</v>
      </c>
      <c r="T2416" s="12">
        <f t="shared" si="17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 t="shared" si="178"/>
        <v>170.5</v>
      </c>
      <c r="Q2417" t="str">
        <f t="shared" si="182"/>
        <v>food</v>
      </c>
      <c r="R2417" t="str">
        <f t="shared" si="181"/>
        <v>food trucks</v>
      </c>
      <c r="S2417" s="11">
        <f t="shared" si="180"/>
        <v>42536.862800925926</v>
      </c>
      <c r="T2417" s="12">
        <f t="shared" si="179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 t="shared" si="178"/>
        <v>3</v>
      </c>
      <c r="Q2418" t="str">
        <f t="shared" si="182"/>
        <v>food</v>
      </c>
      <c r="R2418" t="str">
        <f t="shared" si="181"/>
        <v>food trucks</v>
      </c>
      <c r="S2418" s="11">
        <f t="shared" si="180"/>
        <v>42019.737766203703</v>
      </c>
      <c r="T2418" s="12">
        <f t="shared" si="17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>
        <f t="shared" si="178"/>
        <v>0</v>
      </c>
      <c r="Q2419" t="str">
        <f t="shared" si="182"/>
        <v>food</v>
      </c>
      <c r="R2419" t="str">
        <f t="shared" si="181"/>
        <v>food trucks</v>
      </c>
      <c r="S2419" s="11">
        <f t="shared" si="180"/>
        <v>41831.884108796294</v>
      </c>
      <c r="T2419" s="12">
        <f t="shared" si="179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 t="shared" si="178"/>
        <v>5</v>
      </c>
      <c r="Q2420" t="str">
        <f t="shared" si="182"/>
        <v>food</v>
      </c>
      <c r="R2420" t="str">
        <f t="shared" si="181"/>
        <v>food trucks</v>
      </c>
      <c r="S2420" s="11">
        <f t="shared" si="180"/>
        <v>42027.856990740736</v>
      </c>
      <c r="T2420" s="12">
        <f t="shared" si="17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>
        <f t="shared" si="178"/>
        <v>0</v>
      </c>
      <c r="Q2421" t="str">
        <f t="shared" si="182"/>
        <v>food</v>
      </c>
      <c r="R2421" t="str">
        <f t="shared" si="181"/>
        <v>food trucks</v>
      </c>
      <c r="S2421" s="11">
        <f t="shared" si="180"/>
        <v>41993.738298611104</v>
      </c>
      <c r="T2421" s="12">
        <f t="shared" si="17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 t="shared" si="178"/>
        <v>1268.5</v>
      </c>
      <c r="Q2422" t="str">
        <f t="shared" si="182"/>
        <v>food</v>
      </c>
      <c r="R2422" t="str">
        <f t="shared" si="181"/>
        <v>food trucks</v>
      </c>
      <c r="S2422" s="11">
        <f t="shared" si="180"/>
        <v>41893.028877314813</v>
      </c>
      <c r="T2422" s="12">
        <f t="shared" si="17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 t="shared" si="178"/>
        <v>1</v>
      </c>
      <c r="Q2423" t="str">
        <f t="shared" si="182"/>
        <v>food</v>
      </c>
      <c r="R2423" t="str">
        <f t="shared" si="181"/>
        <v>food trucks</v>
      </c>
      <c r="S2423" s="11">
        <f t="shared" si="180"/>
        <v>42026.687453703707</v>
      </c>
      <c r="T2423" s="12">
        <f t="shared" si="17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 t="shared" si="178"/>
        <v>1</v>
      </c>
      <c r="Q2424" t="str">
        <f t="shared" si="182"/>
        <v>food</v>
      </c>
      <c r="R2424" t="str">
        <f t="shared" si="181"/>
        <v>food trucks</v>
      </c>
      <c r="S2424" s="11">
        <f t="shared" si="180"/>
        <v>42044.724953703699</v>
      </c>
      <c r="T2424" s="12">
        <f t="shared" si="17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 t="shared" si="178"/>
        <v>4.5</v>
      </c>
      <c r="Q2425" t="str">
        <f t="shared" si="182"/>
        <v>food</v>
      </c>
      <c r="R2425" t="str">
        <f t="shared" si="181"/>
        <v>food trucks</v>
      </c>
      <c r="S2425" s="11">
        <f t="shared" si="180"/>
        <v>41974.704745370371</v>
      </c>
      <c r="T2425" s="12">
        <f t="shared" si="17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 t="shared" si="178"/>
        <v>159.5</v>
      </c>
      <c r="Q2426" t="str">
        <f t="shared" si="182"/>
        <v>food</v>
      </c>
      <c r="R2426" t="str">
        <f t="shared" si="181"/>
        <v>food trucks</v>
      </c>
      <c r="S2426" s="11">
        <f t="shared" si="180"/>
        <v>41909.892453703702</v>
      </c>
      <c r="T2426" s="12">
        <f t="shared" si="17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 t="shared" si="178"/>
        <v>1</v>
      </c>
      <c r="Q2427" t="str">
        <f t="shared" si="182"/>
        <v>food</v>
      </c>
      <c r="R2427" t="str">
        <f t="shared" si="181"/>
        <v>food trucks</v>
      </c>
      <c r="S2427" s="11">
        <f t="shared" si="180"/>
        <v>42502.913761574076</v>
      </c>
      <c r="T2427" s="12">
        <f t="shared" si="17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>
        <f t="shared" si="178"/>
        <v>0</v>
      </c>
      <c r="Q2428" t="str">
        <f t="shared" si="182"/>
        <v>food</v>
      </c>
      <c r="R2428" t="str">
        <f t="shared" si="181"/>
        <v>food trucks</v>
      </c>
      <c r="S2428" s="11">
        <f t="shared" si="180"/>
        <v>42164.170046296291</v>
      </c>
      <c r="T2428" s="12">
        <f t="shared" si="17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 t="shared" si="178"/>
        <v>1</v>
      </c>
      <c r="Q2429" t="str">
        <f t="shared" si="182"/>
        <v>food</v>
      </c>
      <c r="R2429" t="str">
        <f t="shared" si="181"/>
        <v>food trucks</v>
      </c>
      <c r="S2429" s="11">
        <f t="shared" si="180"/>
        <v>42412.318668981476</v>
      </c>
      <c r="T2429" s="12">
        <f t="shared" si="17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 t="shared" si="178"/>
        <v>1</v>
      </c>
      <c r="Q2430" t="str">
        <f t="shared" si="182"/>
        <v>food</v>
      </c>
      <c r="R2430" t="str">
        <f t="shared" si="181"/>
        <v>food trucks</v>
      </c>
      <c r="S2430" s="11">
        <f t="shared" si="180"/>
        <v>42045.784155092595</v>
      </c>
      <c r="T2430" s="12">
        <f t="shared" si="17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 t="shared" si="178"/>
        <v>1004.5</v>
      </c>
      <c r="Q2431" t="str">
        <f t="shared" si="182"/>
        <v>food</v>
      </c>
      <c r="R2431" t="str">
        <f t="shared" si="181"/>
        <v>food trucks</v>
      </c>
      <c r="S2431" s="11">
        <f t="shared" si="180"/>
        <v>42734.879236111112</v>
      </c>
      <c r="T2431" s="12">
        <f t="shared" si="17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 t="shared" si="178"/>
        <v>11.5</v>
      </c>
      <c r="Q2432" t="str">
        <f t="shared" si="182"/>
        <v>food</v>
      </c>
      <c r="R2432" t="str">
        <f t="shared" si="181"/>
        <v>food trucks</v>
      </c>
      <c r="S2432" s="11">
        <f t="shared" si="180"/>
        <v>42382.130833333329</v>
      </c>
      <c r="T2432" s="12">
        <f t="shared" si="17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 t="shared" si="178"/>
        <v>2</v>
      </c>
      <c r="Q2433" t="str">
        <f t="shared" si="182"/>
        <v>food</v>
      </c>
      <c r="R2433" t="str">
        <f t="shared" si="181"/>
        <v>food trucks</v>
      </c>
      <c r="S2433" s="11">
        <f t="shared" si="180"/>
        <v>42489.099687499998</v>
      </c>
      <c r="T2433" s="12">
        <f t="shared" si="17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 t="shared" si="178"/>
        <v>2</v>
      </c>
      <c r="Q2434" t="str">
        <f t="shared" si="182"/>
        <v>food</v>
      </c>
      <c r="R2434" t="str">
        <f t="shared" si="181"/>
        <v>food trucks</v>
      </c>
      <c r="S2434" s="11">
        <f t="shared" si="180"/>
        <v>42041.218715277777</v>
      </c>
      <c r="T2434" s="12">
        <f t="shared" si="179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>
        <f t="shared" ref="P2435:P2498" si="183">AVERAGE(L2435,E2435)</f>
        <v>0</v>
      </c>
      <c r="Q2435" t="str">
        <f t="shared" si="182"/>
        <v>food</v>
      </c>
      <c r="R2435" t="str">
        <f t="shared" si="181"/>
        <v>food trucks</v>
      </c>
      <c r="S2435" s="11">
        <f t="shared" si="180"/>
        <v>42397.89980324074</v>
      </c>
      <c r="T2435" s="12">
        <f t="shared" ref="T2435:T2498" si="18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 t="shared" si="183"/>
        <v>14</v>
      </c>
      <c r="Q2436" t="str">
        <f t="shared" si="182"/>
        <v>food</v>
      </c>
      <c r="R2436" t="str">
        <f t="shared" si="181"/>
        <v>food trucks</v>
      </c>
      <c r="S2436" s="11">
        <f t="shared" ref="S2436:S2499" si="185">(((J2436/60)/60)/24)+DATE(1970,1,1)</f>
        <v>42180.18604166666</v>
      </c>
      <c r="T2436" s="12">
        <f t="shared" si="18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 t="shared" si="183"/>
        <v>614</v>
      </c>
      <c r="Q2437" t="str">
        <f t="shared" si="182"/>
        <v>food</v>
      </c>
      <c r="R2437" t="str">
        <f t="shared" si="181"/>
        <v>food trucks</v>
      </c>
      <c r="S2437" s="11">
        <f t="shared" si="185"/>
        <v>42252.277615740735</v>
      </c>
      <c r="T2437" s="12">
        <f t="shared" si="18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 t="shared" si="183"/>
        <v>23.5</v>
      </c>
      <c r="Q2438" t="str">
        <f t="shared" si="182"/>
        <v>food</v>
      </c>
      <c r="R2438" t="str">
        <f t="shared" si="181"/>
        <v>food trucks</v>
      </c>
      <c r="S2438" s="11">
        <f t="shared" si="185"/>
        <v>42338.615393518514</v>
      </c>
      <c r="T2438" s="12">
        <f t="shared" si="18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>
        <f t="shared" si="183"/>
        <v>0</v>
      </c>
      <c r="Q2439" t="str">
        <f t="shared" si="182"/>
        <v>food</v>
      </c>
      <c r="R2439" t="str">
        <f t="shared" si="181"/>
        <v>food trucks</v>
      </c>
      <c r="S2439" s="11">
        <f t="shared" si="185"/>
        <v>42031.965138888889</v>
      </c>
      <c r="T2439" s="12">
        <f t="shared" si="18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 t="shared" si="183"/>
        <v>25.5</v>
      </c>
      <c r="Q2440" t="str">
        <f t="shared" si="182"/>
        <v>food</v>
      </c>
      <c r="R2440" t="str">
        <f t="shared" si="181"/>
        <v>food trucks</v>
      </c>
      <c r="S2440" s="11">
        <f t="shared" si="185"/>
        <v>42285.91506944444</v>
      </c>
      <c r="T2440" s="12">
        <f t="shared" si="18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>
        <f t="shared" si="183"/>
        <v>0</v>
      </c>
      <c r="Q2441" t="str">
        <f t="shared" si="182"/>
        <v>food</v>
      </c>
      <c r="R2441" t="str">
        <f t="shared" si="181"/>
        <v>food trucks</v>
      </c>
      <c r="S2441" s="11">
        <f t="shared" si="185"/>
        <v>42265.818622685183</v>
      </c>
      <c r="T2441" s="12">
        <f t="shared" si="18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 t="shared" si="183"/>
        <v>6</v>
      </c>
      <c r="Q2442" t="str">
        <f t="shared" si="182"/>
        <v>food</v>
      </c>
      <c r="R2442" t="str">
        <f t="shared" si="181"/>
        <v>food trucks</v>
      </c>
      <c r="S2442" s="11">
        <f t="shared" si="185"/>
        <v>42383.899456018517</v>
      </c>
      <c r="T2442" s="12">
        <f t="shared" si="18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 t="shared" si="183"/>
        <v>4100</v>
      </c>
      <c r="Q2443" t="str">
        <f t="shared" si="182"/>
        <v>food</v>
      </c>
      <c r="R2443" t="str">
        <f t="shared" ref="R2443:R2506" si="186">RIGHT(N2443,LEN(N2443)-FIND("/",N2443))</f>
        <v>small batch</v>
      </c>
      <c r="S2443" s="11">
        <f t="shared" si="185"/>
        <v>42187.125625000001</v>
      </c>
      <c r="T2443" s="12">
        <f t="shared" si="18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 t="shared" si="183"/>
        <v>15299</v>
      </c>
      <c r="Q2444" t="str">
        <f t="shared" ref="Q2444:Q2507" si="187">LEFT(N2444,FIND("/",N2444)-1)</f>
        <v>food</v>
      </c>
      <c r="R2444" t="str">
        <f t="shared" si="186"/>
        <v>small batch</v>
      </c>
      <c r="S2444" s="11">
        <f t="shared" si="185"/>
        <v>42052.666990740734</v>
      </c>
      <c r="T2444" s="12">
        <f t="shared" si="18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 t="shared" si="183"/>
        <v>20406.994999999999</v>
      </c>
      <c r="Q2445" t="str">
        <f t="shared" si="187"/>
        <v>food</v>
      </c>
      <c r="R2445" t="str">
        <f t="shared" si="186"/>
        <v>small batch</v>
      </c>
      <c r="S2445" s="11">
        <f t="shared" si="185"/>
        <v>41836.625254629631</v>
      </c>
      <c r="T2445" s="12">
        <f t="shared" si="18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 t="shared" si="183"/>
        <v>1659.5</v>
      </c>
      <c r="Q2446" t="str">
        <f t="shared" si="187"/>
        <v>food</v>
      </c>
      <c r="R2446" t="str">
        <f t="shared" si="186"/>
        <v>small batch</v>
      </c>
      <c r="S2446" s="11">
        <f t="shared" si="185"/>
        <v>42485.754525462966</v>
      </c>
      <c r="T2446" s="12">
        <f t="shared" si="18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 t="shared" si="183"/>
        <v>4377.5</v>
      </c>
      <c r="Q2447" t="str">
        <f t="shared" si="187"/>
        <v>food</v>
      </c>
      <c r="R2447" t="str">
        <f t="shared" si="186"/>
        <v>small batch</v>
      </c>
      <c r="S2447" s="11">
        <f t="shared" si="185"/>
        <v>42243.190057870372</v>
      </c>
      <c r="T2447" s="12">
        <f t="shared" si="18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 t="shared" si="183"/>
        <v>4255</v>
      </c>
      <c r="Q2448" t="str">
        <f t="shared" si="187"/>
        <v>food</v>
      </c>
      <c r="R2448" t="str">
        <f t="shared" si="186"/>
        <v>small batch</v>
      </c>
      <c r="S2448" s="11">
        <f t="shared" si="185"/>
        <v>42670.602673611109</v>
      </c>
      <c r="T2448" s="12">
        <f t="shared" si="18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 t="shared" si="183"/>
        <v>5508.5</v>
      </c>
      <c r="Q2449" t="str">
        <f t="shared" si="187"/>
        <v>food</v>
      </c>
      <c r="R2449" t="str">
        <f t="shared" si="186"/>
        <v>small batch</v>
      </c>
      <c r="S2449" s="11">
        <f t="shared" si="185"/>
        <v>42654.469826388886</v>
      </c>
      <c r="T2449" s="12">
        <f t="shared" si="18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 t="shared" si="183"/>
        <v>219.5</v>
      </c>
      <c r="Q2450" t="str">
        <f t="shared" si="187"/>
        <v>food</v>
      </c>
      <c r="R2450" t="str">
        <f t="shared" si="186"/>
        <v>small batch</v>
      </c>
      <c r="S2450" s="11">
        <f t="shared" si="185"/>
        <v>42607.316122685181</v>
      </c>
      <c r="T2450" s="12">
        <f t="shared" si="18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 t="shared" si="183"/>
        <v>5460</v>
      </c>
      <c r="Q2451" t="str">
        <f t="shared" si="187"/>
        <v>food</v>
      </c>
      <c r="R2451" t="str">
        <f t="shared" si="186"/>
        <v>small batch</v>
      </c>
      <c r="S2451" s="11">
        <f t="shared" si="185"/>
        <v>41943.142534722225</v>
      </c>
      <c r="T2451" s="12">
        <f t="shared" si="18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 t="shared" si="183"/>
        <v>7666.0150000000003</v>
      </c>
      <c r="Q2452" t="str">
        <f t="shared" si="187"/>
        <v>food</v>
      </c>
      <c r="R2452" t="str">
        <f t="shared" si="186"/>
        <v>small batch</v>
      </c>
      <c r="S2452" s="11">
        <f t="shared" si="185"/>
        <v>41902.07240740741</v>
      </c>
      <c r="T2452" s="12">
        <f t="shared" si="18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 t="shared" si="183"/>
        <v>5865.5</v>
      </c>
      <c r="Q2453" t="str">
        <f t="shared" si="187"/>
        <v>food</v>
      </c>
      <c r="R2453" t="str">
        <f t="shared" si="186"/>
        <v>small batch</v>
      </c>
      <c r="S2453" s="11">
        <f t="shared" si="185"/>
        <v>42779.908449074079</v>
      </c>
      <c r="T2453" s="12">
        <f t="shared" si="18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 t="shared" si="183"/>
        <v>408</v>
      </c>
      <c r="Q2454" t="str">
        <f t="shared" si="187"/>
        <v>food</v>
      </c>
      <c r="R2454" t="str">
        <f t="shared" si="186"/>
        <v>small batch</v>
      </c>
      <c r="S2454" s="11">
        <f t="shared" si="185"/>
        <v>42338.84375</v>
      </c>
      <c r="T2454" s="12">
        <f t="shared" si="18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 t="shared" si="183"/>
        <v>2354</v>
      </c>
      <c r="Q2455" t="str">
        <f t="shared" si="187"/>
        <v>food</v>
      </c>
      <c r="R2455" t="str">
        <f t="shared" si="186"/>
        <v>small batch</v>
      </c>
      <c r="S2455" s="11">
        <f t="shared" si="185"/>
        <v>42738.692233796297</v>
      </c>
      <c r="T2455" s="12">
        <f t="shared" si="18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 t="shared" si="183"/>
        <v>17713</v>
      </c>
      <c r="Q2456" t="str">
        <f t="shared" si="187"/>
        <v>food</v>
      </c>
      <c r="R2456" t="str">
        <f t="shared" si="186"/>
        <v>small batch</v>
      </c>
      <c r="S2456" s="11">
        <f t="shared" si="185"/>
        <v>42770.201481481476</v>
      </c>
      <c r="T2456" s="12">
        <f t="shared" si="18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 t="shared" si="183"/>
        <v>281</v>
      </c>
      <c r="Q2457" t="str">
        <f t="shared" si="187"/>
        <v>food</v>
      </c>
      <c r="R2457" t="str">
        <f t="shared" si="186"/>
        <v>small batch</v>
      </c>
      <c r="S2457" s="11">
        <f t="shared" si="185"/>
        <v>42452.781828703708</v>
      </c>
      <c r="T2457" s="12">
        <f t="shared" si="18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 t="shared" si="183"/>
        <v>1390</v>
      </c>
      <c r="Q2458" t="str">
        <f t="shared" si="187"/>
        <v>food</v>
      </c>
      <c r="R2458" t="str">
        <f t="shared" si="186"/>
        <v>small batch</v>
      </c>
      <c r="S2458" s="11">
        <f t="shared" si="185"/>
        <v>42761.961099537039</v>
      </c>
      <c r="T2458" s="12">
        <f t="shared" si="18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 t="shared" si="183"/>
        <v>11827</v>
      </c>
      <c r="Q2459" t="str">
        <f t="shared" si="187"/>
        <v>food</v>
      </c>
      <c r="R2459" t="str">
        <f t="shared" si="186"/>
        <v>small batch</v>
      </c>
      <c r="S2459" s="11">
        <f t="shared" si="185"/>
        <v>42423.602500000001</v>
      </c>
      <c r="T2459" s="12">
        <f t="shared" si="18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 t="shared" si="183"/>
        <v>2794.5</v>
      </c>
      <c r="Q2460" t="str">
        <f t="shared" si="187"/>
        <v>food</v>
      </c>
      <c r="R2460" t="str">
        <f t="shared" si="186"/>
        <v>small batch</v>
      </c>
      <c r="S2460" s="11">
        <f t="shared" si="185"/>
        <v>42495.871736111112</v>
      </c>
      <c r="T2460" s="12">
        <f t="shared" si="18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 t="shared" si="183"/>
        <v>15478.5</v>
      </c>
      <c r="Q2461" t="str">
        <f t="shared" si="187"/>
        <v>food</v>
      </c>
      <c r="R2461" t="str">
        <f t="shared" si="186"/>
        <v>small batch</v>
      </c>
      <c r="S2461" s="11">
        <f t="shared" si="185"/>
        <v>42407.637557870374</v>
      </c>
      <c r="T2461" s="12">
        <f t="shared" si="18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 t="shared" si="183"/>
        <v>4317.5</v>
      </c>
      <c r="Q2462" t="str">
        <f t="shared" si="187"/>
        <v>food</v>
      </c>
      <c r="R2462" t="str">
        <f t="shared" si="186"/>
        <v>small batch</v>
      </c>
      <c r="S2462" s="11">
        <f t="shared" si="185"/>
        <v>42704.187118055561</v>
      </c>
      <c r="T2462" s="12">
        <f t="shared" si="18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 t="shared" si="183"/>
        <v>3935.5</v>
      </c>
      <c r="Q2463" t="str">
        <f t="shared" si="187"/>
        <v>music</v>
      </c>
      <c r="R2463" t="str">
        <f t="shared" si="186"/>
        <v>indie rock</v>
      </c>
      <c r="S2463" s="11">
        <f t="shared" si="185"/>
        <v>40784.012696759259</v>
      </c>
      <c r="T2463" s="12">
        <f t="shared" si="18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 t="shared" si="183"/>
        <v>1718.125</v>
      </c>
      <c r="Q2464" t="str">
        <f t="shared" si="187"/>
        <v>music</v>
      </c>
      <c r="R2464" t="str">
        <f t="shared" si="186"/>
        <v>indie rock</v>
      </c>
      <c r="S2464" s="11">
        <f t="shared" si="185"/>
        <v>41089.186296296299</v>
      </c>
      <c r="T2464" s="12">
        <f t="shared" si="18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 t="shared" si="183"/>
        <v>1200</v>
      </c>
      <c r="Q2465" t="str">
        <f t="shared" si="187"/>
        <v>music</v>
      </c>
      <c r="R2465" t="str">
        <f t="shared" si="186"/>
        <v>indie rock</v>
      </c>
      <c r="S2465" s="11">
        <f t="shared" si="185"/>
        <v>41341.111400462964</v>
      </c>
      <c r="T2465" s="12">
        <f t="shared" si="18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 t="shared" si="183"/>
        <v>1132.5</v>
      </c>
      <c r="Q2466" t="str">
        <f t="shared" si="187"/>
        <v>music</v>
      </c>
      <c r="R2466" t="str">
        <f t="shared" si="186"/>
        <v>indie rock</v>
      </c>
      <c r="S2466" s="11">
        <f t="shared" si="185"/>
        <v>42248.90042824074</v>
      </c>
      <c r="T2466" s="12">
        <f t="shared" si="18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 t="shared" si="183"/>
        <v>654.5</v>
      </c>
      <c r="Q2467" t="str">
        <f t="shared" si="187"/>
        <v>music</v>
      </c>
      <c r="R2467" t="str">
        <f t="shared" si="186"/>
        <v>indie rock</v>
      </c>
      <c r="S2467" s="11">
        <f t="shared" si="185"/>
        <v>41145.719305555554</v>
      </c>
      <c r="T2467" s="12">
        <f t="shared" si="18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 t="shared" si="183"/>
        <v>1276</v>
      </c>
      <c r="Q2468" t="str">
        <f t="shared" si="187"/>
        <v>music</v>
      </c>
      <c r="R2468" t="str">
        <f t="shared" si="186"/>
        <v>indie rock</v>
      </c>
      <c r="S2468" s="11">
        <f t="shared" si="185"/>
        <v>41373.102465277778</v>
      </c>
      <c r="T2468" s="12">
        <f t="shared" si="18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 t="shared" si="183"/>
        <v>614</v>
      </c>
      <c r="Q2469" t="str">
        <f t="shared" si="187"/>
        <v>music</v>
      </c>
      <c r="R2469" t="str">
        <f t="shared" si="186"/>
        <v>indie rock</v>
      </c>
      <c r="S2469" s="11">
        <f t="shared" si="185"/>
        <v>41025.874201388891</v>
      </c>
      <c r="T2469" s="12">
        <f t="shared" si="18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 t="shared" si="183"/>
        <v>1101.17</v>
      </c>
      <c r="Q2470" t="str">
        <f t="shared" si="187"/>
        <v>music</v>
      </c>
      <c r="R2470" t="str">
        <f t="shared" si="186"/>
        <v>indie rock</v>
      </c>
      <c r="S2470" s="11">
        <f t="shared" si="185"/>
        <v>41174.154178240737</v>
      </c>
      <c r="T2470" s="12">
        <f t="shared" si="18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 t="shared" si="183"/>
        <v>705.5</v>
      </c>
      <c r="Q2471" t="str">
        <f t="shared" si="187"/>
        <v>music</v>
      </c>
      <c r="R2471" t="str">
        <f t="shared" si="186"/>
        <v>indie rock</v>
      </c>
      <c r="S2471" s="11">
        <f t="shared" si="185"/>
        <v>40557.429733796293</v>
      </c>
      <c r="T2471" s="12">
        <f t="shared" si="18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 t="shared" si="183"/>
        <v>533.82000000000005</v>
      </c>
      <c r="Q2472" t="str">
        <f t="shared" si="187"/>
        <v>music</v>
      </c>
      <c r="R2472" t="str">
        <f t="shared" si="186"/>
        <v>indie rock</v>
      </c>
      <c r="S2472" s="11">
        <f t="shared" si="185"/>
        <v>41023.07471064815</v>
      </c>
      <c r="T2472" s="12">
        <f t="shared" si="18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 t="shared" si="183"/>
        <v>328.5</v>
      </c>
      <c r="Q2473" t="str">
        <f t="shared" si="187"/>
        <v>music</v>
      </c>
      <c r="R2473" t="str">
        <f t="shared" si="186"/>
        <v>indie rock</v>
      </c>
      <c r="S2473" s="11">
        <f t="shared" si="185"/>
        <v>40893.992962962962</v>
      </c>
      <c r="T2473" s="12">
        <f t="shared" si="18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 t="shared" si="183"/>
        <v>5143.01</v>
      </c>
      <c r="Q2474" t="str">
        <f t="shared" si="187"/>
        <v>music</v>
      </c>
      <c r="R2474" t="str">
        <f t="shared" si="186"/>
        <v>indie rock</v>
      </c>
      <c r="S2474" s="11">
        <f t="shared" si="185"/>
        <v>40354.11550925926</v>
      </c>
      <c r="T2474" s="12">
        <f t="shared" si="18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 t="shared" si="183"/>
        <v>1023.5</v>
      </c>
      <c r="Q2475" t="str">
        <f t="shared" si="187"/>
        <v>music</v>
      </c>
      <c r="R2475" t="str">
        <f t="shared" si="186"/>
        <v>indie rock</v>
      </c>
      <c r="S2475" s="11">
        <f t="shared" si="185"/>
        <v>41193.748483796298</v>
      </c>
      <c r="T2475" s="12">
        <f t="shared" si="18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 t="shared" si="183"/>
        <v>2519.09</v>
      </c>
      <c r="Q2476" t="str">
        <f t="shared" si="187"/>
        <v>music</v>
      </c>
      <c r="R2476" t="str">
        <f t="shared" si="186"/>
        <v>indie rock</v>
      </c>
      <c r="S2476" s="11">
        <f t="shared" si="185"/>
        <v>40417.011296296296</v>
      </c>
      <c r="T2476" s="12">
        <f t="shared" si="18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 t="shared" si="183"/>
        <v>1349.5</v>
      </c>
      <c r="Q2477" t="str">
        <f t="shared" si="187"/>
        <v>music</v>
      </c>
      <c r="R2477" t="str">
        <f t="shared" si="186"/>
        <v>indie rock</v>
      </c>
      <c r="S2477" s="11">
        <f t="shared" si="185"/>
        <v>40310.287673611114</v>
      </c>
      <c r="T2477" s="12">
        <f t="shared" si="18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 t="shared" si="183"/>
        <v>1707.86</v>
      </c>
      <c r="Q2478" t="str">
        <f t="shared" si="187"/>
        <v>music</v>
      </c>
      <c r="R2478" t="str">
        <f t="shared" si="186"/>
        <v>indie rock</v>
      </c>
      <c r="S2478" s="11">
        <f t="shared" si="185"/>
        <v>41913.328356481477</v>
      </c>
      <c r="T2478" s="12">
        <f t="shared" si="18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 t="shared" si="183"/>
        <v>663</v>
      </c>
      <c r="Q2479" t="str">
        <f t="shared" si="187"/>
        <v>music</v>
      </c>
      <c r="R2479" t="str">
        <f t="shared" si="186"/>
        <v>indie rock</v>
      </c>
      <c r="S2479" s="11">
        <f t="shared" si="185"/>
        <v>41088.691493055558</v>
      </c>
      <c r="T2479" s="12">
        <f t="shared" si="18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 t="shared" si="183"/>
        <v>5139.5</v>
      </c>
      <c r="Q2480" t="str">
        <f t="shared" si="187"/>
        <v>music</v>
      </c>
      <c r="R2480" t="str">
        <f t="shared" si="186"/>
        <v>indie rock</v>
      </c>
      <c r="S2480" s="11">
        <f t="shared" si="185"/>
        <v>41257.950381944444</v>
      </c>
      <c r="T2480" s="12">
        <f t="shared" si="18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 t="shared" si="183"/>
        <v>208.16499999999999</v>
      </c>
      <c r="Q2481" t="str">
        <f t="shared" si="187"/>
        <v>music</v>
      </c>
      <c r="R2481" t="str">
        <f t="shared" si="186"/>
        <v>indie rock</v>
      </c>
      <c r="S2481" s="11">
        <f t="shared" si="185"/>
        <v>41107.726782407408</v>
      </c>
      <c r="T2481" s="12">
        <f t="shared" si="18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 t="shared" si="183"/>
        <v>1004</v>
      </c>
      <c r="Q2482" t="str">
        <f t="shared" si="187"/>
        <v>music</v>
      </c>
      <c r="R2482" t="str">
        <f t="shared" si="186"/>
        <v>indie rock</v>
      </c>
      <c r="S2482" s="11">
        <f t="shared" si="185"/>
        <v>42227.936157407406</v>
      </c>
      <c r="T2482" s="12">
        <f t="shared" si="18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 t="shared" si="183"/>
        <v>2305.7199999999998</v>
      </c>
      <c r="Q2483" t="str">
        <f t="shared" si="187"/>
        <v>music</v>
      </c>
      <c r="R2483" t="str">
        <f t="shared" si="186"/>
        <v>indie rock</v>
      </c>
      <c r="S2483" s="11">
        <f t="shared" si="185"/>
        <v>40999.645925925928</v>
      </c>
      <c r="T2483" s="12">
        <f t="shared" si="18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 t="shared" si="183"/>
        <v>513</v>
      </c>
      <c r="Q2484" t="str">
        <f t="shared" si="187"/>
        <v>music</v>
      </c>
      <c r="R2484" t="str">
        <f t="shared" si="186"/>
        <v>indie rock</v>
      </c>
      <c r="S2484" s="11">
        <f t="shared" si="185"/>
        <v>40711.782210648147</v>
      </c>
      <c r="T2484" s="12">
        <f t="shared" si="18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 t="shared" si="183"/>
        <v>635</v>
      </c>
      <c r="Q2485" t="str">
        <f t="shared" si="187"/>
        <v>music</v>
      </c>
      <c r="R2485" t="str">
        <f t="shared" si="186"/>
        <v>indie rock</v>
      </c>
      <c r="S2485" s="11">
        <f t="shared" si="185"/>
        <v>40970.750034722223</v>
      </c>
      <c r="T2485" s="12">
        <f t="shared" si="18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 t="shared" si="183"/>
        <v>2133.0549999999998</v>
      </c>
      <c r="Q2486" t="str">
        <f t="shared" si="187"/>
        <v>music</v>
      </c>
      <c r="R2486" t="str">
        <f t="shared" si="186"/>
        <v>indie rock</v>
      </c>
      <c r="S2486" s="11">
        <f t="shared" si="185"/>
        <v>40771.916701388887</v>
      </c>
      <c r="T2486" s="12">
        <f t="shared" si="18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 t="shared" si="183"/>
        <v>1053</v>
      </c>
      <c r="Q2487" t="str">
        <f t="shared" si="187"/>
        <v>music</v>
      </c>
      <c r="R2487" t="str">
        <f t="shared" si="186"/>
        <v>indie rock</v>
      </c>
      <c r="S2487" s="11">
        <f t="shared" si="185"/>
        <v>40793.998599537037</v>
      </c>
      <c r="T2487" s="12">
        <f t="shared" si="18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 t="shared" si="183"/>
        <v>413.5</v>
      </c>
      <c r="Q2488" t="str">
        <f t="shared" si="187"/>
        <v>music</v>
      </c>
      <c r="R2488" t="str">
        <f t="shared" si="186"/>
        <v>indie rock</v>
      </c>
      <c r="S2488" s="11">
        <f t="shared" si="185"/>
        <v>40991.708055555559</v>
      </c>
      <c r="T2488" s="12">
        <f t="shared" si="18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 t="shared" si="183"/>
        <v>769.38</v>
      </c>
      <c r="Q2489" t="str">
        <f t="shared" si="187"/>
        <v>music</v>
      </c>
      <c r="R2489" t="str">
        <f t="shared" si="186"/>
        <v>indie rock</v>
      </c>
      <c r="S2489" s="11">
        <f t="shared" si="185"/>
        <v>41026.083298611113</v>
      </c>
      <c r="T2489" s="12">
        <f t="shared" si="18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 t="shared" si="183"/>
        <v>1633</v>
      </c>
      <c r="Q2490" t="str">
        <f t="shared" si="187"/>
        <v>music</v>
      </c>
      <c r="R2490" t="str">
        <f t="shared" si="186"/>
        <v>indie rock</v>
      </c>
      <c r="S2490" s="11">
        <f t="shared" si="185"/>
        <v>40833.633194444446</v>
      </c>
      <c r="T2490" s="12">
        <f t="shared" si="18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 t="shared" si="183"/>
        <v>2376.75</v>
      </c>
      <c r="Q2491" t="str">
        <f t="shared" si="187"/>
        <v>music</v>
      </c>
      <c r="R2491" t="str">
        <f t="shared" si="186"/>
        <v>indie rock</v>
      </c>
      <c r="S2491" s="11">
        <f t="shared" si="185"/>
        <v>41373.690266203703</v>
      </c>
      <c r="T2491" s="12">
        <f t="shared" si="18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 t="shared" si="183"/>
        <v>311.5</v>
      </c>
      <c r="Q2492" t="str">
        <f t="shared" si="187"/>
        <v>music</v>
      </c>
      <c r="R2492" t="str">
        <f t="shared" si="186"/>
        <v>indie rock</v>
      </c>
      <c r="S2492" s="11">
        <f t="shared" si="185"/>
        <v>41023.227731481478</v>
      </c>
      <c r="T2492" s="12">
        <f t="shared" si="18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 t="shared" si="183"/>
        <v>263</v>
      </c>
      <c r="Q2493" t="str">
        <f t="shared" si="187"/>
        <v>music</v>
      </c>
      <c r="R2493" t="str">
        <f t="shared" si="186"/>
        <v>indie rock</v>
      </c>
      <c r="S2493" s="11">
        <f t="shared" si="185"/>
        <v>40542.839282407411</v>
      </c>
      <c r="T2493" s="12">
        <f t="shared" si="18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 t="shared" si="183"/>
        <v>388.5</v>
      </c>
      <c r="Q2494" t="str">
        <f t="shared" si="187"/>
        <v>music</v>
      </c>
      <c r="R2494" t="str">
        <f t="shared" si="186"/>
        <v>indie rock</v>
      </c>
      <c r="S2494" s="11">
        <f t="shared" si="185"/>
        <v>41024.985972222225</v>
      </c>
      <c r="T2494" s="12">
        <f t="shared" si="18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 t="shared" si="183"/>
        <v>12999.5</v>
      </c>
      <c r="Q2495" t="str">
        <f t="shared" si="187"/>
        <v>music</v>
      </c>
      <c r="R2495" t="str">
        <f t="shared" si="186"/>
        <v>indie rock</v>
      </c>
      <c r="S2495" s="11">
        <f t="shared" si="185"/>
        <v>41348.168287037035</v>
      </c>
      <c r="T2495" s="12">
        <f t="shared" si="18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 t="shared" si="183"/>
        <v>777.04</v>
      </c>
      <c r="Q2496" t="str">
        <f t="shared" si="187"/>
        <v>music</v>
      </c>
      <c r="R2496" t="str">
        <f t="shared" si="186"/>
        <v>indie rock</v>
      </c>
      <c r="S2496" s="11">
        <f t="shared" si="185"/>
        <v>41022.645185185182</v>
      </c>
      <c r="T2496" s="12">
        <f t="shared" si="18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 t="shared" si="183"/>
        <v>977.52499999999998</v>
      </c>
      <c r="Q2497" t="str">
        <f t="shared" si="187"/>
        <v>music</v>
      </c>
      <c r="R2497" t="str">
        <f t="shared" si="186"/>
        <v>indie rock</v>
      </c>
      <c r="S2497" s="11">
        <f t="shared" si="185"/>
        <v>41036.946469907409</v>
      </c>
      <c r="T2497" s="12">
        <f t="shared" si="18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 t="shared" si="183"/>
        <v>3005</v>
      </c>
      <c r="Q2498" t="str">
        <f t="shared" si="187"/>
        <v>music</v>
      </c>
      <c r="R2498" t="str">
        <f t="shared" si="186"/>
        <v>indie rock</v>
      </c>
      <c r="S2498" s="11">
        <f t="shared" si="185"/>
        <v>41327.996435185189</v>
      </c>
      <c r="T2498" s="12">
        <f t="shared" si="18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 t="shared" ref="P2499:P2562" si="188">AVERAGE(L2499,E2499)</f>
        <v>2283.4299999999998</v>
      </c>
      <c r="Q2499" t="str">
        <f t="shared" si="187"/>
        <v>music</v>
      </c>
      <c r="R2499" t="str">
        <f t="shared" si="186"/>
        <v>indie rock</v>
      </c>
      <c r="S2499" s="11">
        <f t="shared" si="185"/>
        <v>40730.878912037035</v>
      </c>
      <c r="T2499" s="12">
        <f t="shared" ref="T2499:T2562" si="18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 t="shared" si="188"/>
        <v>538</v>
      </c>
      <c r="Q2500" t="str">
        <f t="shared" si="187"/>
        <v>music</v>
      </c>
      <c r="R2500" t="str">
        <f t="shared" si="186"/>
        <v>indie rock</v>
      </c>
      <c r="S2500" s="11">
        <f t="shared" ref="S2500:S2563" si="190">(((J2500/60)/60)/24)+DATE(1970,1,1)</f>
        <v>42017.967442129629</v>
      </c>
      <c r="T2500" s="12">
        <f t="shared" si="18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 t="shared" si="188"/>
        <v>4137.5</v>
      </c>
      <c r="Q2501" t="str">
        <f t="shared" si="187"/>
        <v>music</v>
      </c>
      <c r="R2501" t="str">
        <f t="shared" si="186"/>
        <v>indie rock</v>
      </c>
      <c r="S2501" s="11">
        <f t="shared" si="190"/>
        <v>41226.648576388885</v>
      </c>
      <c r="T2501" s="12">
        <f t="shared" si="18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 t="shared" si="188"/>
        <v>354.5</v>
      </c>
      <c r="Q2502" t="str">
        <f t="shared" si="187"/>
        <v>music</v>
      </c>
      <c r="R2502" t="str">
        <f t="shared" si="186"/>
        <v>indie rock</v>
      </c>
      <c r="S2502" s="11">
        <f t="shared" si="190"/>
        <v>41053.772858796299</v>
      </c>
      <c r="T2502" s="12">
        <f t="shared" si="18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 t="shared" si="188"/>
        <v>144</v>
      </c>
      <c r="Q2503" t="str">
        <f t="shared" si="187"/>
        <v>food</v>
      </c>
      <c r="R2503" t="str">
        <f t="shared" si="186"/>
        <v>restaurants</v>
      </c>
      <c r="S2503" s="11">
        <f t="shared" si="190"/>
        <v>42244.776666666665</v>
      </c>
      <c r="T2503" s="12">
        <f t="shared" si="18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 t="shared" si="188"/>
        <v>45.5</v>
      </c>
      <c r="Q2504" t="str">
        <f t="shared" si="187"/>
        <v>food</v>
      </c>
      <c r="R2504" t="str">
        <f t="shared" si="186"/>
        <v>restaurants</v>
      </c>
      <c r="S2504" s="11">
        <f t="shared" si="190"/>
        <v>41858.825439814813</v>
      </c>
      <c r="T2504" s="12">
        <f t="shared" si="18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>
        <f t="shared" si="188"/>
        <v>0</v>
      </c>
      <c r="Q2505" t="str">
        <f t="shared" si="187"/>
        <v>food</v>
      </c>
      <c r="R2505" t="str">
        <f t="shared" si="186"/>
        <v>restaurants</v>
      </c>
      <c r="S2505" s="11">
        <f t="shared" si="190"/>
        <v>42498.899398148147</v>
      </c>
      <c r="T2505" s="12">
        <f t="shared" si="18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>
        <f t="shared" si="188"/>
        <v>0</v>
      </c>
      <c r="Q2506" t="str">
        <f t="shared" si="187"/>
        <v>food</v>
      </c>
      <c r="R2506" t="str">
        <f t="shared" si="186"/>
        <v>restaurants</v>
      </c>
      <c r="S2506" s="11">
        <f t="shared" si="190"/>
        <v>41928.015439814815</v>
      </c>
      <c r="T2506" s="12">
        <f t="shared" si="18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>
        <f t="shared" si="188"/>
        <v>0</v>
      </c>
      <c r="Q2507" t="str">
        <f t="shared" si="187"/>
        <v>food</v>
      </c>
      <c r="R2507" t="str">
        <f t="shared" ref="R2507:R2570" si="191">RIGHT(N2507,LEN(N2507)-FIND("/",N2507))</f>
        <v>restaurants</v>
      </c>
      <c r="S2507" s="11">
        <f t="shared" si="190"/>
        <v>42047.05574074074</v>
      </c>
      <c r="T2507" s="12">
        <f t="shared" si="18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 t="shared" si="188"/>
        <v>16</v>
      </c>
      <c r="Q2508" t="str">
        <f t="shared" ref="Q2508:Q2571" si="192">LEFT(N2508,FIND("/",N2508)-1)</f>
        <v>food</v>
      </c>
      <c r="R2508" t="str">
        <f t="shared" si="191"/>
        <v>restaurants</v>
      </c>
      <c r="S2508" s="11">
        <f t="shared" si="190"/>
        <v>42258.297094907408</v>
      </c>
      <c r="T2508" s="12">
        <f t="shared" si="18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>
        <f t="shared" si="188"/>
        <v>0</v>
      </c>
      <c r="Q2509" t="str">
        <f t="shared" si="192"/>
        <v>food</v>
      </c>
      <c r="R2509" t="str">
        <f t="shared" si="191"/>
        <v>restaurants</v>
      </c>
      <c r="S2509" s="11">
        <f t="shared" si="190"/>
        <v>42105.072962962964</v>
      </c>
      <c r="T2509" s="12">
        <f t="shared" si="18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>
        <f t="shared" si="188"/>
        <v>0</v>
      </c>
      <c r="Q2510" t="str">
        <f t="shared" si="192"/>
        <v>food</v>
      </c>
      <c r="R2510" t="str">
        <f t="shared" si="191"/>
        <v>restaurants</v>
      </c>
      <c r="S2510" s="11">
        <f t="shared" si="190"/>
        <v>41835.951782407406</v>
      </c>
      <c r="T2510" s="12">
        <f t="shared" si="18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 t="shared" si="188"/>
        <v>514</v>
      </c>
      <c r="Q2511" t="str">
        <f t="shared" si="192"/>
        <v>food</v>
      </c>
      <c r="R2511" t="str">
        <f t="shared" si="191"/>
        <v>restaurants</v>
      </c>
      <c r="S2511" s="11">
        <f t="shared" si="190"/>
        <v>42058.809594907405</v>
      </c>
      <c r="T2511" s="12">
        <f t="shared" si="18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 t="shared" si="188"/>
        <v>38.5</v>
      </c>
      <c r="Q2512" t="str">
        <f t="shared" si="192"/>
        <v>food</v>
      </c>
      <c r="R2512" t="str">
        <f t="shared" si="191"/>
        <v>restaurants</v>
      </c>
      <c r="S2512" s="11">
        <f t="shared" si="190"/>
        <v>42078.997361111105</v>
      </c>
      <c r="T2512" s="12">
        <f t="shared" si="18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>
        <f t="shared" si="188"/>
        <v>0</v>
      </c>
      <c r="Q2513" t="str">
        <f t="shared" si="192"/>
        <v>food</v>
      </c>
      <c r="R2513" t="str">
        <f t="shared" si="191"/>
        <v>restaurants</v>
      </c>
      <c r="S2513" s="11">
        <f t="shared" si="190"/>
        <v>42371.446909722217</v>
      </c>
      <c r="T2513" s="12">
        <f t="shared" si="18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>
        <f t="shared" si="188"/>
        <v>0</v>
      </c>
      <c r="Q2514" t="str">
        <f t="shared" si="192"/>
        <v>food</v>
      </c>
      <c r="R2514" t="str">
        <f t="shared" si="191"/>
        <v>restaurants</v>
      </c>
      <c r="S2514" s="11">
        <f t="shared" si="190"/>
        <v>41971.876863425925</v>
      </c>
      <c r="T2514" s="12">
        <f t="shared" si="18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>
        <f t="shared" si="188"/>
        <v>0</v>
      </c>
      <c r="Q2515" t="str">
        <f t="shared" si="192"/>
        <v>food</v>
      </c>
      <c r="R2515" t="str">
        <f t="shared" si="191"/>
        <v>restaurants</v>
      </c>
      <c r="S2515" s="11">
        <f t="shared" si="190"/>
        <v>42732.00681712963</v>
      </c>
      <c r="T2515" s="12">
        <f t="shared" si="18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 t="shared" si="188"/>
        <v>107</v>
      </c>
      <c r="Q2516" t="str">
        <f t="shared" si="192"/>
        <v>food</v>
      </c>
      <c r="R2516" t="str">
        <f t="shared" si="191"/>
        <v>restaurants</v>
      </c>
      <c r="S2516" s="11">
        <f t="shared" si="190"/>
        <v>41854.389780092592</v>
      </c>
      <c r="T2516" s="12">
        <f t="shared" si="18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 t="shared" si="188"/>
        <v>471</v>
      </c>
      <c r="Q2517" t="str">
        <f t="shared" si="192"/>
        <v>food</v>
      </c>
      <c r="R2517" t="str">
        <f t="shared" si="191"/>
        <v>restaurants</v>
      </c>
      <c r="S2517" s="11">
        <f t="shared" si="190"/>
        <v>42027.839733796296</v>
      </c>
      <c r="T2517" s="12">
        <f t="shared" si="18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>
        <f t="shared" si="188"/>
        <v>0</v>
      </c>
      <c r="Q2518" t="str">
        <f t="shared" si="192"/>
        <v>food</v>
      </c>
      <c r="R2518" t="str">
        <f t="shared" si="191"/>
        <v>restaurants</v>
      </c>
      <c r="S2518" s="11">
        <f t="shared" si="190"/>
        <v>41942.653379629628</v>
      </c>
      <c r="T2518" s="12">
        <f t="shared" si="18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 t="shared" si="188"/>
        <v>900</v>
      </c>
      <c r="Q2519" t="str">
        <f t="shared" si="192"/>
        <v>food</v>
      </c>
      <c r="R2519" t="str">
        <f t="shared" si="191"/>
        <v>restaurants</v>
      </c>
      <c r="S2519" s="11">
        <f t="shared" si="190"/>
        <v>42052.802430555559</v>
      </c>
      <c r="T2519" s="12">
        <f t="shared" si="18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>
        <f t="shared" si="188"/>
        <v>0</v>
      </c>
      <c r="Q2520" t="str">
        <f t="shared" si="192"/>
        <v>food</v>
      </c>
      <c r="R2520" t="str">
        <f t="shared" si="191"/>
        <v>restaurants</v>
      </c>
      <c r="S2520" s="11">
        <f t="shared" si="190"/>
        <v>41926.680879629632</v>
      </c>
      <c r="T2520" s="12">
        <f t="shared" si="18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 t="shared" si="188"/>
        <v>34.5</v>
      </c>
      <c r="Q2521" t="str">
        <f t="shared" si="192"/>
        <v>food</v>
      </c>
      <c r="R2521" t="str">
        <f t="shared" si="191"/>
        <v>restaurants</v>
      </c>
      <c r="S2521" s="11">
        <f t="shared" si="190"/>
        <v>41809.155138888891</v>
      </c>
      <c r="T2521" s="12">
        <f t="shared" si="18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>
        <f t="shared" si="188"/>
        <v>0</v>
      </c>
      <c r="Q2522" t="str">
        <f t="shared" si="192"/>
        <v>food</v>
      </c>
      <c r="R2522" t="str">
        <f t="shared" si="191"/>
        <v>restaurants</v>
      </c>
      <c r="S2522" s="11">
        <f t="shared" si="190"/>
        <v>42612.600520833337</v>
      </c>
      <c r="T2522" s="12">
        <f t="shared" si="18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 t="shared" si="188"/>
        <v>6908.9949999999999</v>
      </c>
      <c r="Q2523" t="str">
        <f t="shared" si="192"/>
        <v>music</v>
      </c>
      <c r="R2523" t="str">
        <f t="shared" si="191"/>
        <v>classical music</v>
      </c>
      <c r="S2523" s="11">
        <f t="shared" si="190"/>
        <v>42269.967835648145</v>
      </c>
      <c r="T2523" s="12">
        <f t="shared" si="18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 t="shared" si="188"/>
        <v>2513.5</v>
      </c>
      <c r="Q2524" t="str">
        <f t="shared" si="192"/>
        <v>music</v>
      </c>
      <c r="R2524" t="str">
        <f t="shared" si="191"/>
        <v>classical music</v>
      </c>
      <c r="S2524" s="11">
        <f t="shared" si="190"/>
        <v>42460.573611111111</v>
      </c>
      <c r="T2524" s="12">
        <f t="shared" si="18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 t="shared" si="188"/>
        <v>717</v>
      </c>
      <c r="Q2525" t="str">
        <f t="shared" si="192"/>
        <v>music</v>
      </c>
      <c r="R2525" t="str">
        <f t="shared" si="191"/>
        <v>classical music</v>
      </c>
      <c r="S2525" s="11">
        <f t="shared" si="190"/>
        <v>41930.975601851853</v>
      </c>
      <c r="T2525" s="12">
        <f t="shared" si="18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 t="shared" si="188"/>
        <v>3831.5</v>
      </c>
      <c r="Q2526" t="str">
        <f t="shared" si="192"/>
        <v>music</v>
      </c>
      <c r="R2526" t="str">
        <f t="shared" si="191"/>
        <v>classical music</v>
      </c>
      <c r="S2526" s="11">
        <f t="shared" si="190"/>
        <v>41961.807372685187</v>
      </c>
      <c r="T2526" s="12">
        <f t="shared" si="18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 t="shared" si="188"/>
        <v>4053</v>
      </c>
      <c r="Q2527" t="str">
        <f t="shared" si="192"/>
        <v>music</v>
      </c>
      <c r="R2527" t="str">
        <f t="shared" si="191"/>
        <v>classical music</v>
      </c>
      <c r="S2527" s="11">
        <f t="shared" si="190"/>
        <v>41058.844571759262</v>
      </c>
      <c r="T2527" s="12">
        <f t="shared" si="18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 t="shared" si="188"/>
        <v>2275.5</v>
      </c>
      <c r="Q2528" t="str">
        <f t="shared" si="192"/>
        <v>music</v>
      </c>
      <c r="R2528" t="str">
        <f t="shared" si="191"/>
        <v>classical music</v>
      </c>
      <c r="S2528" s="11">
        <f t="shared" si="190"/>
        <v>41953.091134259259</v>
      </c>
      <c r="T2528" s="12">
        <f t="shared" si="18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 t="shared" si="188"/>
        <v>2078</v>
      </c>
      <c r="Q2529" t="str">
        <f t="shared" si="192"/>
        <v>music</v>
      </c>
      <c r="R2529" t="str">
        <f t="shared" si="191"/>
        <v>classical music</v>
      </c>
      <c r="S2529" s="11">
        <f t="shared" si="190"/>
        <v>41546.75105324074</v>
      </c>
      <c r="T2529" s="12">
        <f t="shared" si="18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 t="shared" si="188"/>
        <v>2185.4949999999999</v>
      </c>
      <c r="Q2530" t="str">
        <f t="shared" si="192"/>
        <v>music</v>
      </c>
      <c r="R2530" t="str">
        <f t="shared" si="191"/>
        <v>classical music</v>
      </c>
      <c r="S2530" s="11">
        <f t="shared" si="190"/>
        <v>42217.834525462968</v>
      </c>
      <c r="T2530" s="12">
        <f t="shared" si="18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 t="shared" si="188"/>
        <v>3166.5</v>
      </c>
      <c r="Q2531" t="str">
        <f t="shared" si="192"/>
        <v>music</v>
      </c>
      <c r="R2531" t="str">
        <f t="shared" si="191"/>
        <v>classical music</v>
      </c>
      <c r="S2531" s="11">
        <f t="shared" si="190"/>
        <v>40948.080729166664</v>
      </c>
      <c r="T2531" s="12">
        <f t="shared" si="18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 t="shared" si="188"/>
        <v>3274</v>
      </c>
      <c r="Q2532" t="str">
        <f t="shared" si="192"/>
        <v>music</v>
      </c>
      <c r="R2532" t="str">
        <f t="shared" si="191"/>
        <v>classical music</v>
      </c>
      <c r="S2532" s="11">
        <f t="shared" si="190"/>
        <v>42081.864641203705</v>
      </c>
      <c r="T2532" s="12">
        <f t="shared" si="18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 t="shared" si="188"/>
        <v>2289.5</v>
      </c>
      <c r="Q2533" t="str">
        <f t="shared" si="192"/>
        <v>music</v>
      </c>
      <c r="R2533" t="str">
        <f t="shared" si="191"/>
        <v>classical music</v>
      </c>
      <c r="S2533" s="11">
        <f t="shared" si="190"/>
        <v>42208.680023148147</v>
      </c>
      <c r="T2533" s="12">
        <f t="shared" si="18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 t="shared" si="188"/>
        <v>2552.5</v>
      </c>
      <c r="Q2534" t="str">
        <f t="shared" si="192"/>
        <v>music</v>
      </c>
      <c r="R2534" t="str">
        <f t="shared" si="191"/>
        <v>classical music</v>
      </c>
      <c r="S2534" s="11">
        <f t="shared" si="190"/>
        <v>41107.849143518521</v>
      </c>
      <c r="T2534" s="12">
        <f t="shared" si="18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 t="shared" si="188"/>
        <v>4218</v>
      </c>
      <c r="Q2535" t="str">
        <f t="shared" si="192"/>
        <v>music</v>
      </c>
      <c r="R2535" t="str">
        <f t="shared" si="191"/>
        <v>classical music</v>
      </c>
      <c r="S2535" s="11">
        <f t="shared" si="190"/>
        <v>41304.751284722224</v>
      </c>
      <c r="T2535" s="12">
        <f t="shared" si="18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 t="shared" si="188"/>
        <v>1057</v>
      </c>
      <c r="Q2536" t="str">
        <f t="shared" si="192"/>
        <v>music</v>
      </c>
      <c r="R2536" t="str">
        <f t="shared" si="191"/>
        <v>classical music</v>
      </c>
      <c r="S2536" s="11">
        <f t="shared" si="190"/>
        <v>40127.700370370374</v>
      </c>
      <c r="T2536" s="12">
        <f t="shared" si="18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 t="shared" si="188"/>
        <v>10416.5</v>
      </c>
      <c r="Q2537" t="str">
        <f t="shared" si="192"/>
        <v>music</v>
      </c>
      <c r="R2537" t="str">
        <f t="shared" si="191"/>
        <v>classical music</v>
      </c>
      <c r="S2537" s="11">
        <f t="shared" si="190"/>
        <v>41943.791030092594</v>
      </c>
      <c r="T2537" s="12">
        <f t="shared" si="18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 t="shared" si="188"/>
        <v>16.5</v>
      </c>
      <c r="Q2538" t="str">
        <f t="shared" si="192"/>
        <v>music</v>
      </c>
      <c r="R2538" t="str">
        <f t="shared" si="191"/>
        <v>classical music</v>
      </c>
      <c r="S2538" s="11">
        <f t="shared" si="190"/>
        <v>41464.106087962966</v>
      </c>
      <c r="T2538" s="12">
        <f t="shared" si="18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 t="shared" si="188"/>
        <v>555.5</v>
      </c>
      <c r="Q2539" t="str">
        <f t="shared" si="192"/>
        <v>music</v>
      </c>
      <c r="R2539" t="str">
        <f t="shared" si="191"/>
        <v>classical music</v>
      </c>
      <c r="S2539" s="11">
        <f t="shared" si="190"/>
        <v>40696.648784722223</v>
      </c>
      <c r="T2539" s="12">
        <f t="shared" si="18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 t="shared" si="188"/>
        <v>10264.084999999999</v>
      </c>
      <c r="Q2540" t="str">
        <f t="shared" si="192"/>
        <v>music</v>
      </c>
      <c r="R2540" t="str">
        <f t="shared" si="191"/>
        <v>classical music</v>
      </c>
      <c r="S2540" s="11">
        <f t="shared" si="190"/>
        <v>41298.509965277779</v>
      </c>
      <c r="T2540" s="12">
        <f t="shared" si="18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 t="shared" si="188"/>
        <v>5042</v>
      </c>
      <c r="Q2541" t="str">
        <f t="shared" si="192"/>
        <v>music</v>
      </c>
      <c r="R2541" t="str">
        <f t="shared" si="191"/>
        <v>classical music</v>
      </c>
      <c r="S2541" s="11">
        <f t="shared" si="190"/>
        <v>41977.902222222227</v>
      </c>
      <c r="T2541" s="12">
        <f t="shared" si="18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 t="shared" si="188"/>
        <v>1306</v>
      </c>
      <c r="Q2542" t="str">
        <f t="shared" si="192"/>
        <v>music</v>
      </c>
      <c r="R2542" t="str">
        <f t="shared" si="191"/>
        <v>classical music</v>
      </c>
      <c r="S2542" s="11">
        <f t="shared" si="190"/>
        <v>40785.675011574072</v>
      </c>
      <c r="T2542" s="12">
        <f t="shared" si="18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 t="shared" si="188"/>
        <v>1904.5</v>
      </c>
      <c r="Q2543" t="str">
        <f t="shared" si="192"/>
        <v>music</v>
      </c>
      <c r="R2543" t="str">
        <f t="shared" si="191"/>
        <v>classical music</v>
      </c>
      <c r="S2543" s="11">
        <f t="shared" si="190"/>
        <v>41483.449282407404</v>
      </c>
      <c r="T2543" s="12">
        <f t="shared" si="18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 t="shared" si="188"/>
        <v>369</v>
      </c>
      <c r="Q2544" t="str">
        <f t="shared" si="192"/>
        <v>music</v>
      </c>
      <c r="R2544" t="str">
        <f t="shared" si="191"/>
        <v>classical music</v>
      </c>
      <c r="S2544" s="11">
        <f t="shared" si="190"/>
        <v>41509.426585648151</v>
      </c>
      <c r="T2544" s="12">
        <f t="shared" si="18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 t="shared" si="188"/>
        <v>202</v>
      </c>
      <c r="Q2545" t="str">
        <f t="shared" si="192"/>
        <v>music</v>
      </c>
      <c r="R2545" t="str">
        <f t="shared" si="191"/>
        <v>classical music</v>
      </c>
      <c r="S2545" s="11">
        <f t="shared" si="190"/>
        <v>40514.107615740737</v>
      </c>
      <c r="T2545" s="12">
        <f t="shared" si="18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 t="shared" si="188"/>
        <v>2549</v>
      </c>
      <c r="Q2546" t="str">
        <f t="shared" si="192"/>
        <v>music</v>
      </c>
      <c r="R2546" t="str">
        <f t="shared" si="191"/>
        <v>classical music</v>
      </c>
      <c r="S2546" s="11">
        <f t="shared" si="190"/>
        <v>41068.520474537036</v>
      </c>
      <c r="T2546" s="12">
        <f t="shared" si="18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 t="shared" si="188"/>
        <v>1983.5</v>
      </c>
      <c r="Q2547" t="str">
        <f t="shared" si="192"/>
        <v>music</v>
      </c>
      <c r="R2547" t="str">
        <f t="shared" si="191"/>
        <v>classical music</v>
      </c>
      <c r="S2547" s="11">
        <f t="shared" si="190"/>
        <v>42027.13817129629</v>
      </c>
      <c r="T2547" s="12">
        <f t="shared" si="18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 t="shared" si="188"/>
        <v>1987.5</v>
      </c>
      <c r="Q2548" t="str">
        <f t="shared" si="192"/>
        <v>music</v>
      </c>
      <c r="R2548" t="str">
        <f t="shared" si="191"/>
        <v>classical music</v>
      </c>
      <c r="S2548" s="11">
        <f t="shared" si="190"/>
        <v>41524.858553240738</v>
      </c>
      <c r="T2548" s="12">
        <f t="shared" si="18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 t="shared" si="188"/>
        <v>3363</v>
      </c>
      <c r="Q2549" t="str">
        <f t="shared" si="192"/>
        <v>music</v>
      </c>
      <c r="R2549" t="str">
        <f t="shared" si="191"/>
        <v>classical music</v>
      </c>
      <c r="S2549" s="11">
        <f t="shared" si="190"/>
        <v>40973.773182870369</v>
      </c>
      <c r="T2549" s="12">
        <f t="shared" si="18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 t="shared" si="188"/>
        <v>3074</v>
      </c>
      <c r="Q2550" t="str">
        <f t="shared" si="192"/>
        <v>music</v>
      </c>
      <c r="R2550" t="str">
        <f t="shared" si="191"/>
        <v>classical music</v>
      </c>
      <c r="S2550" s="11">
        <f t="shared" si="190"/>
        <v>42618.625428240746</v>
      </c>
      <c r="T2550" s="12">
        <f t="shared" si="18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 t="shared" si="188"/>
        <v>825.5</v>
      </c>
      <c r="Q2551" t="str">
        <f t="shared" si="192"/>
        <v>music</v>
      </c>
      <c r="R2551" t="str">
        <f t="shared" si="191"/>
        <v>classical music</v>
      </c>
      <c r="S2551" s="11">
        <f t="shared" si="190"/>
        <v>41390.757754629631</v>
      </c>
      <c r="T2551" s="12">
        <f t="shared" si="18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 t="shared" si="188"/>
        <v>3352.5</v>
      </c>
      <c r="Q2552" t="str">
        <f t="shared" si="192"/>
        <v>music</v>
      </c>
      <c r="R2552" t="str">
        <f t="shared" si="191"/>
        <v>classical music</v>
      </c>
      <c r="S2552" s="11">
        <f t="shared" si="190"/>
        <v>42228.634328703702</v>
      </c>
      <c r="T2552" s="12">
        <f t="shared" si="18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 t="shared" si="188"/>
        <v>1915.75</v>
      </c>
      <c r="Q2553" t="str">
        <f t="shared" si="192"/>
        <v>music</v>
      </c>
      <c r="R2553" t="str">
        <f t="shared" si="191"/>
        <v>classical music</v>
      </c>
      <c r="S2553" s="11">
        <f t="shared" si="190"/>
        <v>40961.252141203702</v>
      </c>
      <c r="T2553" s="12">
        <f t="shared" si="18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 t="shared" si="188"/>
        <v>1606.5</v>
      </c>
      <c r="Q2554" t="str">
        <f t="shared" si="192"/>
        <v>music</v>
      </c>
      <c r="R2554" t="str">
        <f t="shared" si="191"/>
        <v>classical music</v>
      </c>
      <c r="S2554" s="11">
        <f t="shared" si="190"/>
        <v>42769.809965277775</v>
      </c>
      <c r="T2554" s="12">
        <f t="shared" si="18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 t="shared" si="188"/>
        <v>1196.5</v>
      </c>
      <c r="Q2555" t="str">
        <f t="shared" si="192"/>
        <v>music</v>
      </c>
      <c r="R2555" t="str">
        <f t="shared" si="191"/>
        <v>classical music</v>
      </c>
      <c r="S2555" s="11">
        <f t="shared" si="190"/>
        <v>41113.199155092596</v>
      </c>
      <c r="T2555" s="12">
        <f t="shared" si="18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 t="shared" si="188"/>
        <v>1875.5</v>
      </c>
      <c r="Q2556" t="str">
        <f t="shared" si="192"/>
        <v>music</v>
      </c>
      <c r="R2556" t="str">
        <f t="shared" si="191"/>
        <v>classical music</v>
      </c>
      <c r="S2556" s="11">
        <f t="shared" si="190"/>
        <v>42125.078275462962</v>
      </c>
      <c r="T2556" s="12">
        <f t="shared" si="18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 t="shared" si="188"/>
        <v>1091</v>
      </c>
      <c r="Q2557" t="str">
        <f t="shared" si="192"/>
        <v>music</v>
      </c>
      <c r="R2557" t="str">
        <f t="shared" si="191"/>
        <v>classical music</v>
      </c>
      <c r="S2557" s="11">
        <f t="shared" si="190"/>
        <v>41026.655011574076</v>
      </c>
      <c r="T2557" s="12">
        <f t="shared" si="18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 t="shared" si="188"/>
        <v>410</v>
      </c>
      <c r="Q2558" t="str">
        <f t="shared" si="192"/>
        <v>music</v>
      </c>
      <c r="R2558" t="str">
        <f t="shared" si="191"/>
        <v>classical music</v>
      </c>
      <c r="S2558" s="11">
        <f t="shared" si="190"/>
        <v>41222.991400462961</v>
      </c>
      <c r="T2558" s="12">
        <f t="shared" si="18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 t="shared" si="188"/>
        <v>551</v>
      </c>
      <c r="Q2559" t="str">
        <f t="shared" si="192"/>
        <v>music</v>
      </c>
      <c r="R2559" t="str">
        <f t="shared" si="191"/>
        <v>classical music</v>
      </c>
      <c r="S2559" s="11">
        <f t="shared" si="190"/>
        <v>41744.745208333334</v>
      </c>
      <c r="T2559" s="12">
        <f t="shared" si="18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 t="shared" si="188"/>
        <v>689.5</v>
      </c>
      <c r="Q2560" t="str">
        <f t="shared" si="192"/>
        <v>music</v>
      </c>
      <c r="R2560" t="str">
        <f t="shared" si="191"/>
        <v>classical music</v>
      </c>
      <c r="S2560" s="11">
        <f t="shared" si="190"/>
        <v>42093.860023148154</v>
      </c>
      <c r="T2560" s="12">
        <f t="shared" si="18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 t="shared" si="188"/>
        <v>457.5</v>
      </c>
      <c r="Q2561" t="str">
        <f t="shared" si="192"/>
        <v>music</v>
      </c>
      <c r="R2561" t="str">
        <f t="shared" si="191"/>
        <v>classical music</v>
      </c>
      <c r="S2561" s="11">
        <f t="shared" si="190"/>
        <v>40829.873657407406</v>
      </c>
      <c r="T2561" s="12">
        <f t="shared" si="18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 t="shared" si="188"/>
        <v>1512</v>
      </c>
      <c r="Q2562" t="str">
        <f t="shared" si="192"/>
        <v>music</v>
      </c>
      <c r="R2562" t="str">
        <f t="shared" si="191"/>
        <v>classical music</v>
      </c>
      <c r="S2562" s="11">
        <f t="shared" si="190"/>
        <v>42039.951087962967</v>
      </c>
      <c r="T2562" s="12">
        <f t="shared" si="18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>
        <f t="shared" ref="P2563:P2626" si="193">AVERAGE(L2563,E2563)</f>
        <v>0</v>
      </c>
      <c r="Q2563" t="str">
        <f t="shared" si="192"/>
        <v>food</v>
      </c>
      <c r="R2563" t="str">
        <f t="shared" si="191"/>
        <v>food trucks</v>
      </c>
      <c r="S2563" s="11">
        <f t="shared" si="190"/>
        <v>42260.528807870374</v>
      </c>
      <c r="T2563" s="12">
        <f t="shared" ref="T2563:T2626" si="19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 t="shared" si="193"/>
        <v>39</v>
      </c>
      <c r="Q2564" t="str">
        <f t="shared" si="192"/>
        <v>food</v>
      </c>
      <c r="R2564" t="str">
        <f t="shared" si="191"/>
        <v>food trucks</v>
      </c>
      <c r="S2564" s="11">
        <f t="shared" ref="S2564:S2627" si="195">(((J2564/60)/60)/24)+DATE(1970,1,1)</f>
        <v>42594.524756944447</v>
      </c>
      <c r="T2564" s="12">
        <f t="shared" si="19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>
        <f t="shared" si="193"/>
        <v>0</v>
      </c>
      <c r="Q2565" t="str">
        <f t="shared" si="192"/>
        <v>food</v>
      </c>
      <c r="R2565" t="str">
        <f t="shared" si="191"/>
        <v>food trucks</v>
      </c>
      <c r="S2565" s="11">
        <f t="shared" si="195"/>
        <v>42155.139479166668</v>
      </c>
      <c r="T2565" s="12">
        <f t="shared" si="19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>
        <f t="shared" si="193"/>
        <v>0</v>
      </c>
      <c r="Q2566" t="str">
        <f t="shared" si="192"/>
        <v>food</v>
      </c>
      <c r="R2566" t="str">
        <f t="shared" si="191"/>
        <v>food trucks</v>
      </c>
      <c r="S2566" s="11">
        <f t="shared" si="195"/>
        <v>41822.040497685186</v>
      </c>
      <c r="T2566" s="12">
        <f t="shared" si="19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 t="shared" si="193"/>
        <v>50.5</v>
      </c>
      <c r="Q2567" t="str">
        <f t="shared" si="192"/>
        <v>food</v>
      </c>
      <c r="R2567" t="str">
        <f t="shared" si="191"/>
        <v>food trucks</v>
      </c>
      <c r="S2567" s="11">
        <f t="shared" si="195"/>
        <v>42440.650335648148</v>
      </c>
      <c r="T2567" s="12">
        <f t="shared" si="19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>
        <f t="shared" si="193"/>
        <v>0</v>
      </c>
      <c r="Q2568" t="str">
        <f t="shared" si="192"/>
        <v>food</v>
      </c>
      <c r="R2568" t="str">
        <f t="shared" si="191"/>
        <v>food trucks</v>
      </c>
      <c r="S2568" s="11">
        <f t="shared" si="195"/>
        <v>41842.980879629627</v>
      </c>
      <c r="T2568" s="12">
        <f t="shared" si="19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 t="shared" si="193"/>
        <v>61</v>
      </c>
      <c r="Q2569" t="str">
        <f t="shared" si="192"/>
        <v>food</v>
      </c>
      <c r="R2569" t="str">
        <f t="shared" si="191"/>
        <v>food trucks</v>
      </c>
      <c r="S2569" s="11">
        <f t="shared" si="195"/>
        <v>42087.878912037035</v>
      </c>
      <c r="T2569" s="12">
        <f t="shared" si="19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 t="shared" si="193"/>
        <v>25.5</v>
      </c>
      <c r="Q2570" t="str">
        <f t="shared" si="192"/>
        <v>food</v>
      </c>
      <c r="R2570" t="str">
        <f t="shared" si="191"/>
        <v>food trucks</v>
      </c>
      <c r="S2570" s="11">
        <f t="shared" si="195"/>
        <v>42584.666597222225</v>
      </c>
      <c r="T2570" s="12">
        <f t="shared" si="19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 t="shared" si="193"/>
        <v>73.5</v>
      </c>
      <c r="Q2571" t="str">
        <f t="shared" si="192"/>
        <v>food</v>
      </c>
      <c r="R2571" t="str">
        <f t="shared" ref="R2571:R2634" si="196">RIGHT(N2571,LEN(N2571)-FIND("/",N2571))</f>
        <v>food trucks</v>
      </c>
      <c r="S2571" s="11">
        <f t="shared" si="195"/>
        <v>42234.105462962965</v>
      </c>
      <c r="T2571" s="12">
        <f t="shared" si="19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 t="shared" si="193"/>
        <v>30.5</v>
      </c>
      <c r="Q2572" t="str">
        <f t="shared" ref="Q2572:Q2635" si="197">LEFT(N2572,FIND("/",N2572)-1)</f>
        <v>food</v>
      </c>
      <c r="R2572" t="str">
        <f t="shared" si="196"/>
        <v>food trucks</v>
      </c>
      <c r="S2572" s="11">
        <f t="shared" si="195"/>
        <v>42744.903182870374</v>
      </c>
      <c r="T2572" s="12">
        <f t="shared" si="19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 t="shared" si="193"/>
        <v>127</v>
      </c>
      <c r="Q2573" t="str">
        <f t="shared" si="197"/>
        <v>food</v>
      </c>
      <c r="R2573" t="str">
        <f t="shared" si="196"/>
        <v>food trucks</v>
      </c>
      <c r="S2573" s="11">
        <f t="shared" si="195"/>
        <v>42449.341678240744</v>
      </c>
      <c r="T2573" s="12">
        <f t="shared" si="19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>
        <f t="shared" si="193"/>
        <v>0</v>
      </c>
      <c r="Q2574" t="str">
        <f t="shared" si="197"/>
        <v>food</v>
      </c>
      <c r="R2574" t="str">
        <f t="shared" si="196"/>
        <v>food trucks</v>
      </c>
      <c r="S2574" s="11">
        <f t="shared" si="195"/>
        <v>42077.119409722218</v>
      </c>
      <c r="T2574" s="12">
        <f t="shared" si="19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>
        <f t="shared" si="193"/>
        <v>0</v>
      </c>
      <c r="Q2575" t="str">
        <f t="shared" si="197"/>
        <v>food</v>
      </c>
      <c r="R2575" t="str">
        <f t="shared" si="196"/>
        <v>food trucks</v>
      </c>
      <c r="S2575" s="11">
        <f t="shared" si="195"/>
        <v>41829.592002314814</v>
      </c>
      <c r="T2575" s="12">
        <f t="shared" si="19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>
        <f t="shared" si="193"/>
        <v>0</v>
      </c>
      <c r="Q2576" t="str">
        <f t="shared" si="197"/>
        <v>food</v>
      </c>
      <c r="R2576" t="str">
        <f t="shared" si="196"/>
        <v>food trucks</v>
      </c>
      <c r="S2576" s="11">
        <f t="shared" si="195"/>
        <v>42487.825752314813</v>
      </c>
      <c r="T2576" s="12">
        <f t="shared" si="19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>
        <f t="shared" si="193"/>
        <v>0</v>
      </c>
      <c r="Q2577" t="str">
        <f t="shared" si="197"/>
        <v>food</v>
      </c>
      <c r="R2577" t="str">
        <f t="shared" si="196"/>
        <v>food trucks</v>
      </c>
      <c r="S2577" s="11">
        <f t="shared" si="195"/>
        <v>41986.108726851846</v>
      </c>
      <c r="T2577" s="12">
        <f t="shared" si="19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>
        <f t="shared" si="193"/>
        <v>0</v>
      </c>
      <c r="Q2578" t="str">
        <f t="shared" si="197"/>
        <v>food</v>
      </c>
      <c r="R2578" t="str">
        <f t="shared" si="196"/>
        <v>food trucks</v>
      </c>
      <c r="S2578" s="11">
        <f t="shared" si="195"/>
        <v>42060.00980324074</v>
      </c>
      <c r="T2578" s="12">
        <f t="shared" si="19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>
        <f t="shared" si="193"/>
        <v>0</v>
      </c>
      <c r="Q2579" t="str">
        <f t="shared" si="197"/>
        <v>food</v>
      </c>
      <c r="R2579" t="str">
        <f t="shared" si="196"/>
        <v>food trucks</v>
      </c>
      <c r="S2579" s="11">
        <f t="shared" si="195"/>
        <v>41830.820567129631</v>
      </c>
      <c r="T2579" s="12">
        <f t="shared" si="19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>
        <f t="shared" si="193"/>
        <v>0</v>
      </c>
      <c r="Q2580" t="str">
        <f t="shared" si="197"/>
        <v>food</v>
      </c>
      <c r="R2580" t="str">
        <f t="shared" si="196"/>
        <v>food trucks</v>
      </c>
      <c r="S2580" s="11">
        <f t="shared" si="195"/>
        <v>42238.022905092599</v>
      </c>
      <c r="T2580" s="12">
        <f t="shared" si="19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 t="shared" si="193"/>
        <v>144.5</v>
      </c>
      <c r="Q2581" t="str">
        <f t="shared" si="197"/>
        <v>food</v>
      </c>
      <c r="R2581" t="str">
        <f t="shared" si="196"/>
        <v>food trucks</v>
      </c>
      <c r="S2581" s="11">
        <f t="shared" si="195"/>
        <v>41837.829895833333</v>
      </c>
      <c r="T2581" s="12">
        <f t="shared" si="19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 t="shared" si="193"/>
        <v>26.5</v>
      </c>
      <c r="Q2582" t="str">
        <f t="shared" si="197"/>
        <v>food</v>
      </c>
      <c r="R2582" t="str">
        <f t="shared" si="196"/>
        <v>food trucks</v>
      </c>
      <c r="S2582" s="11">
        <f t="shared" si="195"/>
        <v>42110.326423611114</v>
      </c>
      <c r="T2582" s="12">
        <f t="shared" si="19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 t="shared" si="193"/>
        <v>270.5</v>
      </c>
      <c r="Q2583" t="str">
        <f t="shared" si="197"/>
        <v>food</v>
      </c>
      <c r="R2583" t="str">
        <f t="shared" si="196"/>
        <v>food trucks</v>
      </c>
      <c r="S2583" s="11">
        <f t="shared" si="195"/>
        <v>42294.628449074073</v>
      </c>
      <c r="T2583" s="12">
        <f t="shared" si="19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 t="shared" si="193"/>
        <v>1</v>
      </c>
      <c r="Q2584" t="str">
        <f t="shared" si="197"/>
        <v>food</v>
      </c>
      <c r="R2584" t="str">
        <f t="shared" si="196"/>
        <v>food trucks</v>
      </c>
      <c r="S2584" s="11">
        <f t="shared" si="195"/>
        <v>42642.988819444443</v>
      </c>
      <c r="T2584" s="12">
        <f t="shared" si="19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 t="shared" si="193"/>
        <v>5</v>
      </c>
      <c r="Q2585" t="str">
        <f t="shared" si="197"/>
        <v>food</v>
      </c>
      <c r="R2585" t="str">
        <f t="shared" si="196"/>
        <v>food trucks</v>
      </c>
      <c r="S2585" s="11">
        <f t="shared" si="195"/>
        <v>42019.76944444445</v>
      </c>
      <c r="T2585" s="12">
        <f t="shared" si="19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>
        <f t="shared" si="193"/>
        <v>0</v>
      </c>
      <c r="Q2586" t="str">
        <f t="shared" si="197"/>
        <v>food</v>
      </c>
      <c r="R2586" t="str">
        <f t="shared" si="196"/>
        <v>food trucks</v>
      </c>
      <c r="S2586" s="11">
        <f t="shared" si="195"/>
        <v>42140.173252314817</v>
      </c>
      <c r="T2586" s="12">
        <f t="shared" si="19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 t="shared" si="193"/>
        <v>25.5</v>
      </c>
      <c r="Q2587" t="str">
        <f t="shared" si="197"/>
        <v>food</v>
      </c>
      <c r="R2587" t="str">
        <f t="shared" si="196"/>
        <v>food trucks</v>
      </c>
      <c r="S2587" s="11">
        <f t="shared" si="195"/>
        <v>41795.963333333333</v>
      </c>
      <c r="T2587" s="12">
        <f t="shared" si="19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 t="shared" si="193"/>
        <v>3</v>
      </c>
      <c r="Q2588" t="str">
        <f t="shared" si="197"/>
        <v>food</v>
      </c>
      <c r="R2588" t="str">
        <f t="shared" si="196"/>
        <v>food trucks</v>
      </c>
      <c r="S2588" s="11">
        <f t="shared" si="195"/>
        <v>42333.330277777779</v>
      </c>
      <c r="T2588" s="12">
        <f t="shared" si="19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 t="shared" si="193"/>
        <v>611.5</v>
      </c>
      <c r="Q2589" t="str">
        <f t="shared" si="197"/>
        <v>food</v>
      </c>
      <c r="R2589" t="str">
        <f t="shared" si="196"/>
        <v>food trucks</v>
      </c>
      <c r="S2589" s="11">
        <f t="shared" si="195"/>
        <v>42338.675381944442</v>
      </c>
      <c r="T2589" s="12">
        <f t="shared" si="19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 t="shared" si="193"/>
        <v>120.5</v>
      </c>
      <c r="Q2590" t="str">
        <f t="shared" si="197"/>
        <v>food</v>
      </c>
      <c r="R2590" t="str">
        <f t="shared" si="196"/>
        <v>food trucks</v>
      </c>
      <c r="S2590" s="11">
        <f t="shared" si="195"/>
        <v>42042.676226851851</v>
      </c>
      <c r="T2590" s="12">
        <f t="shared" si="19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 t="shared" si="193"/>
        <v>3</v>
      </c>
      <c r="Q2591" t="str">
        <f t="shared" si="197"/>
        <v>food</v>
      </c>
      <c r="R2591" t="str">
        <f t="shared" si="196"/>
        <v>food trucks</v>
      </c>
      <c r="S2591" s="11">
        <f t="shared" si="195"/>
        <v>42422.536192129628</v>
      </c>
      <c r="T2591" s="12">
        <f t="shared" si="19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>
        <f t="shared" si="193"/>
        <v>0</v>
      </c>
      <c r="Q2592" t="str">
        <f t="shared" si="197"/>
        <v>food</v>
      </c>
      <c r="R2592" t="str">
        <f t="shared" si="196"/>
        <v>food trucks</v>
      </c>
      <c r="S2592" s="11">
        <f t="shared" si="195"/>
        <v>42388.589085648149</v>
      </c>
      <c r="T2592" s="12">
        <f t="shared" si="19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 t="shared" si="193"/>
        <v>14</v>
      </c>
      <c r="Q2593" t="str">
        <f t="shared" si="197"/>
        <v>food</v>
      </c>
      <c r="R2593" t="str">
        <f t="shared" si="196"/>
        <v>food trucks</v>
      </c>
      <c r="S2593" s="11">
        <f t="shared" si="195"/>
        <v>42382.906527777777</v>
      </c>
      <c r="T2593" s="12">
        <f t="shared" si="19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 t="shared" si="193"/>
        <v>25.5</v>
      </c>
      <c r="Q2594" t="str">
        <f t="shared" si="197"/>
        <v>food</v>
      </c>
      <c r="R2594" t="str">
        <f t="shared" si="196"/>
        <v>food trucks</v>
      </c>
      <c r="S2594" s="11">
        <f t="shared" si="195"/>
        <v>41887.801168981481</v>
      </c>
      <c r="T2594" s="12">
        <f t="shared" si="19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>
        <f t="shared" si="193"/>
        <v>0</v>
      </c>
      <c r="Q2595" t="str">
        <f t="shared" si="197"/>
        <v>food</v>
      </c>
      <c r="R2595" t="str">
        <f t="shared" si="196"/>
        <v>food trucks</v>
      </c>
      <c r="S2595" s="11">
        <f t="shared" si="195"/>
        <v>42089.84520833334</v>
      </c>
      <c r="T2595" s="12">
        <f t="shared" si="19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 t="shared" si="193"/>
        <v>1</v>
      </c>
      <c r="Q2596" t="str">
        <f t="shared" si="197"/>
        <v>food</v>
      </c>
      <c r="R2596" t="str">
        <f t="shared" si="196"/>
        <v>food trucks</v>
      </c>
      <c r="S2596" s="11">
        <f t="shared" si="195"/>
        <v>41828.967916666668</v>
      </c>
      <c r="T2596" s="12">
        <f t="shared" si="19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 t="shared" si="193"/>
        <v>922</v>
      </c>
      <c r="Q2597" t="str">
        <f t="shared" si="197"/>
        <v>food</v>
      </c>
      <c r="R2597" t="str">
        <f t="shared" si="196"/>
        <v>food trucks</v>
      </c>
      <c r="S2597" s="11">
        <f t="shared" si="195"/>
        <v>42760.244212962964</v>
      </c>
      <c r="T2597" s="12">
        <f t="shared" si="19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 t="shared" si="193"/>
        <v>4141.5</v>
      </c>
      <c r="Q2598" t="str">
        <f t="shared" si="197"/>
        <v>food</v>
      </c>
      <c r="R2598" t="str">
        <f t="shared" si="196"/>
        <v>food trucks</v>
      </c>
      <c r="S2598" s="11">
        <f t="shared" si="195"/>
        <v>41828.664456018516</v>
      </c>
      <c r="T2598" s="12">
        <f t="shared" si="19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 t="shared" si="193"/>
        <v>46</v>
      </c>
      <c r="Q2599" t="str">
        <f t="shared" si="197"/>
        <v>food</v>
      </c>
      <c r="R2599" t="str">
        <f t="shared" si="196"/>
        <v>food trucks</v>
      </c>
      <c r="S2599" s="11">
        <f t="shared" si="195"/>
        <v>42510.341631944444</v>
      </c>
      <c r="T2599" s="12">
        <f t="shared" si="19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 t="shared" si="193"/>
        <v>592</v>
      </c>
      <c r="Q2600" t="str">
        <f t="shared" si="197"/>
        <v>food</v>
      </c>
      <c r="R2600" t="str">
        <f t="shared" si="196"/>
        <v>food trucks</v>
      </c>
      <c r="S2600" s="11">
        <f t="shared" si="195"/>
        <v>42240.840289351851</v>
      </c>
      <c r="T2600" s="12">
        <f t="shared" si="19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 t="shared" si="193"/>
        <v>47.5</v>
      </c>
      <c r="Q2601" t="str">
        <f t="shared" si="197"/>
        <v>food</v>
      </c>
      <c r="R2601" t="str">
        <f t="shared" si="196"/>
        <v>food trucks</v>
      </c>
      <c r="S2601" s="11">
        <f t="shared" si="195"/>
        <v>41809.754016203704</v>
      </c>
      <c r="T2601" s="12">
        <f t="shared" si="19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 t="shared" si="193"/>
        <v>1748</v>
      </c>
      <c r="Q2602" t="str">
        <f t="shared" si="197"/>
        <v>food</v>
      </c>
      <c r="R2602" t="str">
        <f t="shared" si="196"/>
        <v>food trucks</v>
      </c>
      <c r="S2602" s="11">
        <f t="shared" si="195"/>
        <v>42394.900462962964</v>
      </c>
      <c r="T2602" s="12">
        <f t="shared" si="19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 t="shared" si="193"/>
        <v>1729</v>
      </c>
      <c r="Q2603" t="str">
        <f t="shared" si="197"/>
        <v>technology</v>
      </c>
      <c r="R2603" t="str">
        <f t="shared" si="196"/>
        <v>space exploration</v>
      </c>
      <c r="S2603" s="11">
        <f t="shared" si="195"/>
        <v>41150.902187499996</v>
      </c>
      <c r="T2603" s="12">
        <f t="shared" si="19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 t="shared" si="193"/>
        <v>19810</v>
      </c>
      <c r="Q2604" t="str">
        <f t="shared" si="197"/>
        <v>technology</v>
      </c>
      <c r="R2604" t="str">
        <f t="shared" si="196"/>
        <v>space exploration</v>
      </c>
      <c r="S2604" s="11">
        <f t="shared" si="195"/>
        <v>41915.747314814813</v>
      </c>
      <c r="T2604" s="12">
        <f t="shared" si="19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 t="shared" si="193"/>
        <v>913</v>
      </c>
      <c r="Q2605" t="str">
        <f t="shared" si="197"/>
        <v>technology</v>
      </c>
      <c r="R2605" t="str">
        <f t="shared" si="196"/>
        <v>space exploration</v>
      </c>
      <c r="S2605" s="11">
        <f t="shared" si="195"/>
        <v>41617.912662037037</v>
      </c>
      <c r="T2605" s="12">
        <f t="shared" si="19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 t="shared" si="193"/>
        <v>10582.3</v>
      </c>
      <c r="Q2606" t="str">
        <f t="shared" si="197"/>
        <v>technology</v>
      </c>
      <c r="R2606" t="str">
        <f t="shared" si="196"/>
        <v>space exploration</v>
      </c>
      <c r="S2606" s="11">
        <f t="shared" si="195"/>
        <v>40998.051192129627</v>
      </c>
      <c r="T2606" s="12">
        <f t="shared" si="19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 t="shared" si="193"/>
        <v>54591.785000000003</v>
      </c>
      <c r="Q2607" t="str">
        <f t="shared" si="197"/>
        <v>technology</v>
      </c>
      <c r="R2607" t="str">
        <f t="shared" si="196"/>
        <v>space exploration</v>
      </c>
      <c r="S2607" s="11">
        <f t="shared" si="195"/>
        <v>42508.541550925926</v>
      </c>
      <c r="T2607" s="12">
        <f t="shared" si="19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 t="shared" si="193"/>
        <v>6245.5</v>
      </c>
      <c r="Q2608" t="str">
        <f t="shared" si="197"/>
        <v>technology</v>
      </c>
      <c r="R2608" t="str">
        <f t="shared" si="196"/>
        <v>space exploration</v>
      </c>
      <c r="S2608" s="11">
        <f t="shared" si="195"/>
        <v>41726.712754629632</v>
      </c>
      <c r="T2608" s="12">
        <f t="shared" si="19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 t="shared" si="193"/>
        <v>16507</v>
      </c>
      <c r="Q2609" t="str">
        <f t="shared" si="197"/>
        <v>technology</v>
      </c>
      <c r="R2609" t="str">
        <f t="shared" si="196"/>
        <v>space exploration</v>
      </c>
      <c r="S2609" s="11">
        <f t="shared" si="195"/>
        <v>42184.874675925923</v>
      </c>
      <c r="T2609" s="12">
        <f t="shared" si="19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 t="shared" si="193"/>
        <v>9109</v>
      </c>
      <c r="Q2610" t="str">
        <f t="shared" si="197"/>
        <v>technology</v>
      </c>
      <c r="R2610" t="str">
        <f t="shared" si="196"/>
        <v>space exploration</v>
      </c>
      <c r="S2610" s="11">
        <f t="shared" si="195"/>
        <v>42767.801712962959</v>
      </c>
      <c r="T2610" s="12">
        <f t="shared" si="19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 t="shared" si="193"/>
        <v>53503.195</v>
      </c>
      <c r="Q2611" t="str">
        <f t="shared" si="197"/>
        <v>technology</v>
      </c>
      <c r="R2611" t="str">
        <f t="shared" si="196"/>
        <v>space exploration</v>
      </c>
      <c r="S2611" s="11">
        <f t="shared" si="195"/>
        <v>41075.237858796296</v>
      </c>
      <c r="T2611" s="12">
        <f t="shared" si="19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 t="shared" si="193"/>
        <v>16374.83</v>
      </c>
      <c r="Q2612" t="str">
        <f t="shared" si="197"/>
        <v>technology</v>
      </c>
      <c r="R2612" t="str">
        <f t="shared" si="196"/>
        <v>space exploration</v>
      </c>
      <c r="S2612" s="11">
        <f t="shared" si="195"/>
        <v>42564.881076388891</v>
      </c>
      <c r="T2612" s="12">
        <f t="shared" si="19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 t="shared" si="193"/>
        <v>155316.5</v>
      </c>
      <c r="Q2613" t="str">
        <f t="shared" si="197"/>
        <v>technology</v>
      </c>
      <c r="R2613" t="str">
        <f t="shared" si="196"/>
        <v>space exploration</v>
      </c>
      <c r="S2613" s="11">
        <f t="shared" si="195"/>
        <v>42704.335810185185</v>
      </c>
      <c r="T2613" s="12">
        <f t="shared" si="19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 t="shared" si="193"/>
        <v>8735.0650000000005</v>
      </c>
      <c r="Q2614" t="str">
        <f t="shared" si="197"/>
        <v>technology</v>
      </c>
      <c r="R2614" t="str">
        <f t="shared" si="196"/>
        <v>space exploration</v>
      </c>
      <c r="S2614" s="11">
        <f t="shared" si="195"/>
        <v>41982.143171296295</v>
      </c>
      <c r="T2614" s="12">
        <f t="shared" si="19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 t="shared" si="193"/>
        <v>3802</v>
      </c>
      <c r="Q2615" t="str">
        <f t="shared" si="197"/>
        <v>technology</v>
      </c>
      <c r="R2615" t="str">
        <f t="shared" si="196"/>
        <v>space exploration</v>
      </c>
      <c r="S2615" s="11">
        <f t="shared" si="195"/>
        <v>41143.81821759259</v>
      </c>
      <c r="T2615" s="12">
        <f t="shared" si="19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 t="shared" si="193"/>
        <v>5405</v>
      </c>
      <c r="Q2616" t="str">
        <f t="shared" si="197"/>
        <v>technology</v>
      </c>
      <c r="R2616" t="str">
        <f t="shared" si="196"/>
        <v>space exploration</v>
      </c>
      <c r="S2616" s="11">
        <f t="shared" si="195"/>
        <v>41730.708472222221</v>
      </c>
      <c r="T2616" s="12">
        <f t="shared" si="19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 t="shared" si="193"/>
        <v>1734.5</v>
      </c>
      <c r="Q2617" t="str">
        <f t="shared" si="197"/>
        <v>technology</v>
      </c>
      <c r="R2617" t="str">
        <f t="shared" si="196"/>
        <v>space exploration</v>
      </c>
      <c r="S2617" s="11">
        <f t="shared" si="195"/>
        <v>42453.49726851852</v>
      </c>
      <c r="T2617" s="12">
        <f t="shared" si="19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 t="shared" si="193"/>
        <v>14435.75</v>
      </c>
      <c r="Q2618" t="str">
        <f t="shared" si="197"/>
        <v>technology</v>
      </c>
      <c r="R2618" t="str">
        <f t="shared" si="196"/>
        <v>space exploration</v>
      </c>
      <c r="S2618" s="11">
        <f t="shared" si="195"/>
        <v>42211.99454861111</v>
      </c>
      <c r="T2618" s="12">
        <f t="shared" si="19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 t="shared" si="193"/>
        <v>2273.5</v>
      </c>
      <c r="Q2619" t="str">
        <f t="shared" si="197"/>
        <v>technology</v>
      </c>
      <c r="R2619" t="str">
        <f t="shared" si="196"/>
        <v>space exploration</v>
      </c>
      <c r="S2619" s="11">
        <f t="shared" si="195"/>
        <v>41902.874432870369</v>
      </c>
      <c r="T2619" s="12">
        <f t="shared" si="19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 t="shared" si="193"/>
        <v>7942.5</v>
      </c>
      <c r="Q2620" t="str">
        <f t="shared" si="197"/>
        <v>technology</v>
      </c>
      <c r="R2620" t="str">
        <f t="shared" si="196"/>
        <v>space exploration</v>
      </c>
      <c r="S2620" s="11">
        <f t="shared" si="195"/>
        <v>42279.792372685188</v>
      </c>
      <c r="T2620" s="12">
        <f t="shared" si="19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 t="shared" si="193"/>
        <v>968.5</v>
      </c>
      <c r="Q2621" t="str">
        <f t="shared" si="197"/>
        <v>technology</v>
      </c>
      <c r="R2621" t="str">
        <f t="shared" si="196"/>
        <v>space exploration</v>
      </c>
      <c r="S2621" s="11">
        <f t="shared" si="195"/>
        <v>42273.884305555555</v>
      </c>
      <c r="T2621" s="12">
        <f t="shared" si="19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 t="shared" si="193"/>
        <v>47312.5</v>
      </c>
      <c r="Q2622" t="str">
        <f t="shared" si="197"/>
        <v>technology</v>
      </c>
      <c r="R2622" t="str">
        <f t="shared" si="196"/>
        <v>space exploration</v>
      </c>
      <c r="S2622" s="11">
        <f t="shared" si="195"/>
        <v>42251.16715277778</v>
      </c>
      <c r="T2622" s="12">
        <f t="shared" si="19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 t="shared" si="193"/>
        <v>11173.5</v>
      </c>
      <c r="Q2623" t="str">
        <f t="shared" si="197"/>
        <v>technology</v>
      </c>
      <c r="R2623" t="str">
        <f t="shared" si="196"/>
        <v>space exploration</v>
      </c>
      <c r="S2623" s="11">
        <f t="shared" si="195"/>
        <v>42115.74754629629</v>
      </c>
      <c r="T2623" s="12">
        <f t="shared" si="19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 t="shared" si="193"/>
        <v>1020.88</v>
      </c>
      <c r="Q2624" t="str">
        <f t="shared" si="197"/>
        <v>technology</v>
      </c>
      <c r="R2624" t="str">
        <f t="shared" si="196"/>
        <v>space exploration</v>
      </c>
      <c r="S2624" s="11">
        <f t="shared" si="195"/>
        <v>42689.74324074074</v>
      </c>
      <c r="T2624" s="12">
        <f t="shared" si="19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 t="shared" si="193"/>
        <v>1171</v>
      </c>
      <c r="Q2625" t="str">
        <f t="shared" si="197"/>
        <v>technology</v>
      </c>
      <c r="R2625" t="str">
        <f t="shared" si="196"/>
        <v>space exploration</v>
      </c>
      <c r="S2625" s="11">
        <f t="shared" si="195"/>
        <v>42692.256550925929</v>
      </c>
      <c r="T2625" s="12">
        <f t="shared" si="19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 t="shared" si="193"/>
        <v>56910.824999999997</v>
      </c>
      <c r="Q2626" t="str">
        <f t="shared" si="197"/>
        <v>technology</v>
      </c>
      <c r="R2626" t="str">
        <f t="shared" si="196"/>
        <v>space exploration</v>
      </c>
      <c r="S2626" s="11">
        <f t="shared" si="195"/>
        <v>41144.42155092593</v>
      </c>
      <c r="T2626" s="12">
        <f t="shared" si="19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 t="shared" ref="P2627:P2690" si="198">AVERAGE(L2627,E2627)</f>
        <v>743</v>
      </c>
      <c r="Q2627" t="str">
        <f t="shared" si="197"/>
        <v>technology</v>
      </c>
      <c r="R2627" t="str">
        <f t="shared" si="196"/>
        <v>space exploration</v>
      </c>
      <c r="S2627" s="11">
        <f t="shared" si="195"/>
        <v>42658.810277777782</v>
      </c>
      <c r="T2627" s="12">
        <f t="shared" ref="T2627:T2690" si="19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 t="shared" si="198"/>
        <v>1425</v>
      </c>
      <c r="Q2628" t="str">
        <f t="shared" si="197"/>
        <v>technology</v>
      </c>
      <c r="R2628" t="str">
        <f t="shared" si="196"/>
        <v>space exploration</v>
      </c>
      <c r="S2628" s="11">
        <f t="shared" ref="S2628:S2691" si="200">(((J2628/60)/60)/24)+DATE(1970,1,1)</f>
        <v>42128.628113425926</v>
      </c>
      <c r="T2628" s="12">
        <f t="shared" si="19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 t="shared" si="198"/>
        <v>507.5</v>
      </c>
      <c r="Q2629" t="str">
        <f t="shared" si="197"/>
        <v>technology</v>
      </c>
      <c r="R2629" t="str">
        <f t="shared" si="196"/>
        <v>space exploration</v>
      </c>
      <c r="S2629" s="11">
        <f t="shared" si="200"/>
        <v>42304.829409722224</v>
      </c>
      <c r="T2629" s="12">
        <f t="shared" si="19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 t="shared" si="198"/>
        <v>473.5</v>
      </c>
      <c r="Q2630" t="str">
        <f t="shared" si="197"/>
        <v>technology</v>
      </c>
      <c r="R2630" t="str">
        <f t="shared" si="196"/>
        <v>space exploration</v>
      </c>
      <c r="S2630" s="11">
        <f t="shared" si="200"/>
        <v>41953.966053240743</v>
      </c>
      <c r="T2630" s="12">
        <f t="shared" si="19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 t="shared" si="198"/>
        <v>3243.5</v>
      </c>
      <c r="Q2631" t="str">
        <f t="shared" si="197"/>
        <v>technology</v>
      </c>
      <c r="R2631" t="str">
        <f t="shared" si="196"/>
        <v>space exploration</v>
      </c>
      <c r="S2631" s="11">
        <f t="shared" si="200"/>
        <v>42108.538449074069</v>
      </c>
      <c r="T2631" s="12">
        <f t="shared" si="19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 t="shared" si="198"/>
        <v>1619.5</v>
      </c>
      <c r="Q2632" t="str">
        <f t="shared" si="197"/>
        <v>technology</v>
      </c>
      <c r="R2632" t="str">
        <f t="shared" si="196"/>
        <v>space exploration</v>
      </c>
      <c r="S2632" s="11">
        <f t="shared" si="200"/>
        <v>42524.105462962965</v>
      </c>
      <c r="T2632" s="12">
        <f t="shared" si="19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 t="shared" si="198"/>
        <v>11609.525</v>
      </c>
      <c r="Q2633" t="str">
        <f t="shared" si="197"/>
        <v>technology</v>
      </c>
      <c r="R2633" t="str">
        <f t="shared" si="196"/>
        <v>space exploration</v>
      </c>
      <c r="S2633" s="11">
        <f t="shared" si="200"/>
        <v>42218.169293981482</v>
      </c>
      <c r="T2633" s="12">
        <f t="shared" si="19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 t="shared" si="198"/>
        <v>754</v>
      </c>
      <c r="Q2634" t="str">
        <f t="shared" si="197"/>
        <v>technology</v>
      </c>
      <c r="R2634" t="str">
        <f t="shared" si="196"/>
        <v>space exploration</v>
      </c>
      <c r="S2634" s="11">
        <f t="shared" si="200"/>
        <v>42494.061793981484</v>
      </c>
      <c r="T2634" s="12">
        <f t="shared" si="19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 t="shared" si="198"/>
        <v>8965</v>
      </c>
      <c r="Q2635" t="str">
        <f t="shared" si="197"/>
        <v>technology</v>
      </c>
      <c r="R2635" t="str">
        <f t="shared" ref="R2635:R2698" si="201">RIGHT(N2635,LEN(N2635)-FIND("/",N2635))</f>
        <v>space exploration</v>
      </c>
      <c r="S2635" s="11">
        <f t="shared" si="200"/>
        <v>41667.823287037041</v>
      </c>
      <c r="T2635" s="12">
        <f t="shared" si="19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 t="shared" si="198"/>
        <v>505.5</v>
      </c>
      <c r="Q2636" t="str">
        <f t="shared" ref="Q2636:Q2699" si="202">LEFT(N2636,FIND("/",N2636)-1)</f>
        <v>technology</v>
      </c>
      <c r="R2636" t="str">
        <f t="shared" si="201"/>
        <v>space exploration</v>
      </c>
      <c r="S2636" s="11">
        <f t="shared" si="200"/>
        <v>42612.656493055561</v>
      </c>
      <c r="T2636" s="12">
        <f t="shared" si="19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 t="shared" si="198"/>
        <v>5792</v>
      </c>
      <c r="Q2637" t="str">
        <f t="shared" si="202"/>
        <v>technology</v>
      </c>
      <c r="R2637" t="str">
        <f t="shared" si="201"/>
        <v>space exploration</v>
      </c>
      <c r="S2637" s="11">
        <f t="shared" si="200"/>
        <v>42037.950937500005</v>
      </c>
      <c r="T2637" s="12">
        <f t="shared" si="19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 t="shared" si="198"/>
        <v>961.5</v>
      </c>
      <c r="Q2638" t="str">
        <f t="shared" si="202"/>
        <v>technology</v>
      </c>
      <c r="R2638" t="str">
        <f t="shared" si="201"/>
        <v>space exploration</v>
      </c>
      <c r="S2638" s="11">
        <f t="shared" si="200"/>
        <v>42636.614745370374</v>
      </c>
      <c r="T2638" s="12">
        <f t="shared" si="19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 t="shared" si="198"/>
        <v>428.5</v>
      </c>
      <c r="Q2639" t="str">
        <f t="shared" si="202"/>
        <v>technology</v>
      </c>
      <c r="R2639" t="str">
        <f t="shared" si="201"/>
        <v>space exploration</v>
      </c>
      <c r="S2639" s="11">
        <f t="shared" si="200"/>
        <v>42639.549479166672</v>
      </c>
      <c r="T2639" s="12">
        <f t="shared" si="19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 t="shared" si="198"/>
        <v>183.5</v>
      </c>
      <c r="Q2640" t="str">
        <f t="shared" si="202"/>
        <v>technology</v>
      </c>
      <c r="R2640" t="str">
        <f t="shared" si="201"/>
        <v>space exploration</v>
      </c>
      <c r="S2640" s="11">
        <f t="shared" si="200"/>
        <v>41989.913136574076</v>
      </c>
      <c r="T2640" s="12">
        <f t="shared" si="19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 t="shared" si="198"/>
        <v>270.5</v>
      </c>
      <c r="Q2641" t="str">
        <f t="shared" si="202"/>
        <v>technology</v>
      </c>
      <c r="R2641" t="str">
        <f t="shared" si="201"/>
        <v>space exploration</v>
      </c>
      <c r="S2641" s="11">
        <f t="shared" si="200"/>
        <v>42024.86513888889</v>
      </c>
      <c r="T2641" s="12">
        <f t="shared" si="19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 t="shared" si="198"/>
        <v>1619.5</v>
      </c>
      <c r="Q2642" t="str">
        <f t="shared" si="202"/>
        <v>technology</v>
      </c>
      <c r="R2642" t="str">
        <f t="shared" si="201"/>
        <v>space exploration</v>
      </c>
      <c r="S2642" s="11">
        <f t="shared" si="200"/>
        <v>42103.160578703704</v>
      </c>
      <c r="T2642" s="12">
        <f t="shared" si="19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 t="shared" si="198"/>
        <v>8</v>
      </c>
      <c r="Q2643" t="str">
        <f t="shared" si="202"/>
        <v>technology</v>
      </c>
      <c r="R2643" t="str">
        <f t="shared" si="201"/>
        <v>space exploration</v>
      </c>
      <c r="S2643" s="11">
        <f t="shared" si="200"/>
        <v>41880.827118055553</v>
      </c>
      <c r="T2643" s="12">
        <f t="shared" si="19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>
        <f t="shared" si="198"/>
        <v>0</v>
      </c>
      <c r="Q2644" t="str">
        <f t="shared" si="202"/>
        <v>technology</v>
      </c>
      <c r="R2644" t="str">
        <f t="shared" si="201"/>
        <v>space exploration</v>
      </c>
      <c r="S2644" s="11">
        <f t="shared" si="200"/>
        <v>42536.246620370366</v>
      </c>
      <c r="T2644" s="12">
        <f t="shared" si="19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 t="shared" si="198"/>
        <v>168549.155</v>
      </c>
      <c r="Q2645" t="str">
        <f t="shared" si="202"/>
        <v>technology</v>
      </c>
      <c r="R2645" t="str">
        <f t="shared" si="201"/>
        <v>space exploration</v>
      </c>
      <c r="S2645" s="11">
        <f t="shared" si="200"/>
        <v>42689.582349537035</v>
      </c>
      <c r="T2645" s="12">
        <f t="shared" si="19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 t="shared" si="198"/>
        <v>1052.5</v>
      </c>
      <c r="Q2646" t="str">
        <f t="shared" si="202"/>
        <v>technology</v>
      </c>
      <c r="R2646" t="str">
        <f t="shared" si="201"/>
        <v>space exploration</v>
      </c>
      <c r="S2646" s="11">
        <f t="shared" si="200"/>
        <v>42774.792071759264</v>
      </c>
      <c r="T2646" s="12">
        <f t="shared" si="19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 t="shared" si="198"/>
        <v>1061.5</v>
      </c>
      <c r="Q2647" t="str">
        <f t="shared" si="202"/>
        <v>technology</v>
      </c>
      <c r="R2647" t="str">
        <f t="shared" si="201"/>
        <v>space exploration</v>
      </c>
      <c r="S2647" s="11">
        <f t="shared" si="200"/>
        <v>41921.842627314814</v>
      </c>
      <c r="T2647" s="12">
        <f t="shared" si="19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 t="shared" si="198"/>
        <v>21310.71</v>
      </c>
      <c r="Q2648" t="str">
        <f t="shared" si="202"/>
        <v>technology</v>
      </c>
      <c r="R2648" t="str">
        <f t="shared" si="201"/>
        <v>space exploration</v>
      </c>
      <c r="S2648" s="11">
        <f t="shared" si="200"/>
        <v>42226.313298611116</v>
      </c>
      <c r="T2648" s="12">
        <f t="shared" si="19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 t="shared" si="198"/>
        <v>19.5</v>
      </c>
      <c r="Q2649" t="str">
        <f t="shared" si="202"/>
        <v>technology</v>
      </c>
      <c r="R2649" t="str">
        <f t="shared" si="201"/>
        <v>space exploration</v>
      </c>
      <c r="S2649" s="11">
        <f t="shared" si="200"/>
        <v>42200.261793981481</v>
      </c>
      <c r="T2649" s="12">
        <f t="shared" si="19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 t="shared" si="198"/>
        <v>56</v>
      </c>
      <c r="Q2650" t="str">
        <f t="shared" si="202"/>
        <v>technology</v>
      </c>
      <c r="R2650" t="str">
        <f t="shared" si="201"/>
        <v>space exploration</v>
      </c>
      <c r="S2650" s="11">
        <f t="shared" si="200"/>
        <v>42408.714814814812</v>
      </c>
      <c r="T2650" s="12">
        <f t="shared" si="19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 t="shared" si="198"/>
        <v>63.5</v>
      </c>
      <c r="Q2651" t="str">
        <f t="shared" si="202"/>
        <v>technology</v>
      </c>
      <c r="R2651" t="str">
        <f t="shared" si="201"/>
        <v>space exploration</v>
      </c>
      <c r="S2651" s="11">
        <f t="shared" si="200"/>
        <v>42341.99700231482</v>
      </c>
      <c r="T2651" s="12">
        <f t="shared" si="19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 t="shared" si="198"/>
        <v>181.5</v>
      </c>
      <c r="Q2652" t="str">
        <f t="shared" si="202"/>
        <v>technology</v>
      </c>
      <c r="R2652" t="str">
        <f t="shared" si="201"/>
        <v>space exploration</v>
      </c>
      <c r="S2652" s="11">
        <f t="shared" si="200"/>
        <v>42695.624340277776</v>
      </c>
      <c r="T2652" s="12">
        <f t="shared" si="19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 t="shared" si="198"/>
        <v>2625</v>
      </c>
      <c r="Q2653" t="str">
        <f t="shared" si="202"/>
        <v>technology</v>
      </c>
      <c r="R2653" t="str">
        <f t="shared" si="201"/>
        <v>space exploration</v>
      </c>
      <c r="S2653" s="11">
        <f t="shared" si="200"/>
        <v>42327.805659722217</v>
      </c>
      <c r="T2653" s="12">
        <f t="shared" si="19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 t="shared" si="198"/>
        <v>448</v>
      </c>
      <c r="Q2654" t="str">
        <f t="shared" si="202"/>
        <v>technology</v>
      </c>
      <c r="R2654" t="str">
        <f t="shared" si="201"/>
        <v>space exploration</v>
      </c>
      <c r="S2654" s="11">
        <f t="shared" si="200"/>
        <v>41953.158854166672</v>
      </c>
      <c r="T2654" s="12">
        <f t="shared" si="19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 t="shared" si="198"/>
        <v>2973</v>
      </c>
      <c r="Q2655" t="str">
        <f t="shared" si="202"/>
        <v>technology</v>
      </c>
      <c r="R2655" t="str">
        <f t="shared" si="201"/>
        <v>space exploration</v>
      </c>
      <c r="S2655" s="11">
        <f t="shared" si="200"/>
        <v>41771.651932870373</v>
      </c>
      <c r="T2655" s="12">
        <f t="shared" si="19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 t="shared" si="198"/>
        <v>28.5</v>
      </c>
      <c r="Q2656" t="str">
        <f t="shared" si="202"/>
        <v>technology</v>
      </c>
      <c r="R2656" t="str">
        <f t="shared" si="201"/>
        <v>space exploration</v>
      </c>
      <c r="S2656" s="11">
        <f t="shared" si="200"/>
        <v>42055.600995370376</v>
      </c>
      <c r="T2656" s="12">
        <f t="shared" si="19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 t="shared" si="198"/>
        <v>1599</v>
      </c>
      <c r="Q2657" t="str">
        <f t="shared" si="202"/>
        <v>technology</v>
      </c>
      <c r="R2657" t="str">
        <f t="shared" si="201"/>
        <v>space exploration</v>
      </c>
      <c r="S2657" s="11">
        <f t="shared" si="200"/>
        <v>42381.866284722222</v>
      </c>
      <c r="T2657" s="12">
        <f t="shared" si="19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 t="shared" si="198"/>
        <v>8653.5</v>
      </c>
      <c r="Q2658" t="str">
        <f t="shared" si="202"/>
        <v>technology</v>
      </c>
      <c r="R2658" t="str">
        <f t="shared" si="201"/>
        <v>space exploration</v>
      </c>
      <c r="S2658" s="11">
        <f t="shared" si="200"/>
        <v>42767.688518518517</v>
      </c>
      <c r="T2658" s="12">
        <f t="shared" si="19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 t="shared" si="198"/>
        <v>2840.19</v>
      </c>
      <c r="Q2659" t="str">
        <f t="shared" si="202"/>
        <v>technology</v>
      </c>
      <c r="R2659" t="str">
        <f t="shared" si="201"/>
        <v>space exploration</v>
      </c>
      <c r="S2659" s="11">
        <f t="shared" si="200"/>
        <v>42551.928854166668</v>
      </c>
      <c r="T2659" s="12">
        <f t="shared" si="19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 t="shared" si="198"/>
        <v>47.5</v>
      </c>
      <c r="Q2660" t="str">
        <f t="shared" si="202"/>
        <v>technology</v>
      </c>
      <c r="R2660" t="str">
        <f t="shared" si="201"/>
        <v>space exploration</v>
      </c>
      <c r="S2660" s="11">
        <f t="shared" si="200"/>
        <v>42551.884189814817</v>
      </c>
      <c r="T2660" s="12">
        <f t="shared" si="19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 t="shared" si="198"/>
        <v>671.5</v>
      </c>
      <c r="Q2661" t="str">
        <f t="shared" si="202"/>
        <v>technology</v>
      </c>
      <c r="R2661" t="str">
        <f t="shared" si="201"/>
        <v>space exploration</v>
      </c>
      <c r="S2661" s="11">
        <f t="shared" si="200"/>
        <v>42082.069560185191</v>
      </c>
      <c r="T2661" s="12">
        <f t="shared" si="19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 t="shared" si="198"/>
        <v>12</v>
      </c>
      <c r="Q2662" t="str">
        <f t="shared" si="202"/>
        <v>technology</v>
      </c>
      <c r="R2662" t="str">
        <f t="shared" si="201"/>
        <v>space exploration</v>
      </c>
      <c r="S2662" s="11">
        <f t="shared" si="200"/>
        <v>42272.713171296295</v>
      </c>
      <c r="T2662" s="12">
        <f t="shared" si="19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 t="shared" si="198"/>
        <v>2602.5</v>
      </c>
      <c r="Q2663" t="str">
        <f t="shared" si="202"/>
        <v>technology</v>
      </c>
      <c r="R2663" t="str">
        <f t="shared" si="201"/>
        <v>makerspaces</v>
      </c>
      <c r="S2663" s="11">
        <f t="shared" si="200"/>
        <v>41542.958449074074</v>
      </c>
      <c r="T2663" s="12">
        <f t="shared" si="19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 t="shared" si="198"/>
        <v>10720</v>
      </c>
      <c r="Q2664" t="str">
        <f t="shared" si="202"/>
        <v>technology</v>
      </c>
      <c r="R2664" t="str">
        <f t="shared" si="201"/>
        <v>makerspaces</v>
      </c>
      <c r="S2664" s="11">
        <f t="shared" si="200"/>
        <v>42207.746678240743</v>
      </c>
      <c r="T2664" s="12">
        <f t="shared" si="19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 t="shared" si="198"/>
        <v>10487.625</v>
      </c>
      <c r="Q2665" t="str">
        <f t="shared" si="202"/>
        <v>technology</v>
      </c>
      <c r="R2665" t="str">
        <f t="shared" si="201"/>
        <v>makerspaces</v>
      </c>
      <c r="S2665" s="11">
        <f t="shared" si="200"/>
        <v>42222.622766203705</v>
      </c>
      <c r="T2665" s="12">
        <f t="shared" si="19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 t="shared" si="198"/>
        <v>9102</v>
      </c>
      <c r="Q2666" t="str">
        <f t="shared" si="202"/>
        <v>technology</v>
      </c>
      <c r="R2666" t="str">
        <f t="shared" si="201"/>
        <v>makerspaces</v>
      </c>
      <c r="S2666" s="11">
        <f t="shared" si="200"/>
        <v>42313.02542824074</v>
      </c>
      <c r="T2666" s="12">
        <f t="shared" si="19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 t="shared" si="198"/>
        <v>2178</v>
      </c>
      <c r="Q2667" t="str">
        <f t="shared" si="202"/>
        <v>technology</v>
      </c>
      <c r="R2667" t="str">
        <f t="shared" si="201"/>
        <v>makerspaces</v>
      </c>
      <c r="S2667" s="11">
        <f t="shared" si="200"/>
        <v>42083.895532407405</v>
      </c>
      <c r="T2667" s="12">
        <f t="shared" si="19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 t="shared" si="198"/>
        <v>8067.7550000000001</v>
      </c>
      <c r="Q2668" t="str">
        <f t="shared" si="202"/>
        <v>technology</v>
      </c>
      <c r="R2668" t="str">
        <f t="shared" si="201"/>
        <v>makerspaces</v>
      </c>
      <c r="S2668" s="11">
        <f t="shared" si="200"/>
        <v>42235.764340277776</v>
      </c>
      <c r="T2668" s="12">
        <f t="shared" si="19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 t="shared" si="198"/>
        <v>839</v>
      </c>
      <c r="Q2669" t="str">
        <f t="shared" si="202"/>
        <v>technology</v>
      </c>
      <c r="R2669" t="str">
        <f t="shared" si="201"/>
        <v>makerspaces</v>
      </c>
      <c r="S2669" s="11">
        <f t="shared" si="200"/>
        <v>42380.926111111112</v>
      </c>
      <c r="T2669" s="12">
        <f t="shared" si="19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 t="shared" si="198"/>
        <v>867.5</v>
      </c>
      <c r="Q2670" t="str">
        <f t="shared" si="202"/>
        <v>technology</v>
      </c>
      <c r="R2670" t="str">
        <f t="shared" si="201"/>
        <v>makerspaces</v>
      </c>
      <c r="S2670" s="11">
        <f t="shared" si="200"/>
        <v>42275.588715277772</v>
      </c>
      <c r="T2670" s="12">
        <f t="shared" si="19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 t="shared" si="198"/>
        <v>506</v>
      </c>
      <c r="Q2671" t="str">
        <f t="shared" si="202"/>
        <v>technology</v>
      </c>
      <c r="R2671" t="str">
        <f t="shared" si="201"/>
        <v>makerspaces</v>
      </c>
      <c r="S2671" s="11">
        <f t="shared" si="200"/>
        <v>42319.035833333335</v>
      </c>
      <c r="T2671" s="12">
        <f t="shared" si="19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 t="shared" si="198"/>
        <v>1277.5</v>
      </c>
      <c r="Q2672" t="str">
        <f t="shared" si="202"/>
        <v>technology</v>
      </c>
      <c r="R2672" t="str">
        <f t="shared" si="201"/>
        <v>makerspaces</v>
      </c>
      <c r="S2672" s="11">
        <f t="shared" si="200"/>
        <v>41821.020601851851</v>
      </c>
      <c r="T2672" s="12">
        <f t="shared" si="19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 t="shared" si="198"/>
        <v>1460</v>
      </c>
      <c r="Q2673" t="str">
        <f t="shared" si="202"/>
        <v>technology</v>
      </c>
      <c r="R2673" t="str">
        <f t="shared" si="201"/>
        <v>makerspaces</v>
      </c>
      <c r="S2673" s="11">
        <f t="shared" si="200"/>
        <v>41962.749027777783</v>
      </c>
      <c r="T2673" s="12">
        <f t="shared" si="19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 t="shared" si="198"/>
        <v>1683</v>
      </c>
      <c r="Q2674" t="str">
        <f t="shared" si="202"/>
        <v>technology</v>
      </c>
      <c r="R2674" t="str">
        <f t="shared" si="201"/>
        <v>makerspaces</v>
      </c>
      <c r="S2674" s="11">
        <f t="shared" si="200"/>
        <v>42344.884143518517</v>
      </c>
      <c r="T2674" s="12">
        <f t="shared" si="19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 t="shared" si="198"/>
        <v>5549</v>
      </c>
      <c r="Q2675" t="str">
        <f t="shared" si="202"/>
        <v>technology</v>
      </c>
      <c r="R2675" t="str">
        <f t="shared" si="201"/>
        <v>makerspaces</v>
      </c>
      <c r="S2675" s="11">
        <f t="shared" si="200"/>
        <v>41912.541655092595</v>
      </c>
      <c r="T2675" s="12">
        <f t="shared" si="19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 t="shared" si="198"/>
        <v>11082.5</v>
      </c>
      <c r="Q2676" t="str">
        <f t="shared" si="202"/>
        <v>technology</v>
      </c>
      <c r="R2676" t="str">
        <f t="shared" si="201"/>
        <v>makerspaces</v>
      </c>
      <c r="S2676" s="11">
        <f t="shared" si="200"/>
        <v>42529.632754629631</v>
      </c>
      <c r="T2676" s="12">
        <f t="shared" si="19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 t="shared" si="198"/>
        <v>963</v>
      </c>
      <c r="Q2677" t="str">
        <f t="shared" si="202"/>
        <v>technology</v>
      </c>
      <c r="R2677" t="str">
        <f t="shared" si="201"/>
        <v>makerspaces</v>
      </c>
      <c r="S2677" s="11">
        <f t="shared" si="200"/>
        <v>41923.857511574075</v>
      </c>
      <c r="T2677" s="12">
        <f t="shared" si="19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 t="shared" si="198"/>
        <v>533.5</v>
      </c>
      <c r="Q2678" t="str">
        <f t="shared" si="202"/>
        <v>technology</v>
      </c>
      <c r="R2678" t="str">
        <f t="shared" si="201"/>
        <v>makerspaces</v>
      </c>
      <c r="S2678" s="11">
        <f t="shared" si="200"/>
        <v>42482.624699074076</v>
      </c>
      <c r="T2678" s="12">
        <f t="shared" si="19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 t="shared" si="198"/>
        <v>1721</v>
      </c>
      <c r="Q2679" t="str">
        <f t="shared" si="202"/>
        <v>technology</v>
      </c>
      <c r="R2679" t="str">
        <f t="shared" si="201"/>
        <v>makerspaces</v>
      </c>
      <c r="S2679" s="11">
        <f t="shared" si="200"/>
        <v>41793.029432870368</v>
      </c>
      <c r="T2679" s="12">
        <f t="shared" si="19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 t="shared" si="198"/>
        <v>551</v>
      </c>
      <c r="Q2680" t="str">
        <f t="shared" si="202"/>
        <v>technology</v>
      </c>
      <c r="R2680" t="str">
        <f t="shared" si="201"/>
        <v>makerspaces</v>
      </c>
      <c r="S2680" s="11">
        <f t="shared" si="200"/>
        <v>42241.798206018517</v>
      </c>
      <c r="T2680" s="12">
        <f t="shared" si="19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 t="shared" si="198"/>
        <v>67.5</v>
      </c>
      <c r="Q2681" t="str">
        <f t="shared" si="202"/>
        <v>technology</v>
      </c>
      <c r="R2681" t="str">
        <f t="shared" si="201"/>
        <v>makerspaces</v>
      </c>
      <c r="S2681" s="11">
        <f t="shared" si="200"/>
        <v>42033.001087962963</v>
      </c>
      <c r="T2681" s="12">
        <f t="shared" si="19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 t="shared" si="198"/>
        <v>140</v>
      </c>
      <c r="Q2682" t="str">
        <f t="shared" si="202"/>
        <v>technology</v>
      </c>
      <c r="R2682" t="str">
        <f t="shared" si="201"/>
        <v>makerspaces</v>
      </c>
      <c r="S2682" s="11">
        <f t="shared" si="200"/>
        <v>42436.211701388893</v>
      </c>
      <c r="T2682" s="12">
        <f t="shared" si="19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 t="shared" si="198"/>
        <v>28.5</v>
      </c>
      <c r="Q2683" t="str">
        <f t="shared" si="202"/>
        <v>food</v>
      </c>
      <c r="R2683" t="str">
        <f t="shared" si="201"/>
        <v>food trucks</v>
      </c>
      <c r="S2683" s="11">
        <f t="shared" si="200"/>
        <v>41805.895254629628</v>
      </c>
      <c r="T2683" s="12">
        <f t="shared" si="19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 t="shared" si="198"/>
        <v>859</v>
      </c>
      <c r="Q2684" t="str">
        <f t="shared" si="202"/>
        <v>food</v>
      </c>
      <c r="R2684" t="str">
        <f t="shared" si="201"/>
        <v>food trucks</v>
      </c>
      <c r="S2684" s="11">
        <f t="shared" si="200"/>
        <v>41932.871990740743</v>
      </c>
      <c r="T2684" s="12">
        <f t="shared" si="19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 t="shared" si="198"/>
        <v>19.5</v>
      </c>
      <c r="Q2685" t="str">
        <f t="shared" si="202"/>
        <v>food</v>
      </c>
      <c r="R2685" t="str">
        <f t="shared" si="201"/>
        <v>food trucks</v>
      </c>
      <c r="S2685" s="11">
        <f t="shared" si="200"/>
        <v>42034.75509259259</v>
      </c>
      <c r="T2685" s="12">
        <f t="shared" si="19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 t="shared" si="198"/>
        <v>402</v>
      </c>
      <c r="Q2686" t="str">
        <f t="shared" si="202"/>
        <v>food</v>
      </c>
      <c r="R2686" t="str">
        <f t="shared" si="201"/>
        <v>food trucks</v>
      </c>
      <c r="S2686" s="11">
        <f t="shared" si="200"/>
        <v>41820.914641203701</v>
      </c>
      <c r="T2686" s="12">
        <f t="shared" si="19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 t="shared" si="198"/>
        <v>5.5</v>
      </c>
      <c r="Q2687" t="str">
        <f t="shared" si="202"/>
        <v>food</v>
      </c>
      <c r="R2687" t="str">
        <f t="shared" si="201"/>
        <v>food trucks</v>
      </c>
      <c r="S2687" s="11">
        <f t="shared" si="200"/>
        <v>42061.69594907407</v>
      </c>
      <c r="T2687" s="12">
        <f t="shared" si="19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>
        <f t="shared" si="198"/>
        <v>0</v>
      </c>
      <c r="Q2688" t="str">
        <f t="shared" si="202"/>
        <v>food</v>
      </c>
      <c r="R2688" t="str">
        <f t="shared" si="201"/>
        <v>food trucks</v>
      </c>
      <c r="S2688" s="11">
        <f t="shared" si="200"/>
        <v>41892.974803240737</v>
      </c>
      <c r="T2688" s="12">
        <f t="shared" si="19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>
        <f t="shared" si="198"/>
        <v>0</v>
      </c>
      <c r="Q2689" t="str">
        <f t="shared" si="202"/>
        <v>food</v>
      </c>
      <c r="R2689" t="str">
        <f t="shared" si="201"/>
        <v>food trucks</v>
      </c>
      <c r="S2689" s="11">
        <f t="shared" si="200"/>
        <v>42154.64025462963</v>
      </c>
      <c r="T2689" s="12">
        <f t="shared" si="19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 t="shared" si="198"/>
        <v>44</v>
      </c>
      <c r="Q2690" t="str">
        <f t="shared" si="202"/>
        <v>food</v>
      </c>
      <c r="R2690" t="str">
        <f t="shared" si="201"/>
        <v>food trucks</v>
      </c>
      <c r="S2690" s="11">
        <f t="shared" si="200"/>
        <v>42028.118865740747</v>
      </c>
      <c r="T2690" s="12">
        <f t="shared" si="19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 t="shared" ref="P2691:P2754" si="203">AVERAGE(L2691,E2691)</f>
        <v>1</v>
      </c>
      <c r="Q2691" t="str">
        <f t="shared" si="202"/>
        <v>food</v>
      </c>
      <c r="R2691" t="str">
        <f t="shared" si="201"/>
        <v>food trucks</v>
      </c>
      <c r="S2691" s="11">
        <f t="shared" si="200"/>
        <v>42551.961689814809</v>
      </c>
      <c r="T2691" s="12">
        <f t="shared" ref="T2691:T2754" si="204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 t="shared" si="203"/>
        <v>4352</v>
      </c>
      <c r="Q2692" t="str">
        <f t="shared" si="202"/>
        <v>food</v>
      </c>
      <c r="R2692" t="str">
        <f t="shared" si="201"/>
        <v>food trucks</v>
      </c>
      <c r="S2692" s="11">
        <f t="shared" ref="S2692:S2755" si="205">(((J2692/60)/60)/24)+DATE(1970,1,1)</f>
        <v>42113.105046296296</v>
      </c>
      <c r="T2692" s="12">
        <f t="shared" si="20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 t="shared" si="203"/>
        <v>18.5</v>
      </c>
      <c r="Q2693" t="str">
        <f t="shared" si="202"/>
        <v>food</v>
      </c>
      <c r="R2693" t="str">
        <f t="shared" si="201"/>
        <v>food trucks</v>
      </c>
      <c r="S2693" s="11">
        <f t="shared" si="205"/>
        <v>42089.724039351851</v>
      </c>
      <c r="T2693" s="12">
        <f t="shared" si="20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 t="shared" si="203"/>
        <v>13</v>
      </c>
      <c r="Q2694" t="str">
        <f t="shared" si="202"/>
        <v>food</v>
      </c>
      <c r="R2694" t="str">
        <f t="shared" si="201"/>
        <v>food trucks</v>
      </c>
      <c r="S2694" s="11">
        <f t="shared" si="205"/>
        <v>42058.334027777775</v>
      </c>
      <c r="T2694" s="12">
        <f t="shared" si="20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 t="shared" si="203"/>
        <v>21.5</v>
      </c>
      <c r="Q2695" t="str">
        <f t="shared" si="202"/>
        <v>food</v>
      </c>
      <c r="R2695" t="str">
        <f t="shared" si="201"/>
        <v>food trucks</v>
      </c>
      <c r="S2695" s="11">
        <f t="shared" si="205"/>
        <v>41834.138495370367</v>
      </c>
      <c r="T2695" s="12">
        <f t="shared" si="20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 t="shared" si="203"/>
        <v>1</v>
      </c>
      <c r="Q2696" t="str">
        <f t="shared" si="202"/>
        <v>food</v>
      </c>
      <c r="R2696" t="str">
        <f t="shared" si="201"/>
        <v>food trucks</v>
      </c>
      <c r="S2696" s="11">
        <f t="shared" si="205"/>
        <v>41878.140497685185</v>
      </c>
      <c r="T2696" s="12">
        <f t="shared" si="20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 t="shared" si="203"/>
        <v>37</v>
      </c>
      <c r="Q2697" t="str">
        <f t="shared" si="202"/>
        <v>food</v>
      </c>
      <c r="R2697" t="str">
        <f t="shared" si="201"/>
        <v>food trucks</v>
      </c>
      <c r="S2697" s="11">
        <f t="shared" si="205"/>
        <v>42048.181921296295</v>
      </c>
      <c r="T2697" s="12">
        <f t="shared" si="20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 t="shared" si="203"/>
        <v>1714</v>
      </c>
      <c r="Q2698" t="str">
        <f t="shared" si="202"/>
        <v>food</v>
      </c>
      <c r="R2698" t="str">
        <f t="shared" si="201"/>
        <v>food trucks</v>
      </c>
      <c r="S2698" s="11">
        <f t="shared" si="205"/>
        <v>41964.844444444447</v>
      </c>
      <c r="T2698" s="12">
        <f t="shared" si="20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 t="shared" si="203"/>
        <v>3056.5</v>
      </c>
      <c r="Q2699" t="str">
        <f t="shared" si="202"/>
        <v>food</v>
      </c>
      <c r="R2699" t="str">
        <f t="shared" ref="R2699:R2762" si="206">RIGHT(N2699,LEN(N2699)-FIND("/",N2699))</f>
        <v>food trucks</v>
      </c>
      <c r="S2699" s="11">
        <f t="shared" si="205"/>
        <v>42187.940081018518</v>
      </c>
      <c r="T2699" s="12">
        <f t="shared" si="20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 t="shared" si="203"/>
        <v>14.005000000000001</v>
      </c>
      <c r="Q2700" t="str">
        <f t="shared" ref="Q2700:Q2763" si="207">LEFT(N2700,FIND("/",N2700)-1)</f>
        <v>food</v>
      </c>
      <c r="R2700" t="str">
        <f t="shared" si="206"/>
        <v>food trucks</v>
      </c>
      <c r="S2700" s="11">
        <f t="shared" si="205"/>
        <v>41787.898240740738</v>
      </c>
      <c r="T2700" s="12">
        <f t="shared" si="20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>
        <f t="shared" si="203"/>
        <v>0</v>
      </c>
      <c r="Q2701" t="str">
        <f t="shared" si="207"/>
        <v>food</v>
      </c>
      <c r="R2701" t="str">
        <f t="shared" si="206"/>
        <v>food trucks</v>
      </c>
      <c r="S2701" s="11">
        <f t="shared" si="205"/>
        <v>41829.896562499998</v>
      </c>
      <c r="T2701" s="12">
        <f t="shared" si="20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 t="shared" si="203"/>
        <v>37</v>
      </c>
      <c r="Q2702" t="str">
        <f t="shared" si="207"/>
        <v>food</v>
      </c>
      <c r="R2702" t="str">
        <f t="shared" si="206"/>
        <v>food trucks</v>
      </c>
      <c r="S2702" s="11">
        <f t="shared" si="205"/>
        <v>41870.87467592593</v>
      </c>
      <c r="T2702" s="12">
        <f t="shared" si="204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 t="shared" si="203"/>
        <v>808</v>
      </c>
      <c r="Q2703" t="str">
        <f t="shared" si="207"/>
        <v>theater</v>
      </c>
      <c r="R2703" t="str">
        <f t="shared" si="206"/>
        <v>spaces</v>
      </c>
      <c r="S2703" s="11">
        <f t="shared" si="205"/>
        <v>42801.774699074071</v>
      </c>
      <c r="T2703" s="12">
        <f t="shared" si="204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 t="shared" si="203"/>
        <v>1733.5</v>
      </c>
      <c r="Q2704" t="str">
        <f t="shared" si="207"/>
        <v>theater</v>
      </c>
      <c r="R2704" t="str">
        <f t="shared" si="206"/>
        <v>spaces</v>
      </c>
      <c r="S2704" s="11">
        <f t="shared" si="205"/>
        <v>42800.801817129628</v>
      </c>
      <c r="T2704" s="12">
        <f t="shared" si="204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 t="shared" si="203"/>
        <v>20772.5</v>
      </c>
      <c r="Q2705" t="str">
        <f t="shared" si="207"/>
        <v>theater</v>
      </c>
      <c r="R2705" t="str">
        <f t="shared" si="206"/>
        <v>spaces</v>
      </c>
      <c r="S2705" s="11">
        <f t="shared" si="205"/>
        <v>42756.690162037034</v>
      </c>
      <c r="T2705" s="12">
        <f t="shared" si="20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 t="shared" si="203"/>
        <v>576</v>
      </c>
      <c r="Q2706" t="str">
        <f t="shared" si="207"/>
        <v>theater</v>
      </c>
      <c r="R2706" t="str">
        <f t="shared" si="206"/>
        <v>spaces</v>
      </c>
      <c r="S2706" s="11">
        <f t="shared" si="205"/>
        <v>42787.862430555557</v>
      </c>
      <c r="T2706" s="12">
        <f t="shared" si="20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 t="shared" si="203"/>
        <v>873.5</v>
      </c>
      <c r="Q2707" t="str">
        <f t="shared" si="207"/>
        <v>theater</v>
      </c>
      <c r="R2707" t="str">
        <f t="shared" si="206"/>
        <v>spaces</v>
      </c>
      <c r="S2707" s="11">
        <f t="shared" si="205"/>
        <v>42773.916180555556</v>
      </c>
      <c r="T2707" s="12">
        <f t="shared" si="20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 t="shared" si="203"/>
        <v>19783.5</v>
      </c>
      <c r="Q2708" t="str">
        <f t="shared" si="207"/>
        <v>theater</v>
      </c>
      <c r="R2708" t="str">
        <f t="shared" si="206"/>
        <v>spaces</v>
      </c>
      <c r="S2708" s="11">
        <f t="shared" si="205"/>
        <v>41899.294942129629</v>
      </c>
      <c r="T2708" s="12">
        <f t="shared" si="20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 t="shared" si="203"/>
        <v>14230.785</v>
      </c>
      <c r="Q2709" t="str">
        <f t="shared" si="207"/>
        <v>theater</v>
      </c>
      <c r="R2709" t="str">
        <f t="shared" si="206"/>
        <v>spaces</v>
      </c>
      <c r="S2709" s="11">
        <f t="shared" si="205"/>
        <v>41391.782905092594</v>
      </c>
      <c r="T2709" s="12">
        <f t="shared" si="20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 t="shared" si="203"/>
        <v>23846.035</v>
      </c>
      <c r="Q2710" t="str">
        <f t="shared" si="207"/>
        <v>theater</v>
      </c>
      <c r="R2710" t="str">
        <f t="shared" si="206"/>
        <v>spaces</v>
      </c>
      <c r="S2710" s="11">
        <f t="shared" si="205"/>
        <v>42512.698217592595</v>
      </c>
      <c r="T2710" s="12">
        <f t="shared" si="20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 t="shared" si="203"/>
        <v>25555.5</v>
      </c>
      <c r="Q2711" t="str">
        <f t="shared" si="207"/>
        <v>theater</v>
      </c>
      <c r="R2711" t="str">
        <f t="shared" si="206"/>
        <v>spaces</v>
      </c>
      <c r="S2711" s="11">
        <f t="shared" si="205"/>
        <v>42612.149780092594</v>
      </c>
      <c r="T2711" s="12">
        <f t="shared" si="20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 t="shared" si="203"/>
        <v>46714.105000000003</v>
      </c>
      <c r="Q2712" t="str">
        <f t="shared" si="207"/>
        <v>theater</v>
      </c>
      <c r="R2712" t="str">
        <f t="shared" si="206"/>
        <v>spaces</v>
      </c>
      <c r="S2712" s="11">
        <f t="shared" si="205"/>
        <v>41828.229490740741</v>
      </c>
      <c r="T2712" s="12">
        <f t="shared" si="20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 t="shared" si="203"/>
        <v>2005.5</v>
      </c>
      <c r="Q2713" t="str">
        <f t="shared" si="207"/>
        <v>theater</v>
      </c>
      <c r="R2713" t="str">
        <f t="shared" si="206"/>
        <v>spaces</v>
      </c>
      <c r="S2713" s="11">
        <f t="shared" si="205"/>
        <v>41780.745254629634</v>
      </c>
      <c r="T2713" s="12">
        <f t="shared" si="20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 t="shared" si="203"/>
        <v>3684.5</v>
      </c>
      <c r="Q2714" t="str">
        <f t="shared" si="207"/>
        <v>theater</v>
      </c>
      <c r="R2714" t="str">
        <f t="shared" si="206"/>
        <v>spaces</v>
      </c>
      <c r="S2714" s="11">
        <f t="shared" si="205"/>
        <v>41432.062037037038</v>
      </c>
      <c r="T2714" s="12">
        <f t="shared" si="20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 t="shared" si="203"/>
        <v>77391</v>
      </c>
      <c r="Q2715" t="str">
        <f t="shared" si="207"/>
        <v>theater</v>
      </c>
      <c r="R2715" t="str">
        <f t="shared" si="206"/>
        <v>spaces</v>
      </c>
      <c r="S2715" s="11">
        <f t="shared" si="205"/>
        <v>42322.653749999998</v>
      </c>
      <c r="T2715" s="12">
        <f t="shared" si="20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 t="shared" si="203"/>
        <v>14697</v>
      </c>
      <c r="Q2716" t="str">
        <f t="shared" si="207"/>
        <v>theater</v>
      </c>
      <c r="R2716" t="str">
        <f t="shared" si="206"/>
        <v>spaces</v>
      </c>
      <c r="S2716" s="11">
        <f t="shared" si="205"/>
        <v>42629.655046296291</v>
      </c>
      <c r="T2716" s="12">
        <f t="shared" si="20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 t="shared" si="203"/>
        <v>16152.844999999999</v>
      </c>
      <c r="Q2717" t="str">
        <f t="shared" si="207"/>
        <v>theater</v>
      </c>
      <c r="R2717" t="str">
        <f t="shared" si="206"/>
        <v>spaces</v>
      </c>
      <c r="S2717" s="11">
        <f t="shared" si="205"/>
        <v>42387.398472222223</v>
      </c>
      <c r="T2717" s="12">
        <f t="shared" si="20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 t="shared" si="203"/>
        <v>6092.5050000000001</v>
      </c>
      <c r="Q2718" t="str">
        <f t="shared" si="207"/>
        <v>theater</v>
      </c>
      <c r="R2718" t="str">
        <f t="shared" si="206"/>
        <v>spaces</v>
      </c>
      <c r="S2718" s="11">
        <f t="shared" si="205"/>
        <v>42255.333252314813</v>
      </c>
      <c r="T2718" s="12">
        <f t="shared" si="20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 t="shared" si="203"/>
        <v>15175.5</v>
      </c>
      <c r="Q2719" t="str">
        <f t="shared" si="207"/>
        <v>theater</v>
      </c>
      <c r="R2719" t="str">
        <f t="shared" si="206"/>
        <v>spaces</v>
      </c>
      <c r="S2719" s="11">
        <f t="shared" si="205"/>
        <v>41934.914918981485</v>
      </c>
      <c r="T2719" s="12">
        <f t="shared" si="20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 t="shared" si="203"/>
        <v>9396.5</v>
      </c>
      <c r="Q2720" t="str">
        <f t="shared" si="207"/>
        <v>theater</v>
      </c>
      <c r="R2720" t="str">
        <f t="shared" si="206"/>
        <v>spaces</v>
      </c>
      <c r="S2720" s="11">
        <f t="shared" si="205"/>
        <v>42465.596585648149</v>
      </c>
      <c r="T2720" s="12">
        <f t="shared" si="20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 t="shared" si="203"/>
        <v>3299.5</v>
      </c>
      <c r="Q2721" t="str">
        <f t="shared" si="207"/>
        <v>theater</v>
      </c>
      <c r="R2721" t="str">
        <f t="shared" si="206"/>
        <v>spaces</v>
      </c>
      <c r="S2721" s="11">
        <f t="shared" si="205"/>
        <v>42418.031180555554</v>
      </c>
      <c r="T2721" s="12">
        <f t="shared" si="20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 t="shared" si="203"/>
        <v>14852</v>
      </c>
      <c r="Q2722" t="str">
        <f t="shared" si="207"/>
        <v>theater</v>
      </c>
      <c r="R2722" t="str">
        <f t="shared" si="206"/>
        <v>spaces</v>
      </c>
      <c r="S2722" s="11">
        <f t="shared" si="205"/>
        <v>42655.465891203698</v>
      </c>
      <c r="T2722" s="12">
        <f t="shared" si="20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 t="shared" si="203"/>
        <v>5617</v>
      </c>
      <c r="Q2723" t="str">
        <f t="shared" si="207"/>
        <v>technology</v>
      </c>
      <c r="R2723" t="str">
        <f t="shared" si="206"/>
        <v>hardware</v>
      </c>
      <c r="S2723" s="11">
        <f t="shared" si="205"/>
        <v>41493.543958333335</v>
      </c>
      <c r="T2723" s="12">
        <f t="shared" si="20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 t="shared" si="203"/>
        <v>6406</v>
      </c>
      <c r="Q2724" t="str">
        <f t="shared" si="207"/>
        <v>technology</v>
      </c>
      <c r="R2724" t="str">
        <f t="shared" si="206"/>
        <v>hardware</v>
      </c>
      <c r="S2724" s="11">
        <f t="shared" si="205"/>
        <v>42704.857094907406</v>
      </c>
      <c r="T2724" s="12">
        <f t="shared" si="20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 t="shared" si="203"/>
        <v>8491</v>
      </c>
      <c r="Q2725" t="str">
        <f t="shared" si="207"/>
        <v>technology</v>
      </c>
      <c r="R2725" t="str">
        <f t="shared" si="206"/>
        <v>hardware</v>
      </c>
      <c r="S2725" s="11">
        <f t="shared" si="205"/>
        <v>41944.83898148148</v>
      </c>
      <c r="T2725" s="12">
        <f t="shared" si="20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 t="shared" si="203"/>
        <v>4172.9400000000005</v>
      </c>
      <c r="Q2726" t="str">
        <f t="shared" si="207"/>
        <v>technology</v>
      </c>
      <c r="R2726" t="str">
        <f t="shared" si="206"/>
        <v>hardware</v>
      </c>
      <c r="S2726" s="11">
        <f t="shared" si="205"/>
        <v>42199.32707175926</v>
      </c>
      <c r="T2726" s="12">
        <f t="shared" si="20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 t="shared" si="203"/>
        <v>28965</v>
      </c>
      <c r="Q2727" t="str">
        <f t="shared" si="207"/>
        <v>technology</v>
      </c>
      <c r="R2727" t="str">
        <f t="shared" si="206"/>
        <v>hardware</v>
      </c>
      <c r="S2727" s="11">
        <f t="shared" si="205"/>
        <v>42745.744618055556</v>
      </c>
      <c r="T2727" s="12">
        <f t="shared" si="20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 t="shared" si="203"/>
        <v>53074.5</v>
      </c>
      <c r="Q2728" t="str">
        <f t="shared" si="207"/>
        <v>technology</v>
      </c>
      <c r="R2728" t="str">
        <f t="shared" si="206"/>
        <v>hardware</v>
      </c>
      <c r="S2728" s="11">
        <f t="shared" si="205"/>
        <v>42452.579988425925</v>
      </c>
      <c r="T2728" s="12">
        <f t="shared" si="20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 t="shared" si="203"/>
        <v>25014</v>
      </c>
      <c r="Q2729" t="str">
        <f t="shared" si="207"/>
        <v>technology</v>
      </c>
      <c r="R2729" t="str">
        <f t="shared" si="206"/>
        <v>hardware</v>
      </c>
      <c r="S2729" s="11">
        <f t="shared" si="205"/>
        <v>42198.676655092597</v>
      </c>
      <c r="T2729" s="12">
        <f t="shared" si="20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 t="shared" si="203"/>
        <v>15333</v>
      </c>
      <c r="Q2730" t="str">
        <f t="shared" si="207"/>
        <v>technology</v>
      </c>
      <c r="R2730" t="str">
        <f t="shared" si="206"/>
        <v>hardware</v>
      </c>
      <c r="S2730" s="11">
        <f t="shared" si="205"/>
        <v>42333.59993055556</v>
      </c>
      <c r="T2730" s="12">
        <f t="shared" si="20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 t="shared" si="203"/>
        <v>3928</v>
      </c>
      <c r="Q2731" t="str">
        <f t="shared" si="207"/>
        <v>technology</v>
      </c>
      <c r="R2731" t="str">
        <f t="shared" si="206"/>
        <v>hardware</v>
      </c>
      <c r="S2731" s="11">
        <f t="shared" si="205"/>
        <v>42095.240706018521</v>
      </c>
      <c r="T2731" s="12">
        <f t="shared" si="20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 t="shared" si="203"/>
        <v>23330.505000000001</v>
      </c>
      <c r="Q2732" t="str">
        <f t="shared" si="207"/>
        <v>technology</v>
      </c>
      <c r="R2732" t="str">
        <f t="shared" si="206"/>
        <v>hardware</v>
      </c>
      <c r="S2732" s="11">
        <f t="shared" si="205"/>
        <v>41351.541377314818</v>
      </c>
      <c r="T2732" s="12">
        <f t="shared" si="20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 t="shared" si="203"/>
        <v>15664</v>
      </c>
      <c r="Q2733" t="str">
        <f t="shared" si="207"/>
        <v>technology</v>
      </c>
      <c r="R2733" t="str">
        <f t="shared" si="206"/>
        <v>hardware</v>
      </c>
      <c r="S2733" s="11">
        <f t="shared" si="205"/>
        <v>41872.525717592594</v>
      </c>
      <c r="T2733" s="12">
        <f t="shared" si="20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 t="shared" si="203"/>
        <v>7168</v>
      </c>
      <c r="Q2734" t="str">
        <f t="shared" si="207"/>
        <v>technology</v>
      </c>
      <c r="R2734" t="str">
        <f t="shared" si="206"/>
        <v>hardware</v>
      </c>
      <c r="S2734" s="11">
        <f t="shared" si="205"/>
        <v>41389.808194444442</v>
      </c>
      <c r="T2734" s="12">
        <f t="shared" si="20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 t="shared" si="203"/>
        <v>26944</v>
      </c>
      <c r="Q2735" t="str">
        <f t="shared" si="207"/>
        <v>technology</v>
      </c>
      <c r="R2735" t="str">
        <f t="shared" si="206"/>
        <v>hardware</v>
      </c>
      <c r="S2735" s="11">
        <f t="shared" si="205"/>
        <v>42044.272847222222</v>
      </c>
      <c r="T2735" s="12">
        <f t="shared" si="20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 t="shared" si="203"/>
        <v>11383</v>
      </c>
      <c r="Q2736" t="str">
        <f t="shared" si="207"/>
        <v>technology</v>
      </c>
      <c r="R2736" t="str">
        <f t="shared" si="206"/>
        <v>hardware</v>
      </c>
      <c r="S2736" s="11">
        <f t="shared" si="205"/>
        <v>42626.668888888889</v>
      </c>
      <c r="T2736" s="12">
        <f t="shared" si="20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 t="shared" si="203"/>
        <v>3837.5050000000001</v>
      </c>
      <c r="Q2737" t="str">
        <f t="shared" si="207"/>
        <v>technology</v>
      </c>
      <c r="R2737" t="str">
        <f t="shared" si="206"/>
        <v>hardware</v>
      </c>
      <c r="S2737" s="11">
        <f t="shared" si="205"/>
        <v>41316.120949074073</v>
      </c>
      <c r="T2737" s="12">
        <f t="shared" si="20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 t="shared" si="203"/>
        <v>4945</v>
      </c>
      <c r="Q2738" t="str">
        <f t="shared" si="207"/>
        <v>technology</v>
      </c>
      <c r="R2738" t="str">
        <f t="shared" si="206"/>
        <v>hardware</v>
      </c>
      <c r="S2738" s="11">
        <f t="shared" si="205"/>
        <v>41722.666354166664</v>
      </c>
      <c r="T2738" s="12">
        <f t="shared" si="20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 t="shared" si="203"/>
        <v>37137.120000000003</v>
      </c>
      <c r="Q2739" t="str">
        <f t="shared" si="207"/>
        <v>technology</v>
      </c>
      <c r="R2739" t="str">
        <f t="shared" si="206"/>
        <v>hardware</v>
      </c>
      <c r="S2739" s="11">
        <f t="shared" si="205"/>
        <v>41611.917673611111</v>
      </c>
      <c r="T2739" s="12">
        <f t="shared" si="20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 t="shared" si="203"/>
        <v>3706</v>
      </c>
      <c r="Q2740" t="str">
        <f t="shared" si="207"/>
        <v>technology</v>
      </c>
      <c r="R2740" t="str">
        <f t="shared" si="206"/>
        <v>hardware</v>
      </c>
      <c r="S2740" s="11">
        <f t="shared" si="205"/>
        <v>42620.143564814818</v>
      </c>
      <c r="T2740" s="12">
        <f t="shared" si="20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 t="shared" si="203"/>
        <v>2208</v>
      </c>
      <c r="Q2741" t="str">
        <f t="shared" si="207"/>
        <v>technology</v>
      </c>
      <c r="R2741" t="str">
        <f t="shared" si="206"/>
        <v>hardware</v>
      </c>
      <c r="S2741" s="11">
        <f t="shared" si="205"/>
        <v>41719.887928240743</v>
      </c>
      <c r="T2741" s="12">
        <f t="shared" si="20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 t="shared" si="203"/>
        <v>163.5</v>
      </c>
      <c r="Q2742" t="str">
        <f t="shared" si="207"/>
        <v>technology</v>
      </c>
      <c r="R2742" t="str">
        <f t="shared" si="206"/>
        <v>hardware</v>
      </c>
      <c r="S2742" s="11">
        <f t="shared" si="205"/>
        <v>42045.031851851847</v>
      </c>
      <c r="T2742" s="12">
        <f t="shared" si="20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 t="shared" si="203"/>
        <v>19.5</v>
      </c>
      <c r="Q2743" t="str">
        <f t="shared" si="207"/>
        <v>publishing</v>
      </c>
      <c r="R2743" t="str">
        <f t="shared" si="206"/>
        <v>children's books</v>
      </c>
      <c r="S2743" s="11">
        <f t="shared" si="205"/>
        <v>41911.657430555555</v>
      </c>
      <c r="T2743" s="12">
        <f t="shared" si="20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 t="shared" si="203"/>
        <v>374.5</v>
      </c>
      <c r="Q2744" t="str">
        <f t="shared" si="207"/>
        <v>publishing</v>
      </c>
      <c r="R2744" t="str">
        <f t="shared" si="206"/>
        <v>children's books</v>
      </c>
      <c r="S2744" s="11">
        <f t="shared" si="205"/>
        <v>41030.719756944447</v>
      </c>
      <c r="T2744" s="12">
        <f t="shared" si="20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>
        <f t="shared" si="203"/>
        <v>0</v>
      </c>
      <c r="Q2745" t="str">
        <f t="shared" si="207"/>
        <v>publishing</v>
      </c>
      <c r="R2745" t="str">
        <f t="shared" si="206"/>
        <v>children's books</v>
      </c>
      <c r="S2745" s="11">
        <f t="shared" si="205"/>
        <v>42632.328784722224</v>
      </c>
      <c r="T2745" s="12">
        <f t="shared" si="20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 t="shared" si="203"/>
        <v>428.5</v>
      </c>
      <c r="Q2746" t="str">
        <f t="shared" si="207"/>
        <v>publishing</v>
      </c>
      <c r="R2746" t="str">
        <f t="shared" si="206"/>
        <v>children's books</v>
      </c>
      <c r="S2746" s="11">
        <f t="shared" si="205"/>
        <v>40938.062476851854</v>
      </c>
      <c r="T2746" s="12">
        <f t="shared" si="20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 t="shared" si="203"/>
        <v>900</v>
      </c>
      <c r="Q2747" t="str">
        <f t="shared" si="207"/>
        <v>publishing</v>
      </c>
      <c r="R2747" t="str">
        <f t="shared" si="206"/>
        <v>children's books</v>
      </c>
      <c r="S2747" s="11">
        <f t="shared" si="205"/>
        <v>41044.988055555557</v>
      </c>
      <c r="T2747" s="12">
        <f t="shared" si="20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 t="shared" si="203"/>
        <v>410</v>
      </c>
      <c r="Q2748" t="str">
        <f t="shared" si="207"/>
        <v>publishing</v>
      </c>
      <c r="R2748" t="str">
        <f t="shared" si="206"/>
        <v>children's books</v>
      </c>
      <c r="S2748" s="11">
        <f t="shared" si="205"/>
        <v>41850.781377314815</v>
      </c>
      <c r="T2748" s="12">
        <f t="shared" si="20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 t="shared" si="203"/>
        <v>72</v>
      </c>
      <c r="Q2749" t="str">
        <f t="shared" si="207"/>
        <v>publishing</v>
      </c>
      <c r="R2749" t="str">
        <f t="shared" si="206"/>
        <v>children's books</v>
      </c>
      <c r="S2749" s="11">
        <f t="shared" si="205"/>
        <v>41044.64811342593</v>
      </c>
      <c r="T2749" s="12">
        <f t="shared" si="20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 t="shared" si="203"/>
        <v>28.5</v>
      </c>
      <c r="Q2750" t="str">
        <f t="shared" si="207"/>
        <v>publishing</v>
      </c>
      <c r="R2750" t="str">
        <f t="shared" si="206"/>
        <v>children's books</v>
      </c>
      <c r="S2750" s="11">
        <f t="shared" si="205"/>
        <v>42585.7106712963</v>
      </c>
      <c r="T2750" s="12">
        <f t="shared" si="20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 t="shared" si="203"/>
        <v>56</v>
      </c>
      <c r="Q2751" t="str">
        <f t="shared" si="207"/>
        <v>publishing</v>
      </c>
      <c r="R2751" t="str">
        <f t="shared" si="206"/>
        <v>children's books</v>
      </c>
      <c r="S2751" s="11">
        <f t="shared" si="205"/>
        <v>42068.799039351856</v>
      </c>
      <c r="T2751" s="12">
        <f t="shared" si="20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>
        <f t="shared" si="203"/>
        <v>0</v>
      </c>
      <c r="Q2752" t="str">
        <f t="shared" si="207"/>
        <v>publishing</v>
      </c>
      <c r="R2752" t="str">
        <f t="shared" si="206"/>
        <v>children's books</v>
      </c>
      <c r="S2752" s="11">
        <f t="shared" si="205"/>
        <v>41078.899826388886</v>
      </c>
      <c r="T2752" s="12">
        <f t="shared" si="20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>
        <f t="shared" si="203"/>
        <v>0</v>
      </c>
      <c r="Q2753" t="str">
        <f t="shared" si="207"/>
        <v>publishing</v>
      </c>
      <c r="R2753" t="str">
        <f t="shared" si="206"/>
        <v>children's books</v>
      </c>
      <c r="S2753" s="11">
        <f t="shared" si="205"/>
        <v>41747.887060185189</v>
      </c>
      <c r="T2753" s="12">
        <f t="shared" si="20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 t="shared" si="203"/>
        <v>282</v>
      </c>
      <c r="Q2754" t="str">
        <f t="shared" si="207"/>
        <v>publishing</v>
      </c>
      <c r="R2754" t="str">
        <f t="shared" si="206"/>
        <v>children's books</v>
      </c>
      <c r="S2754" s="11">
        <f t="shared" si="205"/>
        <v>40855.765092592592</v>
      </c>
      <c r="T2754" s="12">
        <f t="shared" si="20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 t="shared" ref="P2755:P2818" si="208">AVERAGE(L2755,E2755)</f>
        <v>194</v>
      </c>
      <c r="Q2755" t="str">
        <f t="shared" si="207"/>
        <v>publishing</v>
      </c>
      <c r="R2755" t="str">
        <f t="shared" si="206"/>
        <v>children's books</v>
      </c>
      <c r="S2755" s="11">
        <f t="shared" si="205"/>
        <v>41117.900729166664</v>
      </c>
      <c r="T2755" s="12">
        <f t="shared" ref="T2755:T2818" si="209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>
        <f t="shared" si="208"/>
        <v>0</v>
      </c>
      <c r="Q2756" t="str">
        <f t="shared" si="207"/>
        <v>publishing</v>
      </c>
      <c r="R2756" t="str">
        <f t="shared" si="206"/>
        <v>children's books</v>
      </c>
      <c r="S2756" s="11">
        <f t="shared" ref="S2756:S2819" si="210">(((J2756/60)/60)/24)+DATE(1970,1,1)</f>
        <v>41863.636006944449</v>
      </c>
      <c r="T2756" s="12">
        <f t="shared" si="20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 t="shared" si="208"/>
        <v>137.5</v>
      </c>
      <c r="Q2757" t="str">
        <f t="shared" si="207"/>
        <v>publishing</v>
      </c>
      <c r="R2757" t="str">
        <f t="shared" si="206"/>
        <v>children's books</v>
      </c>
      <c r="S2757" s="11">
        <f t="shared" si="210"/>
        <v>42072.790821759263</v>
      </c>
      <c r="T2757" s="12">
        <f t="shared" si="20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 t="shared" si="208"/>
        <v>540.5</v>
      </c>
      <c r="Q2758" t="str">
        <f t="shared" si="207"/>
        <v>publishing</v>
      </c>
      <c r="R2758" t="str">
        <f t="shared" si="206"/>
        <v>children's books</v>
      </c>
      <c r="S2758" s="11">
        <f t="shared" si="210"/>
        <v>41620.90047453704</v>
      </c>
      <c r="T2758" s="12">
        <f t="shared" si="20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 t="shared" si="208"/>
        <v>6</v>
      </c>
      <c r="Q2759" t="str">
        <f t="shared" si="207"/>
        <v>publishing</v>
      </c>
      <c r="R2759" t="str">
        <f t="shared" si="206"/>
        <v>children's books</v>
      </c>
      <c r="S2759" s="11">
        <f t="shared" si="210"/>
        <v>42573.65662037037</v>
      </c>
      <c r="T2759" s="12">
        <f t="shared" si="20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 t="shared" si="208"/>
        <v>120</v>
      </c>
      <c r="Q2760" t="str">
        <f t="shared" si="207"/>
        <v>publishing</v>
      </c>
      <c r="R2760" t="str">
        <f t="shared" si="206"/>
        <v>children's books</v>
      </c>
      <c r="S2760" s="11">
        <f t="shared" si="210"/>
        <v>42639.441932870366</v>
      </c>
      <c r="T2760" s="12">
        <f t="shared" si="20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 t="shared" si="208"/>
        <v>53.5</v>
      </c>
      <c r="Q2761" t="str">
        <f t="shared" si="207"/>
        <v>publishing</v>
      </c>
      <c r="R2761" t="str">
        <f t="shared" si="206"/>
        <v>children's books</v>
      </c>
      <c r="S2761" s="11">
        <f t="shared" si="210"/>
        <v>42524.36650462963</v>
      </c>
      <c r="T2761" s="12">
        <f t="shared" si="20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>
        <f t="shared" si="208"/>
        <v>0</v>
      </c>
      <c r="Q2762" t="str">
        <f t="shared" si="207"/>
        <v>publishing</v>
      </c>
      <c r="R2762" t="str">
        <f t="shared" si="206"/>
        <v>children's books</v>
      </c>
      <c r="S2762" s="11">
        <f t="shared" si="210"/>
        <v>41415.461319444446</v>
      </c>
      <c r="T2762" s="12">
        <f t="shared" si="20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 t="shared" si="208"/>
        <v>20</v>
      </c>
      <c r="Q2763" t="str">
        <f t="shared" si="207"/>
        <v>publishing</v>
      </c>
      <c r="R2763" t="str">
        <f t="shared" ref="R2763:R2826" si="211">RIGHT(N2763,LEN(N2763)-FIND("/",N2763))</f>
        <v>children's books</v>
      </c>
      <c r="S2763" s="11">
        <f t="shared" si="210"/>
        <v>41247.063576388886</v>
      </c>
      <c r="T2763" s="12">
        <f t="shared" si="20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 t="shared" si="208"/>
        <v>13</v>
      </c>
      <c r="Q2764" t="str">
        <f t="shared" ref="Q2764:Q2827" si="212">LEFT(N2764,FIND("/",N2764)-1)</f>
        <v>publishing</v>
      </c>
      <c r="R2764" t="str">
        <f t="shared" si="211"/>
        <v>children's books</v>
      </c>
      <c r="S2764" s="11">
        <f t="shared" si="210"/>
        <v>40927.036979166667</v>
      </c>
      <c r="T2764" s="12">
        <f t="shared" si="20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 t="shared" si="208"/>
        <v>46.5</v>
      </c>
      <c r="Q2765" t="str">
        <f t="shared" si="212"/>
        <v>publishing</v>
      </c>
      <c r="R2765" t="str">
        <f t="shared" si="211"/>
        <v>children's books</v>
      </c>
      <c r="S2765" s="11">
        <f t="shared" si="210"/>
        <v>41373.579675925925</v>
      </c>
      <c r="T2765" s="12">
        <f t="shared" si="20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 t="shared" si="208"/>
        <v>24.5</v>
      </c>
      <c r="Q2766" t="str">
        <f t="shared" si="212"/>
        <v>publishing</v>
      </c>
      <c r="R2766" t="str">
        <f t="shared" si="211"/>
        <v>children's books</v>
      </c>
      <c r="S2766" s="11">
        <f t="shared" si="210"/>
        <v>41030.292025462964</v>
      </c>
      <c r="T2766" s="12">
        <f t="shared" si="20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>
        <f t="shared" si="208"/>
        <v>0</v>
      </c>
      <c r="Q2767" t="str">
        <f t="shared" si="212"/>
        <v>publishing</v>
      </c>
      <c r="R2767" t="str">
        <f t="shared" si="211"/>
        <v>children's books</v>
      </c>
      <c r="S2767" s="11">
        <f t="shared" si="210"/>
        <v>41194.579027777778</v>
      </c>
      <c r="T2767" s="12">
        <f t="shared" si="20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 t="shared" si="208"/>
        <v>52</v>
      </c>
      <c r="Q2768" t="str">
        <f t="shared" si="212"/>
        <v>publishing</v>
      </c>
      <c r="R2768" t="str">
        <f t="shared" si="211"/>
        <v>children's books</v>
      </c>
      <c r="S2768" s="11">
        <f t="shared" si="210"/>
        <v>40736.668032407404</v>
      </c>
      <c r="T2768" s="12">
        <f t="shared" si="20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 t="shared" si="208"/>
        <v>18.5</v>
      </c>
      <c r="Q2769" t="str">
        <f t="shared" si="212"/>
        <v>publishing</v>
      </c>
      <c r="R2769" t="str">
        <f t="shared" si="211"/>
        <v>children's books</v>
      </c>
      <c r="S2769" s="11">
        <f t="shared" si="210"/>
        <v>42172.958912037036</v>
      </c>
      <c r="T2769" s="12">
        <f t="shared" si="20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 t="shared" si="208"/>
        <v>518</v>
      </c>
      <c r="Q2770" t="str">
        <f t="shared" si="212"/>
        <v>publishing</v>
      </c>
      <c r="R2770" t="str">
        <f t="shared" si="211"/>
        <v>children's books</v>
      </c>
      <c r="S2770" s="11">
        <f t="shared" si="210"/>
        <v>40967.614849537036</v>
      </c>
      <c r="T2770" s="12">
        <f t="shared" si="20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 t="shared" si="208"/>
        <v>2</v>
      </c>
      <c r="Q2771" t="str">
        <f t="shared" si="212"/>
        <v>publishing</v>
      </c>
      <c r="R2771" t="str">
        <f t="shared" si="211"/>
        <v>children's books</v>
      </c>
      <c r="S2771" s="11">
        <f t="shared" si="210"/>
        <v>41745.826273148145</v>
      </c>
      <c r="T2771" s="12">
        <f t="shared" si="20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 t="shared" si="208"/>
        <v>1057.625</v>
      </c>
      <c r="Q2772" t="str">
        <f t="shared" si="212"/>
        <v>publishing</v>
      </c>
      <c r="R2772" t="str">
        <f t="shared" si="211"/>
        <v>children's books</v>
      </c>
      <c r="S2772" s="11">
        <f t="shared" si="210"/>
        <v>41686.705208333333</v>
      </c>
      <c r="T2772" s="12">
        <f t="shared" si="20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>
        <f t="shared" si="208"/>
        <v>0</v>
      </c>
      <c r="Q2773" t="str">
        <f t="shared" si="212"/>
        <v>publishing</v>
      </c>
      <c r="R2773" t="str">
        <f t="shared" si="211"/>
        <v>children's books</v>
      </c>
      <c r="S2773" s="11">
        <f t="shared" si="210"/>
        <v>41257.531712962962</v>
      </c>
      <c r="T2773" s="12">
        <f t="shared" si="20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>
        <f t="shared" si="208"/>
        <v>0</v>
      </c>
      <c r="Q2774" t="str">
        <f t="shared" si="212"/>
        <v>publishing</v>
      </c>
      <c r="R2774" t="str">
        <f t="shared" si="211"/>
        <v>children's books</v>
      </c>
      <c r="S2774" s="11">
        <f t="shared" si="210"/>
        <v>41537.869143518517</v>
      </c>
      <c r="T2774" s="12">
        <f t="shared" si="20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 t="shared" si="208"/>
        <v>1</v>
      </c>
      <c r="Q2775" t="str">
        <f t="shared" si="212"/>
        <v>publishing</v>
      </c>
      <c r="R2775" t="str">
        <f t="shared" si="211"/>
        <v>children's books</v>
      </c>
      <c r="S2775" s="11">
        <f t="shared" si="210"/>
        <v>42474.86482638889</v>
      </c>
      <c r="T2775" s="12">
        <f t="shared" si="20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 t="shared" si="208"/>
        <v>291.5</v>
      </c>
      <c r="Q2776" t="str">
        <f t="shared" si="212"/>
        <v>publishing</v>
      </c>
      <c r="R2776" t="str">
        <f t="shared" si="211"/>
        <v>children's books</v>
      </c>
      <c r="S2776" s="11">
        <f t="shared" si="210"/>
        <v>41311.126481481479</v>
      </c>
      <c r="T2776" s="12">
        <f t="shared" si="20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 t="shared" si="208"/>
        <v>76</v>
      </c>
      <c r="Q2777" t="str">
        <f t="shared" si="212"/>
        <v>publishing</v>
      </c>
      <c r="R2777" t="str">
        <f t="shared" si="211"/>
        <v>children's books</v>
      </c>
      <c r="S2777" s="11">
        <f t="shared" si="210"/>
        <v>40863.013356481482</v>
      </c>
      <c r="T2777" s="12">
        <f t="shared" si="20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 t="shared" si="208"/>
        <v>845.5</v>
      </c>
      <c r="Q2778" t="str">
        <f t="shared" si="212"/>
        <v>publishing</v>
      </c>
      <c r="R2778" t="str">
        <f t="shared" si="211"/>
        <v>children's books</v>
      </c>
      <c r="S2778" s="11">
        <f t="shared" si="210"/>
        <v>42136.297175925924</v>
      </c>
      <c r="T2778" s="12">
        <f t="shared" si="20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 t="shared" si="208"/>
        <v>5.5</v>
      </c>
      <c r="Q2779" t="str">
        <f t="shared" si="212"/>
        <v>publishing</v>
      </c>
      <c r="R2779" t="str">
        <f t="shared" si="211"/>
        <v>children's books</v>
      </c>
      <c r="S2779" s="11">
        <f t="shared" si="210"/>
        <v>42172.669027777782</v>
      </c>
      <c r="T2779" s="12">
        <f t="shared" si="20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 t="shared" si="208"/>
        <v>710</v>
      </c>
      <c r="Q2780" t="str">
        <f t="shared" si="212"/>
        <v>publishing</v>
      </c>
      <c r="R2780" t="str">
        <f t="shared" si="211"/>
        <v>children's books</v>
      </c>
      <c r="S2780" s="11">
        <f t="shared" si="210"/>
        <v>41846.978078703702</v>
      </c>
      <c r="T2780" s="12">
        <f t="shared" si="20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 t="shared" si="208"/>
        <v>27</v>
      </c>
      <c r="Q2781" t="str">
        <f t="shared" si="212"/>
        <v>publishing</v>
      </c>
      <c r="R2781" t="str">
        <f t="shared" si="211"/>
        <v>children's books</v>
      </c>
      <c r="S2781" s="11">
        <f t="shared" si="210"/>
        <v>42300.585891203707</v>
      </c>
      <c r="T2781" s="12">
        <f t="shared" si="20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>
        <f t="shared" si="208"/>
        <v>0</v>
      </c>
      <c r="Q2782" t="str">
        <f t="shared" si="212"/>
        <v>publishing</v>
      </c>
      <c r="R2782" t="str">
        <f t="shared" si="211"/>
        <v>children's books</v>
      </c>
      <c r="S2782" s="11">
        <f t="shared" si="210"/>
        <v>42774.447777777779</v>
      </c>
      <c r="T2782" s="12">
        <f t="shared" si="20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 t="shared" si="208"/>
        <v>672</v>
      </c>
      <c r="Q2783" t="str">
        <f t="shared" si="212"/>
        <v>theater</v>
      </c>
      <c r="R2783" t="str">
        <f t="shared" si="211"/>
        <v>plays</v>
      </c>
      <c r="S2783" s="11">
        <f t="shared" si="210"/>
        <v>42018.94159722222</v>
      </c>
      <c r="T2783" s="12">
        <f t="shared" si="20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 t="shared" si="208"/>
        <v>609</v>
      </c>
      <c r="Q2784" t="str">
        <f t="shared" si="212"/>
        <v>theater</v>
      </c>
      <c r="R2784" t="str">
        <f t="shared" si="211"/>
        <v>plays</v>
      </c>
      <c r="S2784" s="11">
        <f t="shared" si="210"/>
        <v>42026.924976851849</v>
      </c>
      <c r="T2784" s="12">
        <f t="shared" si="20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 t="shared" si="208"/>
        <v>603</v>
      </c>
      <c r="Q2785" t="str">
        <f t="shared" si="212"/>
        <v>theater</v>
      </c>
      <c r="R2785" t="str">
        <f t="shared" si="211"/>
        <v>plays</v>
      </c>
      <c r="S2785" s="11">
        <f t="shared" si="210"/>
        <v>42103.535254629634</v>
      </c>
      <c r="T2785" s="12">
        <f t="shared" si="20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 t="shared" si="208"/>
        <v>3624</v>
      </c>
      <c r="Q2786" t="str">
        <f t="shared" si="212"/>
        <v>theater</v>
      </c>
      <c r="R2786" t="str">
        <f t="shared" si="211"/>
        <v>plays</v>
      </c>
      <c r="S2786" s="11">
        <f t="shared" si="210"/>
        <v>41920.787534722222</v>
      </c>
      <c r="T2786" s="12">
        <f t="shared" si="20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 t="shared" si="208"/>
        <v>2688</v>
      </c>
      <c r="Q2787" t="str">
        <f t="shared" si="212"/>
        <v>theater</v>
      </c>
      <c r="R2787" t="str">
        <f t="shared" si="211"/>
        <v>plays</v>
      </c>
      <c r="S2787" s="11">
        <f t="shared" si="210"/>
        <v>42558.189432870371</v>
      </c>
      <c r="T2787" s="12">
        <f t="shared" si="20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 t="shared" si="208"/>
        <v>1510</v>
      </c>
      <c r="Q2788" t="str">
        <f t="shared" si="212"/>
        <v>theater</v>
      </c>
      <c r="R2788" t="str">
        <f t="shared" si="211"/>
        <v>plays</v>
      </c>
      <c r="S2788" s="11">
        <f t="shared" si="210"/>
        <v>41815.569212962961</v>
      </c>
      <c r="T2788" s="12">
        <f t="shared" si="20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 t="shared" si="208"/>
        <v>617.5</v>
      </c>
      <c r="Q2789" t="str">
        <f t="shared" si="212"/>
        <v>theater</v>
      </c>
      <c r="R2789" t="str">
        <f t="shared" si="211"/>
        <v>plays</v>
      </c>
      <c r="S2789" s="11">
        <f t="shared" si="210"/>
        <v>41808.198518518519</v>
      </c>
      <c r="T2789" s="12">
        <f t="shared" si="20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 t="shared" si="208"/>
        <v>1035</v>
      </c>
      <c r="Q2790" t="str">
        <f t="shared" si="212"/>
        <v>theater</v>
      </c>
      <c r="R2790" t="str">
        <f t="shared" si="211"/>
        <v>plays</v>
      </c>
      <c r="S2790" s="11">
        <f t="shared" si="210"/>
        <v>42550.701886574068</v>
      </c>
      <c r="T2790" s="12">
        <f t="shared" si="20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 t="shared" si="208"/>
        <v>1529.5</v>
      </c>
      <c r="Q2791" t="str">
        <f t="shared" si="212"/>
        <v>theater</v>
      </c>
      <c r="R2791" t="str">
        <f t="shared" si="211"/>
        <v>plays</v>
      </c>
      <c r="S2791" s="11">
        <f t="shared" si="210"/>
        <v>42056.013124999998</v>
      </c>
      <c r="T2791" s="12">
        <f t="shared" si="20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 t="shared" si="208"/>
        <v>1613</v>
      </c>
      <c r="Q2792" t="str">
        <f t="shared" si="212"/>
        <v>theater</v>
      </c>
      <c r="R2792" t="str">
        <f t="shared" si="211"/>
        <v>plays</v>
      </c>
      <c r="S2792" s="11">
        <f t="shared" si="210"/>
        <v>42016.938692129625</v>
      </c>
      <c r="T2792" s="12">
        <f t="shared" si="20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 t="shared" si="208"/>
        <v>1039</v>
      </c>
      <c r="Q2793" t="str">
        <f t="shared" si="212"/>
        <v>theater</v>
      </c>
      <c r="R2793" t="str">
        <f t="shared" si="211"/>
        <v>plays</v>
      </c>
      <c r="S2793" s="11">
        <f t="shared" si="210"/>
        <v>42591.899988425925</v>
      </c>
      <c r="T2793" s="12">
        <f t="shared" si="20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 t="shared" si="208"/>
        <v>1088</v>
      </c>
      <c r="Q2794" t="str">
        <f t="shared" si="212"/>
        <v>theater</v>
      </c>
      <c r="R2794" t="str">
        <f t="shared" si="211"/>
        <v>plays</v>
      </c>
      <c r="S2794" s="11">
        <f t="shared" si="210"/>
        <v>42183.231006944443</v>
      </c>
      <c r="T2794" s="12">
        <f t="shared" si="20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 t="shared" si="208"/>
        <v>5564.875</v>
      </c>
      <c r="Q2795" t="str">
        <f t="shared" si="212"/>
        <v>theater</v>
      </c>
      <c r="R2795" t="str">
        <f t="shared" si="211"/>
        <v>plays</v>
      </c>
      <c r="S2795" s="11">
        <f t="shared" si="210"/>
        <v>42176.419039351851</v>
      </c>
      <c r="T2795" s="12">
        <f t="shared" si="20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 t="shared" si="208"/>
        <v>39</v>
      </c>
      <c r="Q2796" t="str">
        <f t="shared" si="212"/>
        <v>theater</v>
      </c>
      <c r="R2796" t="str">
        <f t="shared" si="211"/>
        <v>plays</v>
      </c>
      <c r="S2796" s="11">
        <f t="shared" si="210"/>
        <v>42416.691655092596</v>
      </c>
      <c r="T2796" s="12">
        <f t="shared" si="20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 t="shared" si="208"/>
        <v>375</v>
      </c>
      <c r="Q2797" t="str">
        <f t="shared" si="212"/>
        <v>theater</v>
      </c>
      <c r="R2797" t="str">
        <f t="shared" si="211"/>
        <v>plays</v>
      </c>
      <c r="S2797" s="11">
        <f t="shared" si="210"/>
        <v>41780.525937500002</v>
      </c>
      <c r="T2797" s="12">
        <f t="shared" si="20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 t="shared" si="208"/>
        <v>472.5</v>
      </c>
      <c r="Q2798" t="str">
        <f t="shared" si="212"/>
        <v>theater</v>
      </c>
      <c r="R2798" t="str">
        <f t="shared" si="211"/>
        <v>plays</v>
      </c>
      <c r="S2798" s="11">
        <f t="shared" si="210"/>
        <v>41795.528101851851</v>
      </c>
      <c r="T2798" s="12">
        <f t="shared" si="20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 t="shared" si="208"/>
        <v>4152.8050000000003</v>
      </c>
      <c r="Q2799" t="str">
        <f t="shared" si="212"/>
        <v>theater</v>
      </c>
      <c r="R2799" t="str">
        <f t="shared" si="211"/>
        <v>plays</v>
      </c>
      <c r="S2799" s="11">
        <f t="shared" si="210"/>
        <v>41798.94027777778</v>
      </c>
      <c r="T2799" s="12">
        <f t="shared" si="20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 t="shared" si="208"/>
        <v>2604.5</v>
      </c>
      <c r="Q2800" t="str">
        <f t="shared" si="212"/>
        <v>theater</v>
      </c>
      <c r="R2800" t="str">
        <f t="shared" si="211"/>
        <v>plays</v>
      </c>
      <c r="S2800" s="11">
        <f t="shared" si="210"/>
        <v>42201.675011574072</v>
      </c>
      <c r="T2800" s="12">
        <f t="shared" si="20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 t="shared" si="208"/>
        <v>2980.87</v>
      </c>
      <c r="Q2801" t="str">
        <f t="shared" si="212"/>
        <v>theater</v>
      </c>
      <c r="R2801" t="str">
        <f t="shared" si="211"/>
        <v>plays</v>
      </c>
      <c r="S2801" s="11">
        <f t="shared" si="210"/>
        <v>42507.264699074076</v>
      </c>
      <c r="T2801" s="12">
        <f t="shared" si="20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 t="shared" si="208"/>
        <v>680.5</v>
      </c>
      <c r="Q2802" t="str">
        <f t="shared" si="212"/>
        <v>theater</v>
      </c>
      <c r="R2802" t="str">
        <f t="shared" si="211"/>
        <v>plays</v>
      </c>
      <c r="S2802" s="11">
        <f t="shared" si="210"/>
        <v>41948.552847222221</v>
      </c>
      <c r="T2802" s="12">
        <f t="shared" si="20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 t="shared" si="208"/>
        <v>339.5</v>
      </c>
      <c r="Q2803" t="str">
        <f t="shared" si="212"/>
        <v>theater</v>
      </c>
      <c r="R2803" t="str">
        <f t="shared" si="211"/>
        <v>plays</v>
      </c>
      <c r="S2803" s="11">
        <f t="shared" si="210"/>
        <v>41900.243159722224</v>
      </c>
      <c r="T2803" s="12">
        <f t="shared" si="20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 t="shared" si="208"/>
        <v>1572.5</v>
      </c>
      <c r="Q2804" t="str">
        <f t="shared" si="212"/>
        <v>theater</v>
      </c>
      <c r="R2804" t="str">
        <f t="shared" si="211"/>
        <v>plays</v>
      </c>
      <c r="S2804" s="11">
        <f t="shared" si="210"/>
        <v>42192.64707175926</v>
      </c>
      <c r="T2804" s="12">
        <f t="shared" si="20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 t="shared" si="208"/>
        <v>6468</v>
      </c>
      <c r="Q2805" t="str">
        <f t="shared" si="212"/>
        <v>theater</v>
      </c>
      <c r="R2805" t="str">
        <f t="shared" si="211"/>
        <v>plays</v>
      </c>
      <c r="S2805" s="11">
        <f t="shared" si="210"/>
        <v>42158.065694444449</v>
      </c>
      <c r="T2805" s="12">
        <f t="shared" si="20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 t="shared" si="208"/>
        <v>586.5</v>
      </c>
      <c r="Q2806" t="str">
        <f t="shared" si="212"/>
        <v>theater</v>
      </c>
      <c r="R2806" t="str">
        <f t="shared" si="211"/>
        <v>plays</v>
      </c>
      <c r="S2806" s="11">
        <f t="shared" si="210"/>
        <v>41881.453587962962</v>
      </c>
      <c r="T2806" s="12">
        <f t="shared" si="20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 t="shared" si="208"/>
        <v>229</v>
      </c>
      <c r="Q2807" t="str">
        <f t="shared" si="212"/>
        <v>theater</v>
      </c>
      <c r="R2807" t="str">
        <f t="shared" si="211"/>
        <v>plays</v>
      </c>
      <c r="S2807" s="11">
        <f t="shared" si="210"/>
        <v>42213.505474537036</v>
      </c>
      <c r="T2807" s="12">
        <f t="shared" si="20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 t="shared" si="208"/>
        <v>1719.5</v>
      </c>
      <c r="Q2808" t="str">
        <f t="shared" si="212"/>
        <v>theater</v>
      </c>
      <c r="R2808" t="str">
        <f t="shared" si="211"/>
        <v>plays</v>
      </c>
      <c r="S2808" s="11">
        <f t="shared" si="210"/>
        <v>42185.267245370371</v>
      </c>
      <c r="T2808" s="12">
        <f t="shared" si="20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 t="shared" si="208"/>
        <v>3196.5</v>
      </c>
      <c r="Q2809" t="str">
        <f t="shared" si="212"/>
        <v>theater</v>
      </c>
      <c r="R2809" t="str">
        <f t="shared" si="211"/>
        <v>plays</v>
      </c>
      <c r="S2809" s="11">
        <f t="shared" si="210"/>
        <v>42154.873124999998</v>
      </c>
      <c r="T2809" s="12">
        <f t="shared" si="20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 t="shared" si="208"/>
        <v>2290</v>
      </c>
      <c r="Q2810" t="str">
        <f t="shared" si="212"/>
        <v>theater</v>
      </c>
      <c r="R2810" t="str">
        <f t="shared" si="211"/>
        <v>plays</v>
      </c>
      <c r="S2810" s="11">
        <f t="shared" si="210"/>
        <v>42208.84646990741</v>
      </c>
      <c r="T2810" s="12">
        <f t="shared" si="20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 t="shared" si="208"/>
        <v>1290.5</v>
      </c>
      <c r="Q2811" t="str">
        <f t="shared" si="212"/>
        <v>theater</v>
      </c>
      <c r="R2811" t="str">
        <f t="shared" si="211"/>
        <v>plays</v>
      </c>
      <c r="S2811" s="11">
        <f t="shared" si="210"/>
        <v>42451.496817129635</v>
      </c>
      <c r="T2811" s="12">
        <f t="shared" si="20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 t="shared" si="208"/>
        <v>1381</v>
      </c>
      <c r="Q2812" t="str">
        <f t="shared" si="212"/>
        <v>theater</v>
      </c>
      <c r="R2812" t="str">
        <f t="shared" si="211"/>
        <v>plays</v>
      </c>
      <c r="S2812" s="11">
        <f t="shared" si="210"/>
        <v>41759.13962962963</v>
      </c>
      <c r="T2812" s="12">
        <f t="shared" si="20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 t="shared" si="208"/>
        <v>5067.5</v>
      </c>
      <c r="Q2813" t="str">
        <f t="shared" si="212"/>
        <v>theater</v>
      </c>
      <c r="R2813" t="str">
        <f t="shared" si="211"/>
        <v>plays</v>
      </c>
      <c r="S2813" s="11">
        <f t="shared" si="210"/>
        <v>42028.496562500004</v>
      </c>
      <c r="T2813" s="12">
        <f t="shared" si="20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 t="shared" si="208"/>
        <v>2874</v>
      </c>
      <c r="Q2814" t="str">
        <f t="shared" si="212"/>
        <v>theater</v>
      </c>
      <c r="R2814" t="str">
        <f t="shared" si="211"/>
        <v>plays</v>
      </c>
      <c r="S2814" s="11">
        <f t="shared" si="210"/>
        <v>42054.74418981481</v>
      </c>
      <c r="T2814" s="12">
        <f t="shared" si="20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 t="shared" si="208"/>
        <v>1834.06</v>
      </c>
      <c r="Q2815" t="str">
        <f t="shared" si="212"/>
        <v>theater</v>
      </c>
      <c r="R2815" t="str">
        <f t="shared" si="211"/>
        <v>plays</v>
      </c>
      <c r="S2815" s="11">
        <f t="shared" si="210"/>
        <v>42693.742604166662</v>
      </c>
      <c r="T2815" s="12">
        <f t="shared" si="20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 t="shared" si="208"/>
        <v>840</v>
      </c>
      <c r="Q2816" t="str">
        <f t="shared" si="212"/>
        <v>theater</v>
      </c>
      <c r="R2816" t="str">
        <f t="shared" si="211"/>
        <v>plays</v>
      </c>
      <c r="S2816" s="11">
        <f t="shared" si="210"/>
        <v>42103.399479166663</v>
      </c>
      <c r="T2816" s="12">
        <f t="shared" si="20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 t="shared" si="208"/>
        <v>309.5</v>
      </c>
      <c r="Q2817" t="str">
        <f t="shared" si="212"/>
        <v>theater</v>
      </c>
      <c r="R2817" t="str">
        <f t="shared" si="211"/>
        <v>plays</v>
      </c>
      <c r="S2817" s="11">
        <f t="shared" si="210"/>
        <v>42559.776724537034</v>
      </c>
      <c r="T2817" s="12">
        <f t="shared" si="20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 t="shared" si="208"/>
        <v>2208</v>
      </c>
      <c r="Q2818" t="str">
        <f t="shared" si="212"/>
        <v>theater</v>
      </c>
      <c r="R2818" t="str">
        <f t="shared" si="211"/>
        <v>plays</v>
      </c>
      <c r="S2818" s="11">
        <f t="shared" si="210"/>
        <v>42188.467499999999</v>
      </c>
      <c r="T2818" s="12">
        <f t="shared" si="20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 t="shared" ref="P2819:P2882" si="213">AVERAGE(L2819,E2819)</f>
        <v>406.5</v>
      </c>
      <c r="Q2819" t="str">
        <f t="shared" si="212"/>
        <v>theater</v>
      </c>
      <c r="R2819" t="str">
        <f t="shared" si="211"/>
        <v>plays</v>
      </c>
      <c r="S2819" s="11">
        <f t="shared" si="210"/>
        <v>42023.634976851856</v>
      </c>
      <c r="T2819" s="12">
        <f t="shared" ref="T2819:T2882" si="21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 t="shared" si="213"/>
        <v>5352.5</v>
      </c>
      <c r="Q2820" t="str">
        <f t="shared" si="212"/>
        <v>theater</v>
      </c>
      <c r="R2820" t="str">
        <f t="shared" si="211"/>
        <v>plays</v>
      </c>
      <c r="S2820" s="11">
        <f t="shared" ref="S2820:S2883" si="215">(((J2820/60)/60)/24)+DATE(1970,1,1)</f>
        <v>42250.598217592589</v>
      </c>
      <c r="T2820" s="12">
        <f t="shared" si="21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 t="shared" si="213"/>
        <v>2672</v>
      </c>
      <c r="Q2821" t="str">
        <f t="shared" si="212"/>
        <v>theater</v>
      </c>
      <c r="R2821" t="str">
        <f t="shared" si="211"/>
        <v>plays</v>
      </c>
      <c r="S2821" s="11">
        <f t="shared" si="215"/>
        <v>42139.525567129633</v>
      </c>
      <c r="T2821" s="12">
        <f t="shared" si="21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 t="shared" si="213"/>
        <v>146</v>
      </c>
      <c r="Q2822" t="str">
        <f t="shared" si="212"/>
        <v>theater</v>
      </c>
      <c r="R2822" t="str">
        <f t="shared" si="211"/>
        <v>plays</v>
      </c>
      <c r="S2822" s="11">
        <f t="shared" si="215"/>
        <v>42401.610983796301</v>
      </c>
      <c r="T2822" s="12">
        <f t="shared" si="21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 t="shared" si="213"/>
        <v>517.5</v>
      </c>
      <c r="Q2823" t="str">
        <f t="shared" si="212"/>
        <v>theater</v>
      </c>
      <c r="R2823" t="str">
        <f t="shared" si="211"/>
        <v>plays</v>
      </c>
      <c r="S2823" s="11">
        <f t="shared" si="215"/>
        <v>41875.922858796301</v>
      </c>
      <c r="T2823" s="12">
        <f t="shared" si="21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 t="shared" si="213"/>
        <v>3047</v>
      </c>
      <c r="Q2824" t="str">
        <f t="shared" si="212"/>
        <v>theater</v>
      </c>
      <c r="R2824" t="str">
        <f t="shared" si="211"/>
        <v>plays</v>
      </c>
      <c r="S2824" s="11">
        <f t="shared" si="215"/>
        <v>42060.683935185181</v>
      </c>
      <c r="T2824" s="12">
        <f t="shared" si="21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 t="shared" si="213"/>
        <v>69</v>
      </c>
      <c r="Q2825" t="str">
        <f t="shared" si="212"/>
        <v>theater</v>
      </c>
      <c r="R2825" t="str">
        <f t="shared" si="211"/>
        <v>plays</v>
      </c>
      <c r="S2825" s="11">
        <f t="shared" si="215"/>
        <v>42067.011643518519</v>
      </c>
      <c r="T2825" s="12">
        <f t="shared" si="21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 t="shared" si="213"/>
        <v>387.5</v>
      </c>
      <c r="Q2826" t="str">
        <f t="shared" si="212"/>
        <v>theater</v>
      </c>
      <c r="R2826" t="str">
        <f t="shared" si="211"/>
        <v>plays</v>
      </c>
      <c r="S2826" s="11">
        <f t="shared" si="215"/>
        <v>42136.270787037036</v>
      </c>
      <c r="T2826" s="12">
        <f t="shared" si="21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 t="shared" si="213"/>
        <v>1575.5</v>
      </c>
      <c r="Q2827" t="str">
        <f t="shared" si="212"/>
        <v>theater</v>
      </c>
      <c r="R2827" t="str">
        <f t="shared" ref="R2827:R2890" si="216">RIGHT(N2827,LEN(N2827)-FIND("/",N2827))</f>
        <v>plays</v>
      </c>
      <c r="S2827" s="11">
        <f t="shared" si="215"/>
        <v>42312.792662037042</v>
      </c>
      <c r="T2827" s="12">
        <f t="shared" si="21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 t="shared" si="213"/>
        <v>1087</v>
      </c>
      <c r="Q2828" t="str">
        <f t="shared" ref="Q2828:Q2891" si="217">LEFT(N2828,FIND("/",N2828)-1)</f>
        <v>theater</v>
      </c>
      <c r="R2828" t="str">
        <f t="shared" si="216"/>
        <v>plays</v>
      </c>
      <c r="S2828" s="11">
        <f t="shared" si="215"/>
        <v>42171.034861111111</v>
      </c>
      <c r="T2828" s="12">
        <f t="shared" si="21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 t="shared" si="213"/>
        <v>1214</v>
      </c>
      <c r="Q2829" t="str">
        <f t="shared" si="217"/>
        <v>theater</v>
      </c>
      <c r="R2829" t="str">
        <f t="shared" si="216"/>
        <v>plays</v>
      </c>
      <c r="S2829" s="11">
        <f t="shared" si="215"/>
        <v>42494.683634259258</v>
      </c>
      <c r="T2829" s="12">
        <f t="shared" si="21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 t="shared" si="213"/>
        <v>4816.5</v>
      </c>
      <c r="Q2830" t="str">
        <f t="shared" si="217"/>
        <v>theater</v>
      </c>
      <c r="R2830" t="str">
        <f t="shared" si="216"/>
        <v>plays</v>
      </c>
      <c r="S2830" s="11">
        <f t="shared" si="215"/>
        <v>42254.264687499999</v>
      </c>
      <c r="T2830" s="12">
        <f t="shared" si="21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 t="shared" si="213"/>
        <v>1369.5</v>
      </c>
      <c r="Q2831" t="str">
        <f t="shared" si="217"/>
        <v>theater</v>
      </c>
      <c r="R2831" t="str">
        <f t="shared" si="216"/>
        <v>plays</v>
      </c>
      <c r="S2831" s="11">
        <f t="shared" si="215"/>
        <v>42495.434236111112</v>
      </c>
      <c r="T2831" s="12">
        <f t="shared" si="21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 t="shared" si="213"/>
        <v>1505.5</v>
      </c>
      <c r="Q2832" t="str">
        <f t="shared" si="217"/>
        <v>theater</v>
      </c>
      <c r="R2832" t="str">
        <f t="shared" si="216"/>
        <v>plays</v>
      </c>
      <c r="S2832" s="11">
        <f t="shared" si="215"/>
        <v>41758.839675925927</v>
      </c>
      <c r="T2832" s="12">
        <f t="shared" si="21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 t="shared" si="213"/>
        <v>1686</v>
      </c>
      <c r="Q2833" t="str">
        <f t="shared" si="217"/>
        <v>theater</v>
      </c>
      <c r="R2833" t="str">
        <f t="shared" si="216"/>
        <v>plays</v>
      </c>
      <c r="S2833" s="11">
        <f t="shared" si="215"/>
        <v>42171.824884259258</v>
      </c>
      <c r="T2833" s="12">
        <f t="shared" si="21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 t="shared" si="213"/>
        <v>1481.4949999999999</v>
      </c>
      <c r="Q2834" t="str">
        <f t="shared" si="217"/>
        <v>theater</v>
      </c>
      <c r="R2834" t="str">
        <f t="shared" si="216"/>
        <v>plays</v>
      </c>
      <c r="S2834" s="11">
        <f t="shared" si="215"/>
        <v>41938.709421296298</v>
      </c>
      <c r="T2834" s="12">
        <f t="shared" si="21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 t="shared" si="213"/>
        <v>1479</v>
      </c>
      <c r="Q2835" t="str">
        <f t="shared" si="217"/>
        <v>theater</v>
      </c>
      <c r="R2835" t="str">
        <f t="shared" si="216"/>
        <v>plays</v>
      </c>
      <c r="S2835" s="11">
        <f t="shared" si="215"/>
        <v>42268.127696759257</v>
      </c>
      <c r="T2835" s="12">
        <f t="shared" si="21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 t="shared" si="213"/>
        <v>690.5</v>
      </c>
      <c r="Q2836" t="str">
        <f t="shared" si="217"/>
        <v>theater</v>
      </c>
      <c r="R2836" t="str">
        <f t="shared" si="216"/>
        <v>plays</v>
      </c>
      <c r="S2836" s="11">
        <f t="shared" si="215"/>
        <v>42019.959837962961</v>
      </c>
      <c r="T2836" s="12">
        <f t="shared" si="21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 t="shared" si="213"/>
        <v>981.995</v>
      </c>
      <c r="Q2837" t="str">
        <f t="shared" si="217"/>
        <v>theater</v>
      </c>
      <c r="R2837" t="str">
        <f t="shared" si="216"/>
        <v>plays</v>
      </c>
      <c r="S2837" s="11">
        <f t="shared" si="215"/>
        <v>42313.703900462962</v>
      </c>
      <c r="T2837" s="12">
        <f t="shared" si="21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 t="shared" si="213"/>
        <v>248</v>
      </c>
      <c r="Q2838" t="str">
        <f t="shared" si="217"/>
        <v>theater</v>
      </c>
      <c r="R2838" t="str">
        <f t="shared" si="216"/>
        <v>plays</v>
      </c>
      <c r="S2838" s="11">
        <f t="shared" si="215"/>
        <v>42746.261782407411</v>
      </c>
      <c r="T2838" s="12">
        <f t="shared" si="21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 t="shared" si="213"/>
        <v>435.5</v>
      </c>
      <c r="Q2839" t="str">
        <f t="shared" si="217"/>
        <v>theater</v>
      </c>
      <c r="R2839" t="str">
        <f t="shared" si="216"/>
        <v>plays</v>
      </c>
      <c r="S2839" s="11">
        <f t="shared" si="215"/>
        <v>42307.908379629633</v>
      </c>
      <c r="T2839" s="12">
        <f t="shared" si="21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 t="shared" si="213"/>
        <v>1229.5</v>
      </c>
      <c r="Q2840" t="str">
        <f t="shared" si="217"/>
        <v>theater</v>
      </c>
      <c r="R2840" t="str">
        <f t="shared" si="216"/>
        <v>plays</v>
      </c>
      <c r="S2840" s="11">
        <f t="shared" si="215"/>
        <v>41842.607592592591</v>
      </c>
      <c r="T2840" s="12">
        <f t="shared" si="21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 t="shared" si="213"/>
        <v>1965.5</v>
      </c>
      <c r="Q2841" t="str">
        <f t="shared" si="217"/>
        <v>theater</v>
      </c>
      <c r="R2841" t="str">
        <f t="shared" si="216"/>
        <v>plays</v>
      </c>
      <c r="S2841" s="11">
        <f t="shared" si="215"/>
        <v>41853.240208333329</v>
      </c>
      <c r="T2841" s="12">
        <f t="shared" si="21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 t="shared" si="213"/>
        <v>1366</v>
      </c>
      <c r="Q2842" t="str">
        <f t="shared" si="217"/>
        <v>theater</v>
      </c>
      <c r="R2842" t="str">
        <f t="shared" si="216"/>
        <v>plays</v>
      </c>
      <c r="S2842" s="11">
        <f t="shared" si="215"/>
        <v>42060.035636574074</v>
      </c>
      <c r="T2842" s="12">
        <f t="shared" si="21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 t="shared" si="213"/>
        <v>5.5</v>
      </c>
      <c r="Q2843" t="str">
        <f t="shared" si="217"/>
        <v>theater</v>
      </c>
      <c r="R2843" t="str">
        <f t="shared" si="216"/>
        <v>plays</v>
      </c>
      <c r="S2843" s="11">
        <f t="shared" si="215"/>
        <v>42291.739548611105</v>
      </c>
      <c r="T2843" s="12">
        <f t="shared" si="21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>
        <f t="shared" si="213"/>
        <v>0</v>
      </c>
      <c r="Q2844" t="str">
        <f t="shared" si="217"/>
        <v>theater</v>
      </c>
      <c r="R2844" t="str">
        <f t="shared" si="216"/>
        <v>plays</v>
      </c>
      <c r="S2844" s="11">
        <f t="shared" si="215"/>
        <v>41784.952488425923</v>
      </c>
      <c r="T2844" s="12">
        <f t="shared" si="21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>
        <f t="shared" si="213"/>
        <v>0</v>
      </c>
      <c r="Q2845" t="str">
        <f t="shared" si="217"/>
        <v>theater</v>
      </c>
      <c r="R2845" t="str">
        <f t="shared" si="216"/>
        <v>plays</v>
      </c>
      <c r="S2845" s="11">
        <f t="shared" si="215"/>
        <v>42492.737847222219</v>
      </c>
      <c r="T2845" s="12">
        <f t="shared" si="21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 t="shared" si="213"/>
        <v>15.5</v>
      </c>
      <c r="Q2846" t="str">
        <f t="shared" si="217"/>
        <v>theater</v>
      </c>
      <c r="R2846" t="str">
        <f t="shared" si="216"/>
        <v>plays</v>
      </c>
      <c r="S2846" s="11">
        <f t="shared" si="215"/>
        <v>42709.546064814815</v>
      </c>
      <c r="T2846" s="12">
        <f t="shared" si="21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 t="shared" si="213"/>
        <v>1202.5</v>
      </c>
      <c r="Q2847" t="str">
        <f t="shared" si="217"/>
        <v>theater</v>
      </c>
      <c r="R2847" t="str">
        <f t="shared" si="216"/>
        <v>plays</v>
      </c>
      <c r="S2847" s="11">
        <f t="shared" si="215"/>
        <v>42103.016585648147</v>
      </c>
      <c r="T2847" s="12">
        <f t="shared" si="21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>
        <f t="shared" si="213"/>
        <v>0</v>
      </c>
      <c r="Q2848" t="str">
        <f t="shared" si="217"/>
        <v>theater</v>
      </c>
      <c r="R2848" t="str">
        <f t="shared" si="216"/>
        <v>plays</v>
      </c>
      <c r="S2848" s="11">
        <f t="shared" si="215"/>
        <v>42108.692060185189</v>
      </c>
      <c r="T2848" s="12">
        <f t="shared" si="21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>
        <f t="shared" si="213"/>
        <v>0</v>
      </c>
      <c r="Q2849" t="str">
        <f t="shared" si="217"/>
        <v>theater</v>
      </c>
      <c r="R2849" t="str">
        <f t="shared" si="216"/>
        <v>plays</v>
      </c>
      <c r="S2849" s="11">
        <f t="shared" si="215"/>
        <v>42453.806307870371</v>
      </c>
      <c r="T2849" s="12">
        <f t="shared" si="21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 t="shared" si="213"/>
        <v>36.5</v>
      </c>
      <c r="Q2850" t="str">
        <f t="shared" si="217"/>
        <v>theater</v>
      </c>
      <c r="R2850" t="str">
        <f t="shared" si="216"/>
        <v>plays</v>
      </c>
      <c r="S2850" s="11">
        <f t="shared" si="215"/>
        <v>42123.648831018523</v>
      </c>
      <c r="T2850" s="12">
        <f t="shared" si="21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 t="shared" si="213"/>
        <v>3</v>
      </c>
      <c r="Q2851" t="str">
        <f t="shared" si="217"/>
        <v>theater</v>
      </c>
      <c r="R2851" t="str">
        <f t="shared" si="216"/>
        <v>plays</v>
      </c>
      <c r="S2851" s="11">
        <f t="shared" si="215"/>
        <v>42453.428240740745</v>
      </c>
      <c r="T2851" s="12">
        <f t="shared" si="21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 t="shared" si="213"/>
        <v>162</v>
      </c>
      <c r="Q2852" t="str">
        <f t="shared" si="217"/>
        <v>theater</v>
      </c>
      <c r="R2852" t="str">
        <f t="shared" si="216"/>
        <v>plays</v>
      </c>
      <c r="S2852" s="11">
        <f t="shared" si="215"/>
        <v>41858.007071759261</v>
      </c>
      <c r="T2852" s="12">
        <f t="shared" si="21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>
        <f t="shared" si="213"/>
        <v>0</v>
      </c>
      <c r="Q2853" t="str">
        <f t="shared" si="217"/>
        <v>theater</v>
      </c>
      <c r="R2853" t="str">
        <f t="shared" si="216"/>
        <v>plays</v>
      </c>
      <c r="S2853" s="11">
        <f t="shared" si="215"/>
        <v>42390.002650462964</v>
      </c>
      <c r="T2853" s="12">
        <f t="shared" si="21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 t="shared" si="213"/>
        <v>50.5</v>
      </c>
      <c r="Q2854" t="str">
        <f t="shared" si="217"/>
        <v>theater</v>
      </c>
      <c r="R2854" t="str">
        <f t="shared" si="216"/>
        <v>plays</v>
      </c>
      <c r="S2854" s="11">
        <f t="shared" si="215"/>
        <v>41781.045173611114</v>
      </c>
      <c r="T2854" s="12">
        <f t="shared" si="21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>
        <f t="shared" si="213"/>
        <v>0</v>
      </c>
      <c r="Q2855" t="str">
        <f t="shared" si="217"/>
        <v>theater</v>
      </c>
      <c r="R2855" t="str">
        <f t="shared" si="216"/>
        <v>plays</v>
      </c>
      <c r="S2855" s="11">
        <f t="shared" si="215"/>
        <v>41836.190937499996</v>
      </c>
      <c r="T2855" s="12">
        <f t="shared" si="21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 t="shared" si="213"/>
        <v>215.5</v>
      </c>
      <c r="Q2856" t="str">
        <f t="shared" si="217"/>
        <v>theater</v>
      </c>
      <c r="R2856" t="str">
        <f t="shared" si="216"/>
        <v>plays</v>
      </c>
      <c r="S2856" s="11">
        <f t="shared" si="215"/>
        <v>42111.71665509259</v>
      </c>
      <c r="T2856" s="12">
        <f t="shared" si="21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 t="shared" si="213"/>
        <v>152.5</v>
      </c>
      <c r="Q2857" t="str">
        <f t="shared" si="217"/>
        <v>theater</v>
      </c>
      <c r="R2857" t="str">
        <f t="shared" si="216"/>
        <v>plays</v>
      </c>
      <c r="S2857" s="11">
        <f t="shared" si="215"/>
        <v>42370.007766203707</v>
      </c>
      <c r="T2857" s="12">
        <f t="shared" si="21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 t="shared" si="213"/>
        <v>76</v>
      </c>
      <c r="Q2858" t="str">
        <f t="shared" si="217"/>
        <v>theater</v>
      </c>
      <c r="R2858" t="str">
        <f t="shared" si="216"/>
        <v>plays</v>
      </c>
      <c r="S2858" s="11">
        <f t="shared" si="215"/>
        <v>42165.037581018521</v>
      </c>
      <c r="T2858" s="12">
        <f t="shared" si="21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 t="shared" si="213"/>
        <v>3757.5</v>
      </c>
      <c r="Q2859" t="str">
        <f t="shared" si="217"/>
        <v>theater</v>
      </c>
      <c r="R2859" t="str">
        <f t="shared" si="216"/>
        <v>plays</v>
      </c>
      <c r="S2859" s="11">
        <f t="shared" si="215"/>
        <v>42726.920081018514</v>
      </c>
      <c r="T2859" s="12">
        <f t="shared" si="21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>
        <f t="shared" si="213"/>
        <v>0</v>
      </c>
      <c r="Q2860" t="str">
        <f t="shared" si="217"/>
        <v>theater</v>
      </c>
      <c r="R2860" t="str">
        <f t="shared" si="216"/>
        <v>plays</v>
      </c>
      <c r="S2860" s="11">
        <f t="shared" si="215"/>
        <v>41954.545081018514</v>
      </c>
      <c r="T2860" s="12">
        <f t="shared" si="21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 t="shared" si="213"/>
        <v>18</v>
      </c>
      <c r="Q2861" t="str">
        <f t="shared" si="217"/>
        <v>theater</v>
      </c>
      <c r="R2861" t="str">
        <f t="shared" si="216"/>
        <v>plays</v>
      </c>
      <c r="S2861" s="11">
        <f t="shared" si="215"/>
        <v>42233.362314814818</v>
      </c>
      <c r="T2861" s="12">
        <f t="shared" si="21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 t="shared" si="213"/>
        <v>137.5</v>
      </c>
      <c r="Q2862" t="str">
        <f t="shared" si="217"/>
        <v>theater</v>
      </c>
      <c r="R2862" t="str">
        <f t="shared" si="216"/>
        <v>plays</v>
      </c>
      <c r="S2862" s="11">
        <f t="shared" si="215"/>
        <v>42480.800648148142</v>
      </c>
      <c r="T2862" s="12">
        <f t="shared" si="21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 t="shared" si="213"/>
        <v>41.5</v>
      </c>
      <c r="Q2863" t="str">
        <f t="shared" si="217"/>
        <v>theater</v>
      </c>
      <c r="R2863" t="str">
        <f t="shared" si="216"/>
        <v>plays</v>
      </c>
      <c r="S2863" s="11">
        <f t="shared" si="215"/>
        <v>42257.590833333335</v>
      </c>
      <c r="T2863" s="12">
        <f t="shared" si="21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 t="shared" si="213"/>
        <v>29</v>
      </c>
      <c r="Q2864" t="str">
        <f t="shared" si="217"/>
        <v>theater</v>
      </c>
      <c r="R2864" t="str">
        <f t="shared" si="216"/>
        <v>plays</v>
      </c>
      <c r="S2864" s="11">
        <f t="shared" si="215"/>
        <v>41784.789687500001</v>
      </c>
      <c r="T2864" s="12">
        <f t="shared" si="21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 t="shared" si="213"/>
        <v>10.5</v>
      </c>
      <c r="Q2865" t="str">
        <f t="shared" si="217"/>
        <v>theater</v>
      </c>
      <c r="R2865" t="str">
        <f t="shared" si="216"/>
        <v>plays</v>
      </c>
      <c r="S2865" s="11">
        <f t="shared" si="215"/>
        <v>41831.675034722226</v>
      </c>
      <c r="T2865" s="12">
        <f t="shared" si="21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 t="shared" si="213"/>
        <v>21.5</v>
      </c>
      <c r="Q2866" t="str">
        <f t="shared" si="217"/>
        <v>theater</v>
      </c>
      <c r="R2866" t="str">
        <f t="shared" si="216"/>
        <v>plays</v>
      </c>
      <c r="S2866" s="11">
        <f t="shared" si="215"/>
        <v>42172.613506944443</v>
      </c>
      <c r="T2866" s="12">
        <f t="shared" si="21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>
        <f t="shared" si="213"/>
        <v>0</v>
      </c>
      <c r="Q2867" t="str">
        <f t="shared" si="217"/>
        <v>theater</v>
      </c>
      <c r="R2867" t="str">
        <f t="shared" si="216"/>
        <v>plays</v>
      </c>
      <c r="S2867" s="11">
        <f t="shared" si="215"/>
        <v>41950.114108796297</v>
      </c>
      <c r="T2867" s="12">
        <f t="shared" si="21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 t="shared" si="213"/>
        <v>23.5</v>
      </c>
      <c r="Q2868" t="str">
        <f t="shared" si="217"/>
        <v>theater</v>
      </c>
      <c r="R2868" t="str">
        <f t="shared" si="216"/>
        <v>plays</v>
      </c>
      <c r="S2868" s="11">
        <f t="shared" si="215"/>
        <v>42627.955104166671</v>
      </c>
      <c r="T2868" s="12">
        <f t="shared" si="21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 t="shared" si="213"/>
        <v>257</v>
      </c>
      <c r="Q2869" t="str">
        <f t="shared" si="217"/>
        <v>theater</v>
      </c>
      <c r="R2869" t="str">
        <f t="shared" si="216"/>
        <v>plays</v>
      </c>
      <c r="S2869" s="11">
        <f t="shared" si="215"/>
        <v>42531.195277777777</v>
      </c>
      <c r="T2869" s="12">
        <f t="shared" si="21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 t="shared" si="213"/>
        <v>3180.88</v>
      </c>
      <c r="Q2870" t="str">
        <f t="shared" si="217"/>
        <v>theater</v>
      </c>
      <c r="R2870" t="str">
        <f t="shared" si="216"/>
        <v>plays</v>
      </c>
      <c r="S2870" s="11">
        <f t="shared" si="215"/>
        <v>42618.827013888891</v>
      </c>
      <c r="T2870" s="12">
        <f t="shared" si="21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 t="shared" si="213"/>
        <v>91</v>
      </c>
      <c r="Q2871" t="str">
        <f t="shared" si="217"/>
        <v>theater</v>
      </c>
      <c r="R2871" t="str">
        <f t="shared" si="216"/>
        <v>plays</v>
      </c>
      <c r="S2871" s="11">
        <f t="shared" si="215"/>
        <v>42540.593530092592</v>
      </c>
      <c r="T2871" s="12">
        <f t="shared" si="21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 t="shared" si="213"/>
        <v>379.5</v>
      </c>
      <c r="Q2872" t="str">
        <f t="shared" si="217"/>
        <v>theater</v>
      </c>
      <c r="R2872" t="str">
        <f t="shared" si="216"/>
        <v>plays</v>
      </c>
      <c r="S2872" s="11">
        <f t="shared" si="215"/>
        <v>41746.189409722225</v>
      </c>
      <c r="T2872" s="12">
        <f t="shared" si="21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 t="shared" si="213"/>
        <v>240</v>
      </c>
      <c r="Q2873" t="str">
        <f t="shared" si="217"/>
        <v>theater</v>
      </c>
      <c r="R2873" t="str">
        <f t="shared" si="216"/>
        <v>plays</v>
      </c>
      <c r="S2873" s="11">
        <f t="shared" si="215"/>
        <v>41974.738576388889</v>
      </c>
      <c r="T2873" s="12">
        <f t="shared" si="21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>
        <f t="shared" si="213"/>
        <v>0</v>
      </c>
      <c r="Q2874" t="str">
        <f t="shared" si="217"/>
        <v>theater</v>
      </c>
      <c r="R2874" t="str">
        <f t="shared" si="216"/>
        <v>plays</v>
      </c>
      <c r="S2874" s="11">
        <f t="shared" si="215"/>
        <v>42115.11618055556</v>
      </c>
      <c r="T2874" s="12">
        <f t="shared" si="21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 t="shared" si="213"/>
        <v>480.5</v>
      </c>
      <c r="Q2875" t="str">
        <f t="shared" si="217"/>
        <v>theater</v>
      </c>
      <c r="R2875" t="str">
        <f t="shared" si="216"/>
        <v>plays</v>
      </c>
      <c r="S2875" s="11">
        <f t="shared" si="215"/>
        <v>42002.817488425921</v>
      </c>
      <c r="T2875" s="12">
        <f t="shared" si="21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 t="shared" si="213"/>
        <v>137</v>
      </c>
      <c r="Q2876" t="str">
        <f t="shared" si="217"/>
        <v>theater</v>
      </c>
      <c r="R2876" t="str">
        <f t="shared" si="216"/>
        <v>plays</v>
      </c>
      <c r="S2876" s="11">
        <f t="shared" si="215"/>
        <v>42722.84474537037</v>
      </c>
      <c r="T2876" s="12">
        <f t="shared" si="21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 t="shared" si="213"/>
        <v>5</v>
      </c>
      <c r="Q2877" t="str">
        <f t="shared" si="217"/>
        <v>theater</v>
      </c>
      <c r="R2877" t="str">
        <f t="shared" si="216"/>
        <v>plays</v>
      </c>
      <c r="S2877" s="11">
        <f t="shared" si="215"/>
        <v>42465.128391203703</v>
      </c>
      <c r="T2877" s="12">
        <f t="shared" si="21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>
        <f t="shared" si="213"/>
        <v>0</v>
      </c>
      <c r="Q2878" t="str">
        <f t="shared" si="217"/>
        <v>theater</v>
      </c>
      <c r="R2878" t="str">
        <f t="shared" si="216"/>
        <v>plays</v>
      </c>
      <c r="S2878" s="11">
        <f t="shared" si="215"/>
        <v>42171.743969907402</v>
      </c>
      <c r="T2878" s="12">
        <f t="shared" si="21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 t="shared" si="213"/>
        <v>328</v>
      </c>
      <c r="Q2879" t="str">
        <f t="shared" si="217"/>
        <v>theater</v>
      </c>
      <c r="R2879" t="str">
        <f t="shared" si="216"/>
        <v>plays</v>
      </c>
      <c r="S2879" s="11">
        <f t="shared" si="215"/>
        <v>42672.955138888887</v>
      </c>
      <c r="T2879" s="12">
        <f t="shared" si="21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 t="shared" si="213"/>
        <v>33.5</v>
      </c>
      <c r="Q2880" t="str">
        <f t="shared" si="217"/>
        <v>theater</v>
      </c>
      <c r="R2880" t="str">
        <f t="shared" si="216"/>
        <v>plays</v>
      </c>
      <c r="S2880" s="11">
        <f t="shared" si="215"/>
        <v>42128.615682870368</v>
      </c>
      <c r="T2880" s="12">
        <f t="shared" si="21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 t="shared" si="213"/>
        <v>15</v>
      </c>
      <c r="Q2881" t="str">
        <f t="shared" si="217"/>
        <v>theater</v>
      </c>
      <c r="R2881" t="str">
        <f t="shared" si="216"/>
        <v>plays</v>
      </c>
      <c r="S2881" s="11">
        <f t="shared" si="215"/>
        <v>42359.725243055553</v>
      </c>
      <c r="T2881" s="12">
        <f t="shared" si="21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 t="shared" si="213"/>
        <v>1414.5</v>
      </c>
      <c r="Q2882" t="str">
        <f t="shared" si="217"/>
        <v>theater</v>
      </c>
      <c r="R2882" t="str">
        <f t="shared" si="216"/>
        <v>plays</v>
      </c>
      <c r="S2882" s="11">
        <f t="shared" si="215"/>
        <v>42192.905694444446</v>
      </c>
      <c r="T2882" s="12">
        <f t="shared" si="21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>
        <f t="shared" ref="P2883:P2946" si="218">AVERAGE(L2883,E2883)</f>
        <v>0</v>
      </c>
      <c r="Q2883" t="str">
        <f t="shared" si="217"/>
        <v>theater</v>
      </c>
      <c r="R2883" t="str">
        <f t="shared" si="216"/>
        <v>plays</v>
      </c>
      <c r="S2883" s="11">
        <f t="shared" si="215"/>
        <v>41916.597638888888</v>
      </c>
      <c r="T2883" s="12">
        <f t="shared" ref="T2883:T2946" si="219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 t="shared" si="218"/>
        <v>128</v>
      </c>
      <c r="Q2884" t="str">
        <f t="shared" si="217"/>
        <v>theater</v>
      </c>
      <c r="R2884" t="str">
        <f t="shared" si="216"/>
        <v>plays</v>
      </c>
      <c r="S2884" s="11">
        <f t="shared" ref="S2884:S2947" si="220">(((J2884/60)/60)/24)+DATE(1970,1,1)</f>
        <v>42461.596273148149</v>
      </c>
      <c r="T2884" s="12">
        <f t="shared" si="21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 t="shared" si="218"/>
        <v>956.5</v>
      </c>
      <c r="Q2885" t="str">
        <f t="shared" si="217"/>
        <v>theater</v>
      </c>
      <c r="R2885" t="str">
        <f t="shared" si="216"/>
        <v>plays</v>
      </c>
      <c r="S2885" s="11">
        <f t="shared" si="220"/>
        <v>42370.90320601852</v>
      </c>
      <c r="T2885" s="12">
        <f t="shared" si="21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 t="shared" si="218"/>
        <v>94.5</v>
      </c>
      <c r="Q2886" t="str">
        <f t="shared" si="217"/>
        <v>theater</v>
      </c>
      <c r="R2886" t="str">
        <f t="shared" si="216"/>
        <v>plays</v>
      </c>
      <c r="S2886" s="11">
        <f t="shared" si="220"/>
        <v>41948.727256944447</v>
      </c>
      <c r="T2886" s="12">
        <f t="shared" si="219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 t="shared" si="218"/>
        <v>67.5</v>
      </c>
      <c r="Q2887" t="str">
        <f t="shared" si="217"/>
        <v>theater</v>
      </c>
      <c r="R2887" t="str">
        <f t="shared" si="216"/>
        <v>plays</v>
      </c>
      <c r="S2887" s="11">
        <f t="shared" si="220"/>
        <v>42047.07640046296</v>
      </c>
      <c r="T2887" s="12">
        <f t="shared" si="219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 t="shared" si="218"/>
        <v>5.5</v>
      </c>
      <c r="Q2888" t="str">
        <f t="shared" si="217"/>
        <v>theater</v>
      </c>
      <c r="R2888" t="str">
        <f t="shared" si="216"/>
        <v>plays</v>
      </c>
      <c r="S2888" s="11">
        <f t="shared" si="220"/>
        <v>42261.632916666669</v>
      </c>
      <c r="T2888" s="12">
        <f t="shared" si="219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 t="shared" si="218"/>
        <v>3</v>
      </c>
      <c r="Q2889" t="str">
        <f t="shared" si="217"/>
        <v>theater</v>
      </c>
      <c r="R2889" t="str">
        <f t="shared" si="216"/>
        <v>plays</v>
      </c>
      <c r="S2889" s="11">
        <f t="shared" si="220"/>
        <v>41985.427361111113</v>
      </c>
      <c r="T2889" s="12">
        <f t="shared" si="219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>
        <f t="shared" si="218"/>
        <v>0</v>
      </c>
      <c r="Q2890" t="str">
        <f t="shared" si="217"/>
        <v>theater</v>
      </c>
      <c r="R2890" t="str">
        <f t="shared" si="216"/>
        <v>plays</v>
      </c>
      <c r="S2890" s="11">
        <f t="shared" si="220"/>
        <v>41922.535185185188</v>
      </c>
      <c r="T2890" s="12">
        <f t="shared" si="219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 t="shared" si="218"/>
        <v>578</v>
      </c>
      <c r="Q2891" t="str">
        <f t="shared" si="217"/>
        <v>theater</v>
      </c>
      <c r="R2891" t="str">
        <f t="shared" ref="R2891:R2954" si="221">RIGHT(N2891,LEN(N2891)-FIND("/",N2891))</f>
        <v>plays</v>
      </c>
      <c r="S2891" s="11">
        <f t="shared" si="220"/>
        <v>41850.863252314812</v>
      </c>
      <c r="T2891" s="12">
        <f t="shared" si="219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 t="shared" si="218"/>
        <v>12</v>
      </c>
      <c r="Q2892" t="str">
        <f t="shared" ref="Q2892:Q2955" si="222">LEFT(N2892,FIND("/",N2892)-1)</f>
        <v>theater</v>
      </c>
      <c r="R2892" t="str">
        <f t="shared" si="221"/>
        <v>plays</v>
      </c>
      <c r="S2892" s="11">
        <f t="shared" si="220"/>
        <v>41831.742962962962</v>
      </c>
      <c r="T2892" s="12">
        <f t="shared" si="219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 t="shared" si="218"/>
        <v>141.5</v>
      </c>
      <c r="Q2893" t="str">
        <f t="shared" si="222"/>
        <v>theater</v>
      </c>
      <c r="R2893" t="str">
        <f t="shared" si="221"/>
        <v>plays</v>
      </c>
      <c r="S2893" s="11">
        <f t="shared" si="220"/>
        <v>42415.883425925931</v>
      </c>
      <c r="T2893" s="12">
        <f t="shared" si="219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 t="shared" si="218"/>
        <v>258.5</v>
      </c>
      <c r="Q2894" t="str">
        <f t="shared" si="222"/>
        <v>theater</v>
      </c>
      <c r="R2894" t="str">
        <f t="shared" si="221"/>
        <v>plays</v>
      </c>
      <c r="S2894" s="11">
        <f t="shared" si="220"/>
        <v>41869.714166666665</v>
      </c>
      <c r="T2894" s="12">
        <f t="shared" si="219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 t="shared" si="218"/>
        <v>13.5</v>
      </c>
      <c r="Q2895" t="str">
        <f t="shared" si="222"/>
        <v>theater</v>
      </c>
      <c r="R2895" t="str">
        <f t="shared" si="221"/>
        <v>plays</v>
      </c>
      <c r="S2895" s="11">
        <f t="shared" si="220"/>
        <v>41953.773090277777</v>
      </c>
      <c r="T2895" s="12">
        <f t="shared" si="219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>
        <f t="shared" si="218"/>
        <v>0</v>
      </c>
      <c r="Q2896" t="str">
        <f t="shared" si="222"/>
        <v>theater</v>
      </c>
      <c r="R2896" t="str">
        <f t="shared" si="221"/>
        <v>plays</v>
      </c>
      <c r="S2896" s="11">
        <f t="shared" si="220"/>
        <v>42037.986284722225</v>
      </c>
      <c r="T2896" s="12">
        <f t="shared" si="219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 t="shared" si="218"/>
        <v>13.5</v>
      </c>
      <c r="Q2897" t="str">
        <f t="shared" si="222"/>
        <v>theater</v>
      </c>
      <c r="R2897" t="str">
        <f t="shared" si="221"/>
        <v>plays</v>
      </c>
      <c r="S2897" s="11">
        <f t="shared" si="220"/>
        <v>41811.555462962962</v>
      </c>
      <c r="T2897" s="12">
        <f t="shared" si="219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 t="shared" si="218"/>
        <v>318.5</v>
      </c>
      <c r="Q2898" t="str">
        <f t="shared" si="222"/>
        <v>theater</v>
      </c>
      <c r="R2898" t="str">
        <f t="shared" si="221"/>
        <v>plays</v>
      </c>
      <c r="S2898" s="11">
        <f t="shared" si="220"/>
        <v>42701.908807870372</v>
      </c>
      <c r="T2898" s="12">
        <f t="shared" si="219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 t="shared" si="218"/>
        <v>276.5</v>
      </c>
      <c r="Q2899" t="str">
        <f t="shared" si="222"/>
        <v>theater</v>
      </c>
      <c r="R2899" t="str">
        <f t="shared" si="221"/>
        <v>plays</v>
      </c>
      <c r="S2899" s="11">
        <f t="shared" si="220"/>
        <v>42258.646504629629</v>
      </c>
      <c r="T2899" s="12">
        <f t="shared" si="219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 t="shared" si="218"/>
        <v>164</v>
      </c>
      <c r="Q2900" t="str">
        <f t="shared" si="222"/>
        <v>theater</v>
      </c>
      <c r="R2900" t="str">
        <f t="shared" si="221"/>
        <v>plays</v>
      </c>
      <c r="S2900" s="11">
        <f t="shared" si="220"/>
        <v>42278.664965277778</v>
      </c>
      <c r="T2900" s="12">
        <f t="shared" si="219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>
        <f t="shared" si="218"/>
        <v>0</v>
      </c>
      <c r="Q2901" t="str">
        <f t="shared" si="222"/>
        <v>theater</v>
      </c>
      <c r="R2901" t="str">
        <f t="shared" si="221"/>
        <v>plays</v>
      </c>
      <c r="S2901" s="11">
        <f t="shared" si="220"/>
        <v>42515.078217592592</v>
      </c>
      <c r="T2901" s="12">
        <f t="shared" si="219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 t="shared" si="218"/>
        <v>1706</v>
      </c>
      <c r="Q2902" t="str">
        <f t="shared" si="222"/>
        <v>theater</v>
      </c>
      <c r="R2902" t="str">
        <f t="shared" si="221"/>
        <v>plays</v>
      </c>
      <c r="S2902" s="11">
        <f t="shared" si="220"/>
        <v>41830.234166666669</v>
      </c>
      <c r="T2902" s="12">
        <f t="shared" si="219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 t="shared" si="218"/>
        <v>4</v>
      </c>
      <c r="Q2903" t="str">
        <f t="shared" si="222"/>
        <v>theater</v>
      </c>
      <c r="R2903" t="str">
        <f t="shared" si="221"/>
        <v>plays</v>
      </c>
      <c r="S2903" s="11">
        <f t="shared" si="220"/>
        <v>41982.904386574075</v>
      </c>
      <c r="T2903" s="12">
        <f t="shared" si="219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 t="shared" si="218"/>
        <v>13</v>
      </c>
      <c r="Q2904" t="str">
        <f t="shared" si="222"/>
        <v>theater</v>
      </c>
      <c r="R2904" t="str">
        <f t="shared" si="221"/>
        <v>plays</v>
      </c>
      <c r="S2904" s="11">
        <f t="shared" si="220"/>
        <v>42210.439768518518</v>
      </c>
      <c r="T2904" s="12">
        <f t="shared" si="219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 t="shared" si="218"/>
        <v>21.5</v>
      </c>
      <c r="Q2905" t="str">
        <f t="shared" si="222"/>
        <v>theater</v>
      </c>
      <c r="R2905" t="str">
        <f t="shared" si="221"/>
        <v>plays</v>
      </c>
      <c r="S2905" s="11">
        <f t="shared" si="220"/>
        <v>42196.166874999995</v>
      </c>
      <c r="T2905" s="12">
        <f t="shared" si="219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 t="shared" si="218"/>
        <v>39.5</v>
      </c>
      <c r="Q2906" t="str">
        <f t="shared" si="222"/>
        <v>theater</v>
      </c>
      <c r="R2906" t="str">
        <f t="shared" si="221"/>
        <v>plays</v>
      </c>
      <c r="S2906" s="11">
        <f t="shared" si="220"/>
        <v>41940.967951388891</v>
      </c>
      <c r="T2906" s="12">
        <f t="shared" si="219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 t="shared" si="218"/>
        <v>319.5</v>
      </c>
      <c r="Q2907" t="str">
        <f t="shared" si="222"/>
        <v>theater</v>
      </c>
      <c r="R2907" t="str">
        <f t="shared" si="221"/>
        <v>plays</v>
      </c>
      <c r="S2907" s="11">
        <f t="shared" si="220"/>
        <v>42606.056863425925</v>
      </c>
      <c r="T2907" s="12">
        <f t="shared" si="219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 t="shared" si="218"/>
        <v>286</v>
      </c>
      <c r="Q2908" t="str">
        <f t="shared" si="222"/>
        <v>theater</v>
      </c>
      <c r="R2908" t="str">
        <f t="shared" si="221"/>
        <v>plays</v>
      </c>
      <c r="S2908" s="11">
        <f t="shared" si="220"/>
        <v>42199.648912037039</v>
      </c>
      <c r="T2908" s="12">
        <f t="shared" si="219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 t="shared" si="218"/>
        <v>2</v>
      </c>
      <c r="Q2909" t="str">
        <f t="shared" si="222"/>
        <v>theater</v>
      </c>
      <c r="R2909" t="str">
        <f t="shared" si="221"/>
        <v>plays</v>
      </c>
      <c r="S2909" s="11">
        <f t="shared" si="220"/>
        <v>42444.877743055549</v>
      </c>
      <c r="T2909" s="12">
        <f t="shared" si="219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 t="shared" si="218"/>
        <v>134.5</v>
      </c>
      <c r="Q2910" t="str">
        <f t="shared" si="222"/>
        <v>theater</v>
      </c>
      <c r="R2910" t="str">
        <f t="shared" si="221"/>
        <v>plays</v>
      </c>
      <c r="S2910" s="11">
        <f t="shared" si="220"/>
        <v>42499.731701388882</v>
      </c>
      <c r="T2910" s="12">
        <f t="shared" si="219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 t="shared" si="218"/>
        <v>10.5</v>
      </c>
      <c r="Q2911" t="str">
        <f t="shared" si="222"/>
        <v>theater</v>
      </c>
      <c r="R2911" t="str">
        <f t="shared" si="221"/>
        <v>plays</v>
      </c>
      <c r="S2911" s="11">
        <f t="shared" si="220"/>
        <v>41929.266215277778</v>
      </c>
      <c r="T2911" s="12">
        <f t="shared" si="219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 t="shared" si="218"/>
        <v>1</v>
      </c>
      <c r="Q2912" t="str">
        <f t="shared" si="222"/>
        <v>theater</v>
      </c>
      <c r="R2912" t="str">
        <f t="shared" si="221"/>
        <v>plays</v>
      </c>
      <c r="S2912" s="11">
        <f t="shared" si="220"/>
        <v>42107.841284722221</v>
      </c>
      <c r="T2912" s="12">
        <f t="shared" si="21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 t="shared" si="218"/>
        <v>335.5</v>
      </c>
      <c r="Q2913" t="str">
        <f t="shared" si="222"/>
        <v>theater</v>
      </c>
      <c r="R2913" t="str">
        <f t="shared" si="221"/>
        <v>plays</v>
      </c>
      <c r="S2913" s="11">
        <f t="shared" si="220"/>
        <v>42142.768819444449</v>
      </c>
      <c r="T2913" s="12">
        <f t="shared" si="21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 t="shared" si="218"/>
        <v>1028</v>
      </c>
      <c r="Q2914" t="str">
        <f t="shared" si="222"/>
        <v>theater</v>
      </c>
      <c r="R2914" t="str">
        <f t="shared" si="221"/>
        <v>plays</v>
      </c>
      <c r="S2914" s="11">
        <f t="shared" si="220"/>
        <v>42354.131643518514</v>
      </c>
      <c r="T2914" s="12">
        <f t="shared" si="21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 t="shared" si="218"/>
        <v>2</v>
      </c>
      <c r="Q2915" t="str">
        <f t="shared" si="222"/>
        <v>theater</v>
      </c>
      <c r="R2915" t="str">
        <f t="shared" si="221"/>
        <v>plays</v>
      </c>
      <c r="S2915" s="11">
        <f t="shared" si="220"/>
        <v>41828.922905092593</v>
      </c>
      <c r="T2915" s="12">
        <f t="shared" si="21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 t="shared" si="218"/>
        <v>1</v>
      </c>
      <c r="Q2916" t="str">
        <f t="shared" si="222"/>
        <v>theater</v>
      </c>
      <c r="R2916" t="str">
        <f t="shared" si="221"/>
        <v>plays</v>
      </c>
      <c r="S2916" s="11">
        <f t="shared" si="220"/>
        <v>42017.907337962963</v>
      </c>
      <c r="T2916" s="12">
        <f t="shared" si="21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 t="shared" si="218"/>
        <v>307</v>
      </c>
      <c r="Q2917" t="str">
        <f t="shared" si="222"/>
        <v>theater</v>
      </c>
      <c r="R2917" t="str">
        <f t="shared" si="221"/>
        <v>plays</v>
      </c>
      <c r="S2917" s="11">
        <f t="shared" si="220"/>
        <v>42415.398032407407</v>
      </c>
      <c r="T2917" s="12">
        <f t="shared" si="21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 t="shared" si="218"/>
        <v>76</v>
      </c>
      <c r="Q2918" t="str">
        <f t="shared" si="222"/>
        <v>theater</v>
      </c>
      <c r="R2918" t="str">
        <f t="shared" si="221"/>
        <v>plays</v>
      </c>
      <c r="S2918" s="11">
        <f t="shared" si="220"/>
        <v>41755.476724537039</v>
      </c>
      <c r="T2918" s="12">
        <f t="shared" si="21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 t="shared" si="218"/>
        <v>223</v>
      </c>
      <c r="Q2919" t="str">
        <f t="shared" si="222"/>
        <v>theater</v>
      </c>
      <c r="R2919" t="str">
        <f t="shared" si="221"/>
        <v>plays</v>
      </c>
      <c r="S2919" s="11">
        <f t="shared" si="220"/>
        <v>42245.234340277777</v>
      </c>
      <c r="T2919" s="12">
        <f t="shared" si="21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 t="shared" si="218"/>
        <v>691</v>
      </c>
      <c r="Q2920" t="str">
        <f t="shared" si="222"/>
        <v>theater</v>
      </c>
      <c r="R2920" t="str">
        <f t="shared" si="221"/>
        <v>plays</v>
      </c>
      <c r="S2920" s="11">
        <f t="shared" si="220"/>
        <v>42278.629710648151</v>
      </c>
      <c r="T2920" s="12">
        <f t="shared" si="21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 t="shared" si="218"/>
        <v>28.5</v>
      </c>
      <c r="Q2921" t="str">
        <f t="shared" si="222"/>
        <v>theater</v>
      </c>
      <c r="R2921" t="str">
        <f t="shared" si="221"/>
        <v>plays</v>
      </c>
      <c r="S2921" s="11">
        <f t="shared" si="220"/>
        <v>41826.61954861111</v>
      </c>
      <c r="T2921" s="12">
        <f t="shared" si="21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 t="shared" si="218"/>
        <v>342</v>
      </c>
      <c r="Q2922" t="str">
        <f t="shared" si="222"/>
        <v>theater</v>
      </c>
      <c r="R2922" t="str">
        <f t="shared" si="221"/>
        <v>plays</v>
      </c>
      <c r="S2922" s="11">
        <f t="shared" si="220"/>
        <v>42058.792476851857</v>
      </c>
      <c r="T2922" s="12">
        <f t="shared" si="219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 t="shared" si="218"/>
        <v>66</v>
      </c>
      <c r="Q2923" t="str">
        <f t="shared" si="222"/>
        <v>theater</v>
      </c>
      <c r="R2923" t="str">
        <f t="shared" si="221"/>
        <v>musical</v>
      </c>
      <c r="S2923" s="11">
        <f t="shared" si="220"/>
        <v>41877.886620370373</v>
      </c>
      <c r="T2923" s="12">
        <f t="shared" si="21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 t="shared" si="218"/>
        <v>253</v>
      </c>
      <c r="Q2924" t="str">
        <f t="shared" si="222"/>
        <v>theater</v>
      </c>
      <c r="R2924" t="str">
        <f t="shared" si="221"/>
        <v>musical</v>
      </c>
      <c r="S2924" s="11">
        <f t="shared" si="220"/>
        <v>42097.874155092592</v>
      </c>
      <c r="T2924" s="12">
        <f t="shared" si="219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 t="shared" si="218"/>
        <v>155</v>
      </c>
      <c r="Q2925" t="str">
        <f t="shared" si="222"/>
        <v>theater</v>
      </c>
      <c r="R2925" t="str">
        <f t="shared" si="221"/>
        <v>musical</v>
      </c>
      <c r="S2925" s="11">
        <f t="shared" si="220"/>
        <v>42013.15253472222</v>
      </c>
      <c r="T2925" s="12">
        <f t="shared" si="219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 t="shared" si="218"/>
        <v>12973.5</v>
      </c>
      <c r="Q2926" t="str">
        <f t="shared" si="222"/>
        <v>theater</v>
      </c>
      <c r="R2926" t="str">
        <f t="shared" si="221"/>
        <v>musical</v>
      </c>
      <c r="S2926" s="11">
        <f t="shared" si="220"/>
        <v>42103.556828703702</v>
      </c>
      <c r="T2926" s="12">
        <f t="shared" si="219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 t="shared" si="218"/>
        <v>23149.845000000001</v>
      </c>
      <c r="Q2927" t="str">
        <f t="shared" si="222"/>
        <v>theater</v>
      </c>
      <c r="R2927" t="str">
        <f t="shared" si="221"/>
        <v>musical</v>
      </c>
      <c r="S2927" s="11">
        <f t="shared" si="220"/>
        <v>41863.584120370368</v>
      </c>
      <c r="T2927" s="12">
        <f t="shared" si="219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 t="shared" si="218"/>
        <v>1900</v>
      </c>
      <c r="Q2928" t="str">
        <f t="shared" si="222"/>
        <v>theater</v>
      </c>
      <c r="R2928" t="str">
        <f t="shared" si="221"/>
        <v>musical</v>
      </c>
      <c r="S2928" s="11">
        <f t="shared" si="220"/>
        <v>42044.765960648147</v>
      </c>
      <c r="T2928" s="12">
        <f t="shared" si="21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 t="shared" si="218"/>
        <v>1188</v>
      </c>
      <c r="Q2929" t="str">
        <f t="shared" si="222"/>
        <v>theater</v>
      </c>
      <c r="R2929" t="str">
        <f t="shared" si="221"/>
        <v>musical</v>
      </c>
      <c r="S2929" s="11">
        <f t="shared" si="220"/>
        <v>41806.669317129628</v>
      </c>
      <c r="T2929" s="12">
        <f t="shared" si="21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 t="shared" si="218"/>
        <v>512</v>
      </c>
      <c r="Q2930" t="str">
        <f t="shared" si="222"/>
        <v>theater</v>
      </c>
      <c r="R2930" t="str">
        <f t="shared" si="221"/>
        <v>musical</v>
      </c>
      <c r="S2930" s="11">
        <f t="shared" si="220"/>
        <v>42403.998217592598</v>
      </c>
      <c r="T2930" s="12">
        <f t="shared" si="21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 t="shared" si="218"/>
        <v>4098.7749999999996</v>
      </c>
      <c r="Q2931" t="str">
        <f t="shared" si="222"/>
        <v>theater</v>
      </c>
      <c r="R2931" t="str">
        <f t="shared" si="221"/>
        <v>musical</v>
      </c>
      <c r="S2931" s="11">
        <f t="shared" si="220"/>
        <v>41754.564328703702</v>
      </c>
      <c r="T2931" s="12">
        <f t="shared" si="21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 t="shared" si="218"/>
        <v>5077</v>
      </c>
      <c r="Q2932" t="str">
        <f t="shared" si="222"/>
        <v>theater</v>
      </c>
      <c r="R2932" t="str">
        <f t="shared" si="221"/>
        <v>musical</v>
      </c>
      <c r="S2932" s="11">
        <f t="shared" si="220"/>
        <v>42101.584074074075</v>
      </c>
      <c r="T2932" s="12">
        <f t="shared" si="219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 t="shared" si="218"/>
        <v>402</v>
      </c>
      <c r="Q2933" t="str">
        <f t="shared" si="222"/>
        <v>theater</v>
      </c>
      <c r="R2933" t="str">
        <f t="shared" si="221"/>
        <v>musical</v>
      </c>
      <c r="S2933" s="11">
        <f t="shared" si="220"/>
        <v>41872.291238425925</v>
      </c>
      <c r="T2933" s="12">
        <f t="shared" si="21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 t="shared" si="218"/>
        <v>1648</v>
      </c>
      <c r="Q2934" t="str">
        <f t="shared" si="222"/>
        <v>theater</v>
      </c>
      <c r="R2934" t="str">
        <f t="shared" si="221"/>
        <v>musical</v>
      </c>
      <c r="S2934" s="11">
        <f t="shared" si="220"/>
        <v>42025.164780092593</v>
      </c>
      <c r="T2934" s="12">
        <f t="shared" si="21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 t="shared" si="218"/>
        <v>1311.5</v>
      </c>
      <c r="Q2935" t="str">
        <f t="shared" si="222"/>
        <v>theater</v>
      </c>
      <c r="R2935" t="str">
        <f t="shared" si="221"/>
        <v>musical</v>
      </c>
      <c r="S2935" s="11">
        <f t="shared" si="220"/>
        <v>42495.956631944442</v>
      </c>
      <c r="T2935" s="12">
        <f t="shared" si="21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 t="shared" si="218"/>
        <v>1368.5</v>
      </c>
      <c r="Q2936" t="str">
        <f t="shared" si="222"/>
        <v>theater</v>
      </c>
      <c r="R2936" t="str">
        <f t="shared" si="221"/>
        <v>musical</v>
      </c>
      <c r="S2936" s="11">
        <f t="shared" si="220"/>
        <v>41775.636157407411</v>
      </c>
      <c r="T2936" s="12">
        <f t="shared" si="21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 t="shared" si="218"/>
        <v>1785</v>
      </c>
      <c r="Q2937" t="str">
        <f t="shared" si="222"/>
        <v>theater</v>
      </c>
      <c r="R2937" t="str">
        <f t="shared" si="221"/>
        <v>musical</v>
      </c>
      <c r="S2937" s="11">
        <f t="shared" si="220"/>
        <v>42553.583425925928</v>
      </c>
      <c r="T2937" s="12">
        <f t="shared" si="21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 t="shared" si="218"/>
        <v>657</v>
      </c>
      <c r="Q2938" t="str">
        <f t="shared" si="222"/>
        <v>theater</v>
      </c>
      <c r="R2938" t="str">
        <f t="shared" si="221"/>
        <v>musical</v>
      </c>
      <c r="S2938" s="11">
        <f t="shared" si="220"/>
        <v>41912.650729166664</v>
      </c>
      <c r="T2938" s="12">
        <f t="shared" si="21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 t="shared" si="218"/>
        <v>1027.5</v>
      </c>
      <c r="Q2939" t="str">
        <f t="shared" si="222"/>
        <v>theater</v>
      </c>
      <c r="R2939" t="str">
        <f t="shared" si="221"/>
        <v>musical</v>
      </c>
      <c r="S2939" s="11">
        <f t="shared" si="220"/>
        <v>41803.457326388889</v>
      </c>
      <c r="T2939" s="12">
        <f t="shared" si="219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 t="shared" si="218"/>
        <v>2043.5</v>
      </c>
      <c r="Q2940" t="str">
        <f t="shared" si="222"/>
        <v>theater</v>
      </c>
      <c r="R2940" t="str">
        <f t="shared" si="221"/>
        <v>musical</v>
      </c>
      <c r="S2940" s="11">
        <f t="shared" si="220"/>
        <v>42004.703865740739</v>
      </c>
      <c r="T2940" s="12">
        <f t="shared" si="21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 t="shared" si="218"/>
        <v>4127.5</v>
      </c>
      <c r="Q2941" t="str">
        <f t="shared" si="222"/>
        <v>theater</v>
      </c>
      <c r="R2941" t="str">
        <f t="shared" si="221"/>
        <v>musical</v>
      </c>
      <c r="S2941" s="11">
        <f t="shared" si="220"/>
        <v>41845.809166666666</v>
      </c>
      <c r="T2941" s="12">
        <f t="shared" si="21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 t="shared" si="218"/>
        <v>1357</v>
      </c>
      <c r="Q2942" t="str">
        <f t="shared" si="222"/>
        <v>theater</v>
      </c>
      <c r="R2942" t="str">
        <f t="shared" si="221"/>
        <v>musical</v>
      </c>
      <c r="S2942" s="11">
        <f t="shared" si="220"/>
        <v>41982.773356481484</v>
      </c>
      <c r="T2942" s="12">
        <f t="shared" si="21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 t="shared" si="218"/>
        <v>1</v>
      </c>
      <c r="Q2943" t="str">
        <f t="shared" si="222"/>
        <v>theater</v>
      </c>
      <c r="R2943" t="str">
        <f t="shared" si="221"/>
        <v>spaces</v>
      </c>
      <c r="S2943" s="11">
        <f t="shared" si="220"/>
        <v>42034.960127314815</v>
      </c>
      <c r="T2943" s="12">
        <f t="shared" si="21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 t="shared" si="218"/>
        <v>20526</v>
      </c>
      <c r="Q2944" t="str">
        <f t="shared" si="222"/>
        <v>theater</v>
      </c>
      <c r="R2944" t="str">
        <f t="shared" si="221"/>
        <v>spaces</v>
      </c>
      <c r="S2944" s="11">
        <f t="shared" si="220"/>
        <v>42334.803923611107</v>
      </c>
      <c r="T2944" s="12">
        <f t="shared" si="21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>
        <f t="shared" si="218"/>
        <v>0</v>
      </c>
      <c r="Q2945" t="str">
        <f t="shared" si="222"/>
        <v>theater</v>
      </c>
      <c r="R2945" t="str">
        <f t="shared" si="221"/>
        <v>spaces</v>
      </c>
      <c r="S2945" s="11">
        <f t="shared" si="220"/>
        <v>42077.129398148143</v>
      </c>
      <c r="T2945" s="12">
        <f t="shared" si="21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 t="shared" si="218"/>
        <v>50.5</v>
      </c>
      <c r="Q2946" t="str">
        <f t="shared" si="222"/>
        <v>theater</v>
      </c>
      <c r="R2946" t="str">
        <f t="shared" si="221"/>
        <v>spaces</v>
      </c>
      <c r="S2946" s="11">
        <f t="shared" si="220"/>
        <v>42132.9143287037</v>
      </c>
      <c r="T2946" s="12">
        <f t="shared" si="21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>
        <f t="shared" ref="P2947:P3010" si="223">AVERAGE(L2947,E2947)</f>
        <v>0</v>
      </c>
      <c r="Q2947" t="str">
        <f t="shared" si="222"/>
        <v>theater</v>
      </c>
      <c r="R2947" t="str">
        <f t="shared" si="221"/>
        <v>spaces</v>
      </c>
      <c r="S2947" s="11">
        <f t="shared" si="220"/>
        <v>42118.139583333337</v>
      </c>
      <c r="T2947" s="12">
        <f t="shared" ref="T2947:T3010" si="224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 t="shared" si="223"/>
        <v>2</v>
      </c>
      <c r="Q2948" t="str">
        <f t="shared" si="222"/>
        <v>theater</v>
      </c>
      <c r="R2948" t="str">
        <f t="shared" si="221"/>
        <v>spaces</v>
      </c>
      <c r="S2948" s="11">
        <f t="shared" ref="S2948:S3011" si="225">(((J2948/60)/60)/24)+DATE(1970,1,1)</f>
        <v>42567.531157407408</v>
      </c>
      <c r="T2948" s="12">
        <f t="shared" si="224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 t="shared" si="223"/>
        <v>542.5</v>
      </c>
      <c r="Q2949" t="str">
        <f t="shared" si="222"/>
        <v>theater</v>
      </c>
      <c r="R2949" t="str">
        <f t="shared" si="221"/>
        <v>spaces</v>
      </c>
      <c r="S2949" s="11">
        <f t="shared" si="225"/>
        <v>42649.562118055561</v>
      </c>
      <c r="T2949" s="12">
        <f t="shared" si="224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 t="shared" si="223"/>
        <v>16.5</v>
      </c>
      <c r="Q2950" t="str">
        <f t="shared" si="222"/>
        <v>theater</v>
      </c>
      <c r="R2950" t="str">
        <f t="shared" si="221"/>
        <v>spaces</v>
      </c>
      <c r="S2950" s="11">
        <f t="shared" si="225"/>
        <v>42097.649224537032</v>
      </c>
      <c r="T2950" s="12">
        <f t="shared" si="224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 t="shared" si="223"/>
        <v>13.5</v>
      </c>
      <c r="Q2951" t="str">
        <f t="shared" si="222"/>
        <v>theater</v>
      </c>
      <c r="R2951" t="str">
        <f t="shared" si="221"/>
        <v>spaces</v>
      </c>
      <c r="S2951" s="11">
        <f t="shared" si="225"/>
        <v>42297.823113425926</v>
      </c>
      <c r="T2951" s="12">
        <f t="shared" si="224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>
        <f t="shared" si="223"/>
        <v>0</v>
      </c>
      <c r="Q2952" t="str">
        <f t="shared" si="222"/>
        <v>theater</v>
      </c>
      <c r="R2952" t="str">
        <f t="shared" si="221"/>
        <v>spaces</v>
      </c>
      <c r="S2952" s="11">
        <f t="shared" si="225"/>
        <v>42362.36518518519</v>
      </c>
      <c r="T2952" s="12">
        <f t="shared" si="224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 t="shared" si="223"/>
        <v>577</v>
      </c>
      <c r="Q2953" t="str">
        <f t="shared" si="222"/>
        <v>theater</v>
      </c>
      <c r="R2953" t="str">
        <f t="shared" si="221"/>
        <v>spaces</v>
      </c>
      <c r="S2953" s="11">
        <f t="shared" si="225"/>
        <v>41872.802928240737</v>
      </c>
      <c r="T2953" s="12">
        <f t="shared" si="224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 t="shared" si="223"/>
        <v>806.5</v>
      </c>
      <c r="Q2954" t="str">
        <f t="shared" si="222"/>
        <v>theater</v>
      </c>
      <c r="R2954" t="str">
        <f t="shared" si="221"/>
        <v>spaces</v>
      </c>
      <c r="S2954" s="11">
        <f t="shared" si="225"/>
        <v>42628.690266203703</v>
      </c>
      <c r="T2954" s="12">
        <f t="shared" si="224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 t="shared" si="223"/>
        <v>304</v>
      </c>
      <c r="Q2955" t="str">
        <f t="shared" si="222"/>
        <v>theater</v>
      </c>
      <c r="R2955" t="str">
        <f t="shared" ref="R2955:R3018" si="226">RIGHT(N2955,LEN(N2955)-FIND("/",N2955))</f>
        <v>spaces</v>
      </c>
      <c r="S2955" s="11">
        <f t="shared" si="225"/>
        <v>42255.791909722218</v>
      </c>
      <c r="T2955" s="12">
        <f t="shared" si="224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>
        <f t="shared" si="223"/>
        <v>0</v>
      </c>
      <c r="Q2956" t="str">
        <f t="shared" ref="Q2956:Q3019" si="227">LEFT(N2956,FIND("/",N2956)-1)</f>
        <v>theater</v>
      </c>
      <c r="R2956" t="str">
        <f t="shared" si="226"/>
        <v>spaces</v>
      </c>
      <c r="S2956" s="11">
        <f t="shared" si="225"/>
        <v>42790.583368055552</v>
      </c>
      <c r="T2956" s="12">
        <f t="shared" si="224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 t="shared" si="223"/>
        <v>363</v>
      </c>
      <c r="Q2957" t="str">
        <f t="shared" si="227"/>
        <v>theater</v>
      </c>
      <c r="R2957" t="str">
        <f t="shared" si="226"/>
        <v>spaces</v>
      </c>
      <c r="S2957" s="11">
        <f t="shared" si="225"/>
        <v>42141.741307870368</v>
      </c>
      <c r="T2957" s="12">
        <f t="shared" si="224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 t="shared" si="223"/>
        <v>671</v>
      </c>
      <c r="Q2958" t="str">
        <f t="shared" si="227"/>
        <v>theater</v>
      </c>
      <c r="R2958" t="str">
        <f t="shared" si="226"/>
        <v>spaces</v>
      </c>
      <c r="S2958" s="11">
        <f t="shared" si="225"/>
        <v>42464.958912037036</v>
      </c>
      <c r="T2958" s="12">
        <f t="shared" si="224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 t="shared" si="223"/>
        <v>141.5</v>
      </c>
      <c r="Q2959" t="str">
        <f t="shared" si="227"/>
        <v>theater</v>
      </c>
      <c r="R2959" t="str">
        <f t="shared" si="226"/>
        <v>spaces</v>
      </c>
      <c r="S2959" s="11">
        <f t="shared" si="225"/>
        <v>42031.011249999996</v>
      </c>
      <c r="T2959" s="12">
        <f t="shared" si="224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>
        <f t="shared" si="223"/>
        <v>0</v>
      </c>
      <c r="Q2960" t="str">
        <f t="shared" si="227"/>
        <v>theater</v>
      </c>
      <c r="R2960" t="str">
        <f t="shared" si="226"/>
        <v>spaces</v>
      </c>
      <c r="S2960" s="11">
        <f t="shared" si="225"/>
        <v>42438.779131944444</v>
      </c>
      <c r="T2960" s="12">
        <f t="shared" si="224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>
        <f t="shared" si="223"/>
        <v>0</v>
      </c>
      <c r="Q2961" t="str">
        <f t="shared" si="227"/>
        <v>theater</v>
      </c>
      <c r="R2961" t="str">
        <f t="shared" si="226"/>
        <v>spaces</v>
      </c>
      <c r="S2961" s="11">
        <f t="shared" si="225"/>
        <v>42498.008391203708</v>
      </c>
      <c r="T2961" s="12">
        <f t="shared" si="224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>
        <f t="shared" si="223"/>
        <v>0</v>
      </c>
      <c r="Q2962" t="str">
        <f t="shared" si="227"/>
        <v>theater</v>
      </c>
      <c r="R2962" t="str">
        <f t="shared" si="226"/>
        <v>spaces</v>
      </c>
      <c r="S2962" s="11">
        <f t="shared" si="225"/>
        <v>41863.757210648146</v>
      </c>
      <c r="T2962" s="12">
        <f t="shared" si="224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 t="shared" si="223"/>
        <v>2794.5</v>
      </c>
      <c r="Q2963" t="str">
        <f t="shared" si="227"/>
        <v>theater</v>
      </c>
      <c r="R2963" t="str">
        <f t="shared" si="226"/>
        <v>plays</v>
      </c>
      <c r="S2963" s="11">
        <f t="shared" si="225"/>
        <v>42061.212488425925</v>
      </c>
      <c r="T2963" s="12">
        <f t="shared" si="224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 t="shared" si="223"/>
        <v>619</v>
      </c>
      <c r="Q2964" t="str">
        <f t="shared" si="227"/>
        <v>theater</v>
      </c>
      <c r="R2964" t="str">
        <f t="shared" si="226"/>
        <v>plays</v>
      </c>
      <c r="S2964" s="11">
        <f t="shared" si="225"/>
        <v>42036.24428240741</v>
      </c>
      <c r="T2964" s="12">
        <f t="shared" si="224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 t="shared" si="223"/>
        <v>5391.5</v>
      </c>
      <c r="Q2965" t="str">
        <f t="shared" si="227"/>
        <v>theater</v>
      </c>
      <c r="R2965" t="str">
        <f t="shared" si="226"/>
        <v>plays</v>
      </c>
      <c r="S2965" s="11">
        <f t="shared" si="225"/>
        <v>42157.470185185186</v>
      </c>
      <c r="T2965" s="12">
        <f t="shared" si="224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 t="shared" si="223"/>
        <v>2615.8449999999998</v>
      </c>
      <c r="Q2966" t="str">
        <f t="shared" si="227"/>
        <v>theater</v>
      </c>
      <c r="R2966" t="str">
        <f t="shared" si="226"/>
        <v>plays</v>
      </c>
      <c r="S2966" s="11">
        <f t="shared" si="225"/>
        <v>41827.909942129627</v>
      </c>
      <c r="T2966" s="12">
        <f t="shared" si="224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 t="shared" si="223"/>
        <v>837</v>
      </c>
      <c r="Q2967" t="str">
        <f t="shared" si="227"/>
        <v>theater</v>
      </c>
      <c r="R2967" t="str">
        <f t="shared" si="226"/>
        <v>plays</v>
      </c>
      <c r="S2967" s="11">
        <f t="shared" si="225"/>
        <v>42162.729548611111</v>
      </c>
      <c r="T2967" s="12">
        <f t="shared" si="224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 t="shared" si="223"/>
        <v>5745.5</v>
      </c>
      <c r="Q2968" t="str">
        <f t="shared" si="227"/>
        <v>theater</v>
      </c>
      <c r="R2968" t="str">
        <f t="shared" si="226"/>
        <v>plays</v>
      </c>
      <c r="S2968" s="11">
        <f t="shared" si="225"/>
        <v>42233.738564814819</v>
      </c>
      <c r="T2968" s="12">
        <f t="shared" si="224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 t="shared" si="223"/>
        <v>2883.5</v>
      </c>
      <c r="Q2969" t="str">
        <f t="shared" si="227"/>
        <v>theater</v>
      </c>
      <c r="R2969" t="str">
        <f t="shared" si="226"/>
        <v>plays</v>
      </c>
      <c r="S2969" s="11">
        <f t="shared" si="225"/>
        <v>42042.197824074072</v>
      </c>
      <c r="T2969" s="12">
        <f t="shared" si="224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 t="shared" si="223"/>
        <v>1878.5</v>
      </c>
      <c r="Q2970" t="str">
        <f t="shared" si="227"/>
        <v>theater</v>
      </c>
      <c r="R2970" t="str">
        <f t="shared" si="226"/>
        <v>plays</v>
      </c>
      <c r="S2970" s="11">
        <f t="shared" si="225"/>
        <v>42585.523842592593</v>
      </c>
      <c r="T2970" s="12">
        <f t="shared" si="224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 t="shared" si="223"/>
        <v>821</v>
      </c>
      <c r="Q2971" t="str">
        <f t="shared" si="227"/>
        <v>theater</v>
      </c>
      <c r="R2971" t="str">
        <f t="shared" si="226"/>
        <v>plays</v>
      </c>
      <c r="S2971" s="11">
        <f t="shared" si="225"/>
        <v>42097.786493055552</v>
      </c>
      <c r="T2971" s="12">
        <f t="shared" si="224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 t="shared" si="223"/>
        <v>3225.5</v>
      </c>
      <c r="Q2972" t="str">
        <f t="shared" si="227"/>
        <v>theater</v>
      </c>
      <c r="R2972" t="str">
        <f t="shared" si="226"/>
        <v>plays</v>
      </c>
      <c r="S2972" s="11">
        <f t="shared" si="225"/>
        <v>41808.669571759259</v>
      </c>
      <c r="T2972" s="12">
        <f t="shared" si="224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 t="shared" si="223"/>
        <v>1624</v>
      </c>
      <c r="Q2973" t="str">
        <f t="shared" si="227"/>
        <v>theater</v>
      </c>
      <c r="R2973" t="str">
        <f t="shared" si="226"/>
        <v>plays</v>
      </c>
      <c r="S2973" s="11">
        <f t="shared" si="225"/>
        <v>41852.658310185187</v>
      </c>
      <c r="T2973" s="12">
        <f t="shared" si="224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 t="shared" si="223"/>
        <v>1062</v>
      </c>
      <c r="Q2974" t="str">
        <f t="shared" si="227"/>
        <v>theater</v>
      </c>
      <c r="R2974" t="str">
        <f t="shared" si="226"/>
        <v>plays</v>
      </c>
      <c r="S2974" s="11">
        <f t="shared" si="225"/>
        <v>42694.110185185185</v>
      </c>
      <c r="T2974" s="12">
        <f t="shared" si="224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 t="shared" si="223"/>
        <v>4386.5</v>
      </c>
      <c r="Q2975" t="str">
        <f t="shared" si="227"/>
        <v>theater</v>
      </c>
      <c r="R2975" t="str">
        <f t="shared" si="226"/>
        <v>plays</v>
      </c>
      <c r="S2975" s="11">
        <f t="shared" si="225"/>
        <v>42341.818379629629</v>
      </c>
      <c r="T2975" s="12">
        <f t="shared" si="224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 t="shared" si="223"/>
        <v>2593.5</v>
      </c>
      <c r="Q2976" t="str">
        <f t="shared" si="227"/>
        <v>theater</v>
      </c>
      <c r="R2976" t="str">
        <f t="shared" si="226"/>
        <v>plays</v>
      </c>
      <c r="S2976" s="11">
        <f t="shared" si="225"/>
        <v>41880.061006944445</v>
      </c>
      <c r="T2976" s="12">
        <f t="shared" si="224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 t="shared" si="223"/>
        <v>4061.5</v>
      </c>
      <c r="Q2977" t="str">
        <f t="shared" si="227"/>
        <v>theater</v>
      </c>
      <c r="R2977" t="str">
        <f t="shared" si="226"/>
        <v>plays</v>
      </c>
      <c r="S2977" s="11">
        <f t="shared" si="225"/>
        <v>41941.683865740742</v>
      </c>
      <c r="T2977" s="12">
        <f t="shared" si="224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 t="shared" si="223"/>
        <v>67</v>
      </c>
      <c r="Q2978" t="str">
        <f t="shared" si="227"/>
        <v>theater</v>
      </c>
      <c r="R2978" t="str">
        <f t="shared" si="226"/>
        <v>plays</v>
      </c>
      <c r="S2978" s="11">
        <f t="shared" si="225"/>
        <v>42425.730671296296</v>
      </c>
      <c r="T2978" s="12">
        <f t="shared" si="224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 t="shared" si="223"/>
        <v>1718.5</v>
      </c>
      <c r="Q2979" t="str">
        <f t="shared" si="227"/>
        <v>theater</v>
      </c>
      <c r="R2979" t="str">
        <f t="shared" si="226"/>
        <v>plays</v>
      </c>
      <c r="S2979" s="11">
        <f t="shared" si="225"/>
        <v>42026.88118055556</v>
      </c>
      <c r="T2979" s="12">
        <f t="shared" si="224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 t="shared" si="223"/>
        <v>493.5</v>
      </c>
      <c r="Q2980" t="str">
        <f t="shared" si="227"/>
        <v>theater</v>
      </c>
      <c r="R2980" t="str">
        <f t="shared" si="226"/>
        <v>plays</v>
      </c>
      <c r="S2980" s="11">
        <f t="shared" si="225"/>
        <v>41922.640590277777</v>
      </c>
      <c r="T2980" s="12">
        <f t="shared" si="224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 t="shared" si="223"/>
        <v>2558</v>
      </c>
      <c r="Q2981" t="str">
        <f t="shared" si="227"/>
        <v>theater</v>
      </c>
      <c r="R2981" t="str">
        <f t="shared" si="226"/>
        <v>plays</v>
      </c>
      <c r="S2981" s="11">
        <f t="shared" si="225"/>
        <v>41993.824340277773</v>
      </c>
      <c r="T2981" s="12">
        <f t="shared" si="224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 t="shared" si="223"/>
        <v>1649.5</v>
      </c>
      <c r="Q2982" t="str">
        <f t="shared" si="227"/>
        <v>theater</v>
      </c>
      <c r="R2982" t="str">
        <f t="shared" si="226"/>
        <v>plays</v>
      </c>
      <c r="S2982" s="11">
        <f t="shared" si="225"/>
        <v>42219.915856481486</v>
      </c>
      <c r="T2982" s="12">
        <f t="shared" si="224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 t="shared" si="223"/>
        <v>2627</v>
      </c>
      <c r="Q2983" t="str">
        <f t="shared" si="227"/>
        <v>theater</v>
      </c>
      <c r="R2983" t="str">
        <f t="shared" si="226"/>
        <v>spaces</v>
      </c>
      <c r="S2983" s="11">
        <f t="shared" si="225"/>
        <v>42225.559675925921</v>
      </c>
      <c r="T2983" s="12">
        <f t="shared" si="224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 t="shared" si="223"/>
        <v>2581</v>
      </c>
      <c r="Q2984" t="str">
        <f t="shared" si="227"/>
        <v>theater</v>
      </c>
      <c r="R2984" t="str">
        <f t="shared" si="226"/>
        <v>spaces</v>
      </c>
      <c r="S2984" s="11">
        <f t="shared" si="225"/>
        <v>42381.686840277776</v>
      </c>
      <c r="T2984" s="12">
        <f t="shared" si="224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 t="shared" si="223"/>
        <v>85540.455000000002</v>
      </c>
      <c r="Q2985" t="str">
        <f t="shared" si="227"/>
        <v>theater</v>
      </c>
      <c r="R2985" t="str">
        <f t="shared" si="226"/>
        <v>spaces</v>
      </c>
      <c r="S2985" s="11">
        <f t="shared" si="225"/>
        <v>41894.632361111115</v>
      </c>
      <c r="T2985" s="12">
        <f t="shared" si="224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 t="shared" si="223"/>
        <v>12653</v>
      </c>
      <c r="Q2986" t="str">
        <f t="shared" si="227"/>
        <v>theater</v>
      </c>
      <c r="R2986" t="str">
        <f t="shared" si="226"/>
        <v>spaces</v>
      </c>
      <c r="S2986" s="11">
        <f t="shared" si="225"/>
        <v>42576.278715277775</v>
      </c>
      <c r="T2986" s="12">
        <f t="shared" si="224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 t="shared" si="223"/>
        <v>6138</v>
      </c>
      <c r="Q2987" t="str">
        <f t="shared" si="227"/>
        <v>theater</v>
      </c>
      <c r="R2987" t="str">
        <f t="shared" si="226"/>
        <v>spaces</v>
      </c>
      <c r="S2987" s="11">
        <f t="shared" si="225"/>
        <v>42654.973703703698</v>
      </c>
      <c r="T2987" s="12">
        <f t="shared" si="224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 t="shared" si="223"/>
        <v>1294</v>
      </c>
      <c r="Q2988" t="str">
        <f t="shared" si="227"/>
        <v>theater</v>
      </c>
      <c r="R2988" t="str">
        <f t="shared" si="226"/>
        <v>spaces</v>
      </c>
      <c r="S2988" s="11">
        <f t="shared" si="225"/>
        <v>42431.500069444446</v>
      </c>
      <c r="T2988" s="12">
        <f t="shared" si="224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 t="shared" si="223"/>
        <v>13932.6</v>
      </c>
      <c r="Q2989" t="str">
        <f t="shared" si="227"/>
        <v>theater</v>
      </c>
      <c r="R2989" t="str">
        <f t="shared" si="226"/>
        <v>spaces</v>
      </c>
      <c r="S2989" s="11">
        <f t="shared" si="225"/>
        <v>42627.307303240741</v>
      </c>
      <c r="T2989" s="12">
        <f t="shared" si="224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 t="shared" si="223"/>
        <v>514</v>
      </c>
      <c r="Q2990" t="str">
        <f t="shared" si="227"/>
        <v>theater</v>
      </c>
      <c r="R2990" t="str">
        <f t="shared" si="226"/>
        <v>spaces</v>
      </c>
      <c r="S2990" s="11">
        <f t="shared" si="225"/>
        <v>42511.362048611118</v>
      </c>
      <c r="T2990" s="12">
        <f t="shared" si="224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 t="shared" si="223"/>
        <v>17835.5</v>
      </c>
      <c r="Q2991" t="str">
        <f t="shared" si="227"/>
        <v>theater</v>
      </c>
      <c r="R2991" t="str">
        <f t="shared" si="226"/>
        <v>spaces</v>
      </c>
      <c r="S2991" s="11">
        <f t="shared" si="225"/>
        <v>42337.02039351852</v>
      </c>
      <c r="T2991" s="12">
        <f t="shared" si="224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 t="shared" si="223"/>
        <v>5013.5</v>
      </c>
      <c r="Q2992" t="str">
        <f t="shared" si="227"/>
        <v>theater</v>
      </c>
      <c r="R2992" t="str">
        <f t="shared" si="226"/>
        <v>spaces</v>
      </c>
      <c r="S2992" s="11">
        <f t="shared" si="225"/>
        <v>42341.57430555555</v>
      </c>
      <c r="T2992" s="12">
        <f t="shared" si="224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 t="shared" si="223"/>
        <v>4436.5</v>
      </c>
      <c r="Q2993" t="str">
        <f t="shared" si="227"/>
        <v>theater</v>
      </c>
      <c r="R2993" t="str">
        <f t="shared" si="226"/>
        <v>spaces</v>
      </c>
      <c r="S2993" s="11">
        <f t="shared" si="225"/>
        <v>42740.837152777778</v>
      </c>
      <c r="T2993" s="12">
        <f t="shared" si="224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 t="shared" si="223"/>
        <v>1599.5</v>
      </c>
      <c r="Q2994" t="str">
        <f t="shared" si="227"/>
        <v>theater</v>
      </c>
      <c r="R2994" t="str">
        <f t="shared" si="226"/>
        <v>spaces</v>
      </c>
      <c r="S2994" s="11">
        <f t="shared" si="225"/>
        <v>42622.767476851848</v>
      </c>
      <c r="T2994" s="12">
        <f t="shared" si="224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 t="shared" si="223"/>
        <v>512.5</v>
      </c>
      <c r="Q2995" t="str">
        <f t="shared" si="227"/>
        <v>theater</v>
      </c>
      <c r="R2995" t="str">
        <f t="shared" si="226"/>
        <v>spaces</v>
      </c>
      <c r="S2995" s="11">
        <f t="shared" si="225"/>
        <v>42390.838738425926</v>
      </c>
      <c r="T2995" s="12">
        <f t="shared" si="224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 t="shared" si="223"/>
        <v>716.12</v>
      </c>
      <c r="Q2996" t="str">
        <f t="shared" si="227"/>
        <v>theater</v>
      </c>
      <c r="R2996" t="str">
        <f t="shared" si="226"/>
        <v>spaces</v>
      </c>
      <c r="S2996" s="11">
        <f t="shared" si="225"/>
        <v>41885.478842592594</v>
      </c>
      <c r="T2996" s="12">
        <f t="shared" si="224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 t="shared" si="223"/>
        <v>7996.5</v>
      </c>
      <c r="Q2997" t="str">
        <f t="shared" si="227"/>
        <v>theater</v>
      </c>
      <c r="R2997" t="str">
        <f t="shared" si="226"/>
        <v>spaces</v>
      </c>
      <c r="S2997" s="11">
        <f t="shared" si="225"/>
        <v>42724.665173611109</v>
      </c>
      <c r="T2997" s="12">
        <f t="shared" si="224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 t="shared" si="223"/>
        <v>30286</v>
      </c>
      <c r="Q2998" t="str">
        <f t="shared" si="227"/>
        <v>theater</v>
      </c>
      <c r="R2998" t="str">
        <f t="shared" si="226"/>
        <v>spaces</v>
      </c>
      <c r="S2998" s="11">
        <f t="shared" si="225"/>
        <v>42090.912500000006</v>
      </c>
      <c r="T2998" s="12">
        <f t="shared" si="224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 t="shared" si="223"/>
        <v>5244</v>
      </c>
      <c r="Q2999" t="str">
        <f t="shared" si="227"/>
        <v>theater</v>
      </c>
      <c r="R2999" t="str">
        <f t="shared" si="226"/>
        <v>spaces</v>
      </c>
      <c r="S2999" s="11">
        <f t="shared" si="225"/>
        <v>42775.733715277776</v>
      </c>
      <c r="T2999" s="12">
        <f t="shared" si="224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 t="shared" si="223"/>
        <v>25973.75</v>
      </c>
      <c r="Q3000" t="str">
        <f t="shared" si="227"/>
        <v>theater</v>
      </c>
      <c r="R3000" t="str">
        <f t="shared" si="226"/>
        <v>spaces</v>
      </c>
      <c r="S3000" s="11">
        <f t="shared" si="225"/>
        <v>41778.193622685183</v>
      </c>
      <c r="T3000" s="12">
        <f t="shared" si="224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 t="shared" si="223"/>
        <v>812.5</v>
      </c>
      <c r="Q3001" t="str">
        <f t="shared" si="227"/>
        <v>theater</v>
      </c>
      <c r="R3001" t="str">
        <f t="shared" si="226"/>
        <v>spaces</v>
      </c>
      <c r="S3001" s="11">
        <f t="shared" si="225"/>
        <v>42780.740277777775</v>
      </c>
      <c r="T3001" s="12">
        <f t="shared" si="224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 t="shared" si="223"/>
        <v>254</v>
      </c>
      <c r="Q3002" t="str">
        <f t="shared" si="227"/>
        <v>theater</v>
      </c>
      <c r="R3002" t="str">
        <f t="shared" si="226"/>
        <v>spaces</v>
      </c>
      <c r="S3002" s="11">
        <f t="shared" si="225"/>
        <v>42752.827199074076</v>
      </c>
      <c r="T3002" s="12">
        <f t="shared" si="224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 t="shared" si="223"/>
        <v>11583.004999999999</v>
      </c>
      <c r="Q3003" t="str">
        <f t="shared" si="227"/>
        <v>theater</v>
      </c>
      <c r="R3003" t="str">
        <f t="shared" si="226"/>
        <v>spaces</v>
      </c>
      <c r="S3003" s="11">
        <f t="shared" si="225"/>
        <v>42534.895625000005</v>
      </c>
      <c r="T3003" s="12">
        <f t="shared" si="224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 t="shared" si="223"/>
        <v>3849.7150000000001</v>
      </c>
      <c r="Q3004" t="str">
        <f t="shared" si="227"/>
        <v>theater</v>
      </c>
      <c r="R3004" t="str">
        <f t="shared" si="226"/>
        <v>spaces</v>
      </c>
      <c r="S3004" s="11">
        <f t="shared" si="225"/>
        <v>41239.83625</v>
      </c>
      <c r="T3004" s="12">
        <f t="shared" si="224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 t="shared" si="223"/>
        <v>1526</v>
      </c>
      <c r="Q3005" t="str">
        <f t="shared" si="227"/>
        <v>theater</v>
      </c>
      <c r="R3005" t="str">
        <f t="shared" si="226"/>
        <v>spaces</v>
      </c>
      <c r="S3005" s="11">
        <f t="shared" si="225"/>
        <v>42398.849259259259</v>
      </c>
      <c r="T3005" s="12">
        <f t="shared" si="224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 t="shared" si="223"/>
        <v>22701.5</v>
      </c>
      <c r="Q3006" t="str">
        <f t="shared" si="227"/>
        <v>theater</v>
      </c>
      <c r="R3006" t="str">
        <f t="shared" si="226"/>
        <v>spaces</v>
      </c>
      <c r="S3006" s="11">
        <f t="shared" si="225"/>
        <v>41928.881064814814</v>
      </c>
      <c r="T3006" s="12">
        <f t="shared" si="224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 t="shared" si="223"/>
        <v>6445.3</v>
      </c>
      <c r="Q3007" t="str">
        <f t="shared" si="227"/>
        <v>theater</v>
      </c>
      <c r="R3007" t="str">
        <f t="shared" si="226"/>
        <v>spaces</v>
      </c>
      <c r="S3007" s="11">
        <f t="shared" si="225"/>
        <v>41888.674826388888</v>
      </c>
      <c r="T3007" s="12">
        <f t="shared" si="224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 t="shared" si="223"/>
        <v>4358.5</v>
      </c>
      <c r="Q3008" t="str">
        <f t="shared" si="227"/>
        <v>theater</v>
      </c>
      <c r="R3008" t="str">
        <f t="shared" si="226"/>
        <v>spaces</v>
      </c>
      <c r="S3008" s="11">
        <f t="shared" si="225"/>
        <v>41957.756840277783</v>
      </c>
      <c r="T3008" s="12">
        <f t="shared" si="224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 t="shared" si="223"/>
        <v>550</v>
      </c>
      <c r="Q3009" t="str">
        <f t="shared" si="227"/>
        <v>theater</v>
      </c>
      <c r="R3009" t="str">
        <f t="shared" si="226"/>
        <v>spaces</v>
      </c>
      <c r="S3009" s="11">
        <f t="shared" si="225"/>
        <v>42098.216238425928</v>
      </c>
      <c r="T3009" s="12">
        <f t="shared" si="224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 t="shared" si="223"/>
        <v>1530.5</v>
      </c>
      <c r="Q3010" t="str">
        <f t="shared" si="227"/>
        <v>theater</v>
      </c>
      <c r="R3010" t="str">
        <f t="shared" si="226"/>
        <v>spaces</v>
      </c>
      <c r="S3010" s="11">
        <f t="shared" si="225"/>
        <v>42360.212025462963</v>
      </c>
      <c r="T3010" s="12">
        <f t="shared" si="224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 t="shared" ref="P3011:P3074" si="228">AVERAGE(L3011,E3011)</f>
        <v>15033.5</v>
      </c>
      <c r="Q3011" t="str">
        <f t="shared" si="227"/>
        <v>theater</v>
      </c>
      <c r="R3011" t="str">
        <f t="shared" si="226"/>
        <v>spaces</v>
      </c>
      <c r="S3011" s="11">
        <f t="shared" si="225"/>
        <v>41939.569907407407</v>
      </c>
      <c r="T3011" s="12">
        <f t="shared" ref="T3011:T3074" si="229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 t="shared" si="228"/>
        <v>1192.5</v>
      </c>
      <c r="Q3012" t="str">
        <f t="shared" si="227"/>
        <v>theater</v>
      </c>
      <c r="R3012" t="str">
        <f t="shared" si="226"/>
        <v>spaces</v>
      </c>
      <c r="S3012" s="11">
        <f t="shared" ref="S3012:S3075" si="230">(((J3012/60)/60)/24)+DATE(1970,1,1)</f>
        <v>41996.832395833335</v>
      </c>
      <c r="T3012" s="12">
        <f t="shared" si="22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 t="shared" si="228"/>
        <v>198</v>
      </c>
      <c r="Q3013" t="str">
        <f t="shared" si="227"/>
        <v>theater</v>
      </c>
      <c r="R3013" t="str">
        <f t="shared" si="226"/>
        <v>spaces</v>
      </c>
      <c r="S3013" s="11">
        <f t="shared" si="230"/>
        <v>42334.468935185185</v>
      </c>
      <c r="T3013" s="12">
        <f t="shared" si="22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 t="shared" si="228"/>
        <v>2370</v>
      </c>
      <c r="Q3014" t="str">
        <f t="shared" si="227"/>
        <v>theater</v>
      </c>
      <c r="R3014" t="str">
        <f t="shared" si="226"/>
        <v>spaces</v>
      </c>
      <c r="S3014" s="11">
        <f t="shared" si="230"/>
        <v>42024.702893518523</v>
      </c>
      <c r="T3014" s="12">
        <f t="shared" si="22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 t="shared" si="228"/>
        <v>7901.5</v>
      </c>
      <c r="Q3015" t="str">
        <f t="shared" si="227"/>
        <v>theater</v>
      </c>
      <c r="R3015" t="str">
        <f t="shared" si="226"/>
        <v>spaces</v>
      </c>
      <c r="S3015" s="11">
        <f t="shared" si="230"/>
        <v>42146.836215277777</v>
      </c>
      <c r="T3015" s="12">
        <f t="shared" si="22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 t="shared" si="228"/>
        <v>14416.5</v>
      </c>
      <c r="Q3016" t="str">
        <f t="shared" si="227"/>
        <v>theater</v>
      </c>
      <c r="R3016" t="str">
        <f t="shared" si="226"/>
        <v>spaces</v>
      </c>
      <c r="S3016" s="11">
        <f t="shared" si="230"/>
        <v>41920.123611111114</v>
      </c>
      <c r="T3016" s="12">
        <f t="shared" si="22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 t="shared" si="228"/>
        <v>1774</v>
      </c>
      <c r="Q3017" t="str">
        <f t="shared" si="227"/>
        <v>theater</v>
      </c>
      <c r="R3017" t="str">
        <f t="shared" si="226"/>
        <v>spaces</v>
      </c>
      <c r="S3017" s="11">
        <f t="shared" si="230"/>
        <v>41785.72729166667</v>
      </c>
      <c r="T3017" s="12">
        <f t="shared" si="22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 t="shared" si="228"/>
        <v>4379</v>
      </c>
      <c r="Q3018" t="str">
        <f t="shared" si="227"/>
        <v>theater</v>
      </c>
      <c r="R3018" t="str">
        <f t="shared" si="226"/>
        <v>spaces</v>
      </c>
      <c r="S3018" s="11">
        <f t="shared" si="230"/>
        <v>41778.548055555555</v>
      </c>
      <c r="T3018" s="12">
        <f t="shared" si="22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 t="shared" si="228"/>
        <v>11722</v>
      </c>
      <c r="Q3019" t="str">
        <f t="shared" si="227"/>
        <v>theater</v>
      </c>
      <c r="R3019" t="str">
        <f t="shared" ref="R3019:R3082" si="231">RIGHT(N3019,LEN(N3019)-FIND("/",N3019))</f>
        <v>spaces</v>
      </c>
      <c r="S3019" s="11">
        <f t="shared" si="230"/>
        <v>41841.850034722222</v>
      </c>
      <c r="T3019" s="12">
        <f t="shared" si="22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 t="shared" si="228"/>
        <v>2135.5</v>
      </c>
      <c r="Q3020" t="str">
        <f t="shared" ref="Q3020:Q3083" si="232">LEFT(N3020,FIND("/",N3020)-1)</f>
        <v>theater</v>
      </c>
      <c r="R3020" t="str">
        <f t="shared" si="231"/>
        <v>spaces</v>
      </c>
      <c r="S3020" s="11">
        <f t="shared" si="230"/>
        <v>42163.29833333334</v>
      </c>
      <c r="T3020" s="12">
        <f t="shared" si="22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 t="shared" si="228"/>
        <v>9205.5</v>
      </c>
      <c r="Q3021" t="str">
        <f t="shared" si="232"/>
        <v>theater</v>
      </c>
      <c r="R3021" t="str">
        <f t="shared" si="231"/>
        <v>spaces</v>
      </c>
      <c r="S3021" s="11">
        <f t="shared" si="230"/>
        <v>41758.833564814813</v>
      </c>
      <c r="T3021" s="12">
        <f t="shared" si="22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 t="shared" si="228"/>
        <v>3535</v>
      </c>
      <c r="Q3022" t="str">
        <f t="shared" si="232"/>
        <v>theater</v>
      </c>
      <c r="R3022" t="str">
        <f t="shared" si="231"/>
        <v>spaces</v>
      </c>
      <c r="S3022" s="11">
        <f t="shared" si="230"/>
        <v>42170.846446759257</v>
      </c>
      <c r="T3022" s="12">
        <f t="shared" si="22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 t="shared" si="228"/>
        <v>2662</v>
      </c>
      <c r="Q3023" t="str">
        <f t="shared" si="232"/>
        <v>theater</v>
      </c>
      <c r="R3023" t="str">
        <f t="shared" si="231"/>
        <v>spaces</v>
      </c>
      <c r="S3023" s="11">
        <f t="shared" si="230"/>
        <v>42660.618854166663</v>
      </c>
      <c r="T3023" s="12">
        <f t="shared" si="22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 t="shared" si="228"/>
        <v>5075</v>
      </c>
      <c r="Q3024" t="str">
        <f t="shared" si="232"/>
        <v>theater</v>
      </c>
      <c r="R3024" t="str">
        <f t="shared" si="231"/>
        <v>spaces</v>
      </c>
      <c r="S3024" s="11">
        <f t="shared" si="230"/>
        <v>42564.95380787037</v>
      </c>
      <c r="T3024" s="12">
        <f t="shared" si="22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 t="shared" si="228"/>
        <v>363.5</v>
      </c>
      <c r="Q3025" t="str">
        <f t="shared" si="232"/>
        <v>theater</v>
      </c>
      <c r="R3025" t="str">
        <f t="shared" si="231"/>
        <v>spaces</v>
      </c>
      <c r="S3025" s="11">
        <f t="shared" si="230"/>
        <v>42121.675763888896</v>
      </c>
      <c r="T3025" s="12">
        <f t="shared" si="22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 t="shared" si="228"/>
        <v>6251.5</v>
      </c>
      <c r="Q3026" t="str">
        <f t="shared" si="232"/>
        <v>theater</v>
      </c>
      <c r="R3026" t="str">
        <f t="shared" si="231"/>
        <v>spaces</v>
      </c>
      <c r="S3026" s="11">
        <f t="shared" si="230"/>
        <v>41158.993923611109</v>
      </c>
      <c r="T3026" s="12">
        <f t="shared" si="22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 t="shared" si="228"/>
        <v>3850</v>
      </c>
      <c r="Q3027" t="str">
        <f t="shared" si="232"/>
        <v>theater</v>
      </c>
      <c r="R3027" t="str">
        <f t="shared" si="231"/>
        <v>spaces</v>
      </c>
      <c r="S3027" s="11">
        <f t="shared" si="230"/>
        <v>41761.509409722225</v>
      </c>
      <c r="T3027" s="12">
        <f t="shared" si="22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 t="shared" si="228"/>
        <v>657.5</v>
      </c>
      <c r="Q3028" t="str">
        <f t="shared" si="232"/>
        <v>theater</v>
      </c>
      <c r="R3028" t="str">
        <f t="shared" si="231"/>
        <v>spaces</v>
      </c>
      <c r="S3028" s="11">
        <f t="shared" si="230"/>
        <v>42783.459398148145</v>
      </c>
      <c r="T3028" s="12">
        <f t="shared" si="22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 t="shared" si="228"/>
        <v>26448</v>
      </c>
      <c r="Q3029" t="str">
        <f t="shared" si="232"/>
        <v>theater</v>
      </c>
      <c r="R3029" t="str">
        <f t="shared" si="231"/>
        <v>spaces</v>
      </c>
      <c r="S3029" s="11">
        <f t="shared" si="230"/>
        <v>42053.704293981486</v>
      </c>
      <c r="T3029" s="12">
        <f t="shared" si="22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 t="shared" si="228"/>
        <v>4250</v>
      </c>
      <c r="Q3030" t="str">
        <f t="shared" si="232"/>
        <v>theater</v>
      </c>
      <c r="R3030" t="str">
        <f t="shared" si="231"/>
        <v>spaces</v>
      </c>
      <c r="S3030" s="11">
        <f t="shared" si="230"/>
        <v>42567.264178240745</v>
      </c>
      <c r="T3030" s="12">
        <f t="shared" si="22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 t="shared" si="228"/>
        <v>16625.5</v>
      </c>
      <c r="Q3031" t="str">
        <f t="shared" si="232"/>
        <v>theater</v>
      </c>
      <c r="R3031" t="str">
        <f t="shared" si="231"/>
        <v>spaces</v>
      </c>
      <c r="S3031" s="11">
        <f t="shared" si="230"/>
        <v>41932.708877314813</v>
      </c>
      <c r="T3031" s="12">
        <f t="shared" si="22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 t="shared" si="228"/>
        <v>954</v>
      </c>
      <c r="Q3032" t="str">
        <f t="shared" si="232"/>
        <v>theater</v>
      </c>
      <c r="R3032" t="str">
        <f t="shared" si="231"/>
        <v>spaces</v>
      </c>
      <c r="S3032" s="11">
        <f t="shared" si="230"/>
        <v>42233.747349537036</v>
      </c>
      <c r="T3032" s="12">
        <f t="shared" si="22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 t="shared" si="228"/>
        <v>764.5</v>
      </c>
      <c r="Q3033" t="str">
        <f t="shared" si="232"/>
        <v>theater</v>
      </c>
      <c r="R3033" t="str">
        <f t="shared" si="231"/>
        <v>spaces</v>
      </c>
      <c r="S3033" s="11">
        <f t="shared" si="230"/>
        <v>42597.882488425923</v>
      </c>
      <c r="T3033" s="12">
        <f t="shared" si="22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 t="shared" si="228"/>
        <v>648.5</v>
      </c>
      <c r="Q3034" t="str">
        <f t="shared" si="232"/>
        <v>theater</v>
      </c>
      <c r="R3034" t="str">
        <f t="shared" si="231"/>
        <v>spaces</v>
      </c>
      <c r="S3034" s="11">
        <f t="shared" si="230"/>
        <v>42228.044664351852</v>
      </c>
      <c r="T3034" s="12">
        <f t="shared" si="22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 t="shared" si="228"/>
        <v>2209.5</v>
      </c>
      <c r="Q3035" t="str">
        <f t="shared" si="232"/>
        <v>theater</v>
      </c>
      <c r="R3035" t="str">
        <f t="shared" si="231"/>
        <v>spaces</v>
      </c>
      <c r="S3035" s="11">
        <f t="shared" si="230"/>
        <v>42570.110243055555</v>
      </c>
      <c r="T3035" s="12">
        <f t="shared" si="22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 t="shared" si="228"/>
        <v>56898</v>
      </c>
      <c r="Q3036" t="str">
        <f t="shared" si="232"/>
        <v>theater</v>
      </c>
      <c r="R3036" t="str">
        <f t="shared" si="231"/>
        <v>spaces</v>
      </c>
      <c r="S3036" s="11">
        <f t="shared" si="230"/>
        <v>42644.535358796296</v>
      </c>
      <c r="T3036" s="12">
        <f t="shared" si="22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 t="shared" si="228"/>
        <v>13751.855</v>
      </c>
      <c r="Q3037" t="str">
        <f t="shared" si="232"/>
        <v>theater</v>
      </c>
      <c r="R3037" t="str">
        <f t="shared" si="231"/>
        <v>spaces</v>
      </c>
      <c r="S3037" s="11">
        <f t="shared" si="230"/>
        <v>41368.560289351852</v>
      </c>
      <c r="T3037" s="12">
        <f t="shared" si="22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 t="shared" si="228"/>
        <v>16006</v>
      </c>
      <c r="Q3038" t="str">
        <f t="shared" si="232"/>
        <v>theater</v>
      </c>
      <c r="R3038" t="str">
        <f t="shared" si="231"/>
        <v>spaces</v>
      </c>
      <c r="S3038" s="11">
        <f t="shared" si="230"/>
        <v>41466.785231481481</v>
      </c>
      <c r="T3038" s="12">
        <f t="shared" si="22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 t="shared" si="228"/>
        <v>549</v>
      </c>
      <c r="Q3039" t="str">
        <f t="shared" si="232"/>
        <v>theater</v>
      </c>
      <c r="R3039" t="str">
        <f t="shared" si="231"/>
        <v>spaces</v>
      </c>
      <c r="S3039" s="11">
        <f t="shared" si="230"/>
        <v>40378.893206018518</v>
      </c>
      <c r="T3039" s="12">
        <f t="shared" si="22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 t="shared" si="228"/>
        <v>516</v>
      </c>
      <c r="Q3040" t="str">
        <f t="shared" si="232"/>
        <v>theater</v>
      </c>
      <c r="R3040" t="str">
        <f t="shared" si="231"/>
        <v>spaces</v>
      </c>
      <c r="S3040" s="11">
        <f t="shared" si="230"/>
        <v>42373.252280092594</v>
      </c>
      <c r="T3040" s="12">
        <f t="shared" si="22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 t="shared" si="228"/>
        <v>10989.39</v>
      </c>
      <c r="Q3041" t="str">
        <f t="shared" si="232"/>
        <v>theater</v>
      </c>
      <c r="R3041" t="str">
        <f t="shared" si="231"/>
        <v>spaces</v>
      </c>
      <c r="S3041" s="11">
        <f t="shared" si="230"/>
        <v>41610.794421296298</v>
      </c>
      <c r="T3041" s="12">
        <f t="shared" si="22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 t="shared" si="228"/>
        <v>1633.5</v>
      </c>
      <c r="Q3042" t="str">
        <f t="shared" si="232"/>
        <v>theater</v>
      </c>
      <c r="R3042" t="str">
        <f t="shared" si="231"/>
        <v>spaces</v>
      </c>
      <c r="S3042" s="11">
        <f t="shared" si="230"/>
        <v>42177.791909722218</v>
      </c>
      <c r="T3042" s="12">
        <f t="shared" si="22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 t="shared" si="228"/>
        <v>4632.5</v>
      </c>
      <c r="Q3043" t="str">
        <f t="shared" si="232"/>
        <v>theater</v>
      </c>
      <c r="R3043" t="str">
        <f t="shared" si="231"/>
        <v>spaces</v>
      </c>
      <c r="S3043" s="11">
        <f t="shared" si="230"/>
        <v>42359.868611111116</v>
      </c>
      <c r="T3043" s="12">
        <f t="shared" si="22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 t="shared" si="228"/>
        <v>978.5</v>
      </c>
      <c r="Q3044" t="str">
        <f t="shared" si="232"/>
        <v>theater</v>
      </c>
      <c r="R3044" t="str">
        <f t="shared" si="231"/>
        <v>spaces</v>
      </c>
      <c r="S3044" s="11">
        <f t="shared" si="230"/>
        <v>42253.688043981485</v>
      </c>
      <c r="T3044" s="12">
        <f t="shared" si="22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 t="shared" si="228"/>
        <v>8314.5</v>
      </c>
      <c r="Q3045" t="str">
        <f t="shared" si="232"/>
        <v>theater</v>
      </c>
      <c r="R3045" t="str">
        <f t="shared" si="231"/>
        <v>spaces</v>
      </c>
      <c r="S3045" s="11">
        <f t="shared" si="230"/>
        <v>42083.070590277777</v>
      </c>
      <c r="T3045" s="12">
        <f t="shared" si="22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 t="shared" si="228"/>
        <v>6638.5</v>
      </c>
      <c r="Q3046" t="str">
        <f t="shared" si="232"/>
        <v>theater</v>
      </c>
      <c r="R3046" t="str">
        <f t="shared" si="231"/>
        <v>spaces</v>
      </c>
      <c r="S3046" s="11">
        <f t="shared" si="230"/>
        <v>42387.7268287037</v>
      </c>
      <c r="T3046" s="12">
        <f t="shared" si="22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 t="shared" si="228"/>
        <v>2686.13</v>
      </c>
      <c r="Q3047" t="str">
        <f t="shared" si="232"/>
        <v>theater</v>
      </c>
      <c r="R3047" t="str">
        <f t="shared" si="231"/>
        <v>spaces</v>
      </c>
      <c r="S3047" s="11">
        <f t="shared" si="230"/>
        <v>41843.155729166669</v>
      </c>
      <c r="T3047" s="12">
        <f t="shared" si="22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 t="shared" si="228"/>
        <v>7567.5</v>
      </c>
      <c r="Q3048" t="str">
        <f t="shared" si="232"/>
        <v>theater</v>
      </c>
      <c r="R3048" t="str">
        <f t="shared" si="231"/>
        <v>spaces</v>
      </c>
      <c r="S3048" s="11">
        <f t="shared" si="230"/>
        <v>41862.803078703706</v>
      </c>
      <c r="T3048" s="12">
        <f t="shared" si="22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 t="shared" si="228"/>
        <v>382.5</v>
      </c>
      <c r="Q3049" t="str">
        <f t="shared" si="232"/>
        <v>theater</v>
      </c>
      <c r="R3049" t="str">
        <f t="shared" si="231"/>
        <v>spaces</v>
      </c>
      <c r="S3049" s="11">
        <f t="shared" si="230"/>
        <v>42443.989050925928</v>
      </c>
      <c r="T3049" s="12">
        <f t="shared" si="22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 t="shared" si="228"/>
        <v>4183.5</v>
      </c>
      <c r="Q3050" t="str">
        <f t="shared" si="232"/>
        <v>theater</v>
      </c>
      <c r="R3050" t="str">
        <f t="shared" si="231"/>
        <v>spaces</v>
      </c>
      <c r="S3050" s="11">
        <f t="shared" si="230"/>
        <v>41975.901180555549</v>
      </c>
      <c r="T3050" s="12">
        <f t="shared" si="22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 t="shared" si="228"/>
        <v>2027</v>
      </c>
      <c r="Q3051" t="str">
        <f t="shared" si="232"/>
        <v>theater</v>
      </c>
      <c r="R3051" t="str">
        <f t="shared" si="231"/>
        <v>spaces</v>
      </c>
      <c r="S3051" s="11">
        <f t="shared" si="230"/>
        <v>42139.014525462961</v>
      </c>
      <c r="T3051" s="12">
        <f t="shared" si="22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 t="shared" si="228"/>
        <v>322.5</v>
      </c>
      <c r="Q3052" t="str">
        <f t="shared" si="232"/>
        <v>theater</v>
      </c>
      <c r="R3052" t="str">
        <f t="shared" si="231"/>
        <v>spaces</v>
      </c>
      <c r="S3052" s="11">
        <f t="shared" si="230"/>
        <v>42465.16851851852</v>
      </c>
      <c r="T3052" s="12">
        <f t="shared" si="22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 t="shared" si="228"/>
        <v>431</v>
      </c>
      <c r="Q3053" t="str">
        <f t="shared" si="232"/>
        <v>theater</v>
      </c>
      <c r="R3053" t="str">
        <f t="shared" si="231"/>
        <v>spaces</v>
      </c>
      <c r="S3053" s="11">
        <f t="shared" si="230"/>
        <v>42744.416030092587</v>
      </c>
      <c r="T3053" s="12">
        <f t="shared" si="22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 t="shared" si="228"/>
        <v>38.5</v>
      </c>
      <c r="Q3054" t="str">
        <f t="shared" si="232"/>
        <v>theater</v>
      </c>
      <c r="R3054" t="str">
        <f t="shared" si="231"/>
        <v>spaces</v>
      </c>
      <c r="S3054" s="11">
        <f t="shared" si="230"/>
        <v>42122.670069444444</v>
      </c>
      <c r="T3054" s="12">
        <f t="shared" si="22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 t="shared" si="228"/>
        <v>21.5</v>
      </c>
      <c r="Q3055" t="str">
        <f t="shared" si="232"/>
        <v>theater</v>
      </c>
      <c r="R3055" t="str">
        <f t="shared" si="231"/>
        <v>spaces</v>
      </c>
      <c r="S3055" s="11">
        <f t="shared" si="230"/>
        <v>41862.761724537035</v>
      </c>
      <c r="T3055" s="12">
        <f t="shared" si="22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>
        <f t="shared" si="228"/>
        <v>0</v>
      </c>
      <c r="Q3056" t="str">
        <f t="shared" si="232"/>
        <v>theater</v>
      </c>
      <c r="R3056" t="str">
        <f t="shared" si="231"/>
        <v>spaces</v>
      </c>
      <c r="S3056" s="11">
        <f t="shared" si="230"/>
        <v>42027.832800925928</v>
      </c>
      <c r="T3056" s="12">
        <f t="shared" si="22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 t="shared" si="228"/>
        <v>1</v>
      </c>
      <c r="Q3057" t="str">
        <f t="shared" si="232"/>
        <v>theater</v>
      </c>
      <c r="R3057" t="str">
        <f t="shared" si="231"/>
        <v>spaces</v>
      </c>
      <c r="S3057" s="11">
        <f t="shared" si="230"/>
        <v>41953.95821759259</v>
      </c>
      <c r="T3057" s="12">
        <f t="shared" si="22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>
        <f t="shared" si="228"/>
        <v>0</v>
      </c>
      <c r="Q3058" t="str">
        <f t="shared" si="232"/>
        <v>theater</v>
      </c>
      <c r="R3058" t="str">
        <f t="shared" si="231"/>
        <v>spaces</v>
      </c>
      <c r="S3058" s="11">
        <f t="shared" si="230"/>
        <v>41851.636388888888</v>
      </c>
      <c r="T3058" s="12">
        <f t="shared" si="22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>
        <f t="shared" si="228"/>
        <v>0</v>
      </c>
      <c r="Q3059" t="str">
        <f t="shared" si="232"/>
        <v>theater</v>
      </c>
      <c r="R3059" t="str">
        <f t="shared" si="231"/>
        <v>spaces</v>
      </c>
      <c r="S3059" s="11">
        <f t="shared" si="230"/>
        <v>42433.650590277779</v>
      </c>
      <c r="T3059" s="12">
        <f t="shared" si="22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 t="shared" si="228"/>
        <v>3</v>
      </c>
      <c r="Q3060" t="str">
        <f t="shared" si="232"/>
        <v>theater</v>
      </c>
      <c r="R3060" t="str">
        <f t="shared" si="231"/>
        <v>spaces</v>
      </c>
      <c r="S3060" s="11">
        <f t="shared" si="230"/>
        <v>42460.374305555553</v>
      </c>
      <c r="T3060" s="12">
        <f t="shared" si="22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 t="shared" si="228"/>
        <v>231</v>
      </c>
      <c r="Q3061" t="str">
        <f t="shared" si="232"/>
        <v>theater</v>
      </c>
      <c r="R3061" t="str">
        <f t="shared" si="231"/>
        <v>spaces</v>
      </c>
      <c r="S3061" s="11">
        <f t="shared" si="230"/>
        <v>41829.935717592591</v>
      </c>
      <c r="T3061" s="12">
        <f t="shared" si="22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 t="shared" si="228"/>
        <v>170.5</v>
      </c>
      <c r="Q3062" t="str">
        <f t="shared" si="232"/>
        <v>theater</v>
      </c>
      <c r="R3062" t="str">
        <f t="shared" si="231"/>
        <v>spaces</v>
      </c>
      <c r="S3062" s="11">
        <f t="shared" si="230"/>
        <v>42245.274699074071</v>
      </c>
      <c r="T3062" s="12">
        <f t="shared" si="22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>
        <f t="shared" si="228"/>
        <v>0</v>
      </c>
      <c r="Q3063" t="str">
        <f t="shared" si="232"/>
        <v>theater</v>
      </c>
      <c r="R3063" t="str">
        <f t="shared" si="231"/>
        <v>spaces</v>
      </c>
      <c r="S3063" s="11">
        <f t="shared" si="230"/>
        <v>41834.784120370372</v>
      </c>
      <c r="T3063" s="12">
        <f t="shared" si="22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 t="shared" si="228"/>
        <v>3375.5</v>
      </c>
      <c r="Q3064" t="str">
        <f t="shared" si="232"/>
        <v>theater</v>
      </c>
      <c r="R3064" t="str">
        <f t="shared" si="231"/>
        <v>spaces</v>
      </c>
      <c r="S3064" s="11">
        <f t="shared" si="230"/>
        <v>42248.535787037035</v>
      </c>
      <c r="T3064" s="12">
        <f t="shared" si="22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 t="shared" si="228"/>
        <v>305</v>
      </c>
      <c r="Q3065" t="str">
        <f t="shared" si="232"/>
        <v>theater</v>
      </c>
      <c r="R3065" t="str">
        <f t="shared" si="231"/>
        <v>spaces</v>
      </c>
      <c r="S3065" s="11">
        <f t="shared" si="230"/>
        <v>42630.922893518517</v>
      </c>
      <c r="T3065" s="12">
        <f t="shared" si="22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 t="shared" si="228"/>
        <v>4271.5</v>
      </c>
      <c r="Q3066" t="str">
        <f t="shared" si="232"/>
        <v>theater</v>
      </c>
      <c r="R3066" t="str">
        <f t="shared" si="231"/>
        <v>spaces</v>
      </c>
      <c r="S3066" s="11">
        <f t="shared" si="230"/>
        <v>42299.130162037036</v>
      </c>
      <c r="T3066" s="12">
        <f t="shared" si="22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 t="shared" si="228"/>
        <v>6</v>
      </c>
      <c r="Q3067" t="str">
        <f t="shared" si="232"/>
        <v>theater</v>
      </c>
      <c r="R3067" t="str">
        <f t="shared" si="231"/>
        <v>spaces</v>
      </c>
      <c r="S3067" s="11">
        <f t="shared" si="230"/>
        <v>41825.055231481485</v>
      </c>
      <c r="T3067" s="12">
        <f t="shared" si="22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 t="shared" si="228"/>
        <v>20982.5</v>
      </c>
      <c r="Q3068" t="str">
        <f t="shared" si="232"/>
        <v>theater</v>
      </c>
      <c r="R3068" t="str">
        <f t="shared" si="231"/>
        <v>spaces</v>
      </c>
      <c r="S3068" s="11">
        <f t="shared" si="230"/>
        <v>42531.228437500002</v>
      </c>
      <c r="T3068" s="12">
        <f t="shared" si="22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 t="shared" si="228"/>
        <v>100.5</v>
      </c>
      <c r="Q3069" t="str">
        <f t="shared" si="232"/>
        <v>theater</v>
      </c>
      <c r="R3069" t="str">
        <f t="shared" si="231"/>
        <v>spaces</v>
      </c>
      <c r="S3069" s="11">
        <f t="shared" si="230"/>
        <v>42226.938414351855</v>
      </c>
      <c r="T3069" s="12">
        <f t="shared" si="22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 t="shared" si="228"/>
        <v>88.5</v>
      </c>
      <c r="Q3070" t="str">
        <f t="shared" si="232"/>
        <v>theater</v>
      </c>
      <c r="R3070" t="str">
        <f t="shared" si="231"/>
        <v>spaces</v>
      </c>
      <c r="S3070" s="11">
        <f t="shared" si="230"/>
        <v>42263.691574074073</v>
      </c>
      <c r="T3070" s="12">
        <f t="shared" si="22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 t="shared" si="228"/>
        <v>74</v>
      </c>
      <c r="Q3071" t="str">
        <f t="shared" si="232"/>
        <v>theater</v>
      </c>
      <c r="R3071" t="str">
        <f t="shared" si="231"/>
        <v>spaces</v>
      </c>
      <c r="S3071" s="11">
        <f t="shared" si="230"/>
        <v>41957.833726851852</v>
      </c>
      <c r="T3071" s="12">
        <f t="shared" si="22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 t="shared" si="228"/>
        <v>175</v>
      </c>
      <c r="Q3072" t="str">
        <f t="shared" si="232"/>
        <v>theater</v>
      </c>
      <c r="R3072" t="str">
        <f t="shared" si="231"/>
        <v>spaces</v>
      </c>
      <c r="S3072" s="11">
        <f t="shared" si="230"/>
        <v>42690.733437499999</v>
      </c>
      <c r="T3072" s="12">
        <f t="shared" si="22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 t="shared" si="228"/>
        <v>3645</v>
      </c>
      <c r="Q3073" t="str">
        <f t="shared" si="232"/>
        <v>theater</v>
      </c>
      <c r="R3073" t="str">
        <f t="shared" si="231"/>
        <v>spaces</v>
      </c>
      <c r="S3073" s="11">
        <f t="shared" si="230"/>
        <v>42097.732418981483</v>
      </c>
      <c r="T3073" s="12">
        <f t="shared" si="22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 t="shared" si="228"/>
        <v>2</v>
      </c>
      <c r="Q3074" t="str">
        <f t="shared" si="232"/>
        <v>theater</v>
      </c>
      <c r="R3074" t="str">
        <f t="shared" si="231"/>
        <v>spaces</v>
      </c>
      <c r="S3074" s="11">
        <f t="shared" si="230"/>
        <v>42658.690532407403</v>
      </c>
      <c r="T3074" s="12">
        <f t="shared" si="22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 t="shared" ref="P3075:P3138" si="233">AVERAGE(L3075,E3075)</f>
        <v>326</v>
      </c>
      <c r="Q3075" t="str">
        <f t="shared" si="232"/>
        <v>theater</v>
      </c>
      <c r="R3075" t="str">
        <f t="shared" si="231"/>
        <v>spaces</v>
      </c>
      <c r="S3075" s="11">
        <f t="shared" si="230"/>
        <v>42111.684027777781</v>
      </c>
      <c r="T3075" s="12">
        <f t="shared" ref="T3075:T3138" si="23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 t="shared" si="233"/>
        <v>12.5</v>
      </c>
      <c r="Q3076" t="str">
        <f t="shared" si="232"/>
        <v>theater</v>
      </c>
      <c r="R3076" t="str">
        <f t="shared" si="231"/>
        <v>spaces</v>
      </c>
      <c r="S3076" s="11">
        <f t="shared" ref="S3076:S3139" si="235">(((J3076/60)/60)/24)+DATE(1970,1,1)</f>
        <v>42409.571284722217</v>
      </c>
      <c r="T3076" s="12">
        <f t="shared" si="23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 t="shared" si="233"/>
        <v>658</v>
      </c>
      <c r="Q3077" t="str">
        <f t="shared" si="232"/>
        <v>theater</v>
      </c>
      <c r="R3077" t="str">
        <f t="shared" si="231"/>
        <v>spaces</v>
      </c>
      <c r="S3077" s="11">
        <f t="shared" si="235"/>
        <v>42551.102314814809</v>
      </c>
      <c r="T3077" s="12">
        <f t="shared" si="23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 t="shared" si="233"/>
        <v>778</v>
      </c>
      <c r="Q3078" t="str">
        <f t="shared" si="232"/>
        <v>theater</v>
      </c>
      <c r="R3078" t="str">
        <f t="shared" si="231"/>
        <v>spaces</v>
      </c>
      <c r="S3078" s="11">
        <f t="shared" si="235"/>
        <v>42226.651886574073</v>
      </c>
      <c r="T3078" s="12">
        <f t="shared" si="23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 t="shared" si="233"/>
        <v>53.5</v>
      </c>
      <c r="Q3079" t="str">
        <f t="shared" si="232"/>
        <v>theater</v>
      </c>
      <c r="R3079" t="str">
        <f t="shared" si="231"/>
        <v>spaces</v>
      </c>
      <c r="S3079" s="11">
        <f t="shared" si="235"/>
        <v>42766.956921296296</v>
      </c>
      <c r="T3079" s="12">
        <f t="shared" si="23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 t="shared" si="233"/>
        <v>37</v>
      </c>
      <c r="Q3080" t="str">
        <f t="shared" si="232"/>
        <v>theater</v>
      </c>
      <c r="R3080" t="str">
        <f t="shared" si="231"/>
        <v>spaces</v>
      </c>
      <c r="S3080" s="11">
        <f t="shared" si="235"/>
        <v>42031.138831018514</v>
      </c>
      <c r="T3080" s="12">
        <f t="shared" si="23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 t="shared" si="233"/>
        <v>5626.5</v>
      </c>
      <c r="Q3081" t="str">
        <f t="shared" si="232"/>
        <v>theater</v>
      </c>
      <c r="R3081" t="str">
        <f t="shared" si="231"/>
        <v>spaces</v>
      </c>
      <c r="S3081" s="11">
        <f t="shared" si="235"/>
        <v>42055.713368055556</v>
      </c>
      <c r="T3081" s="12">
        <f t="shared" si="23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 t="shared" si="233"/>
        <v>191.5</v>
      </c>
      <c r="Q3082" t="str">
        <f t="shared" si="232"/>
        <v>theater</v>
      </c>
      <c r="R3082" t="str">
        <f t="shared" si="231"/>
        <v>spaces</v>
      </c>
      <c r="S3082" s="11">
        <f t="shared" si="235"/>
        <v>41940.028287037036</v>
      </c>
      <c r="T3082" s="12">
        <f t="shared" si="23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 t="shared" si="233"/>
        <v>1054</v>
      </c>
      <c r="Q3083" t="str">
        <f t="shared" si="232"/>
        <v>theater</v>
      </c>
      <c r="R3083" t="str">
        <f t="shared" ref="R3083:R3146" si="236">RIGHT(N3083,LEN(N3083)-FIND("/",N3083))</f>
        <v>spaces</v>
      </c>
      <c r="S3083" s="11">
        <f t="shared" si="235"/>
        <v>42237.181608796294</v>
      </c>
      <c r="T3083" s="12">
        <f t="shared" si="23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>
        <f t="shared" si="233"/>
        <v>0</v>
      </c>
      <c r="Q3084" t="str">
        <f t="shared" ref="Q3084:Q3147" si="237">LEFT(N3084,FIND("/",N3084)-1)</f>
        <v>theater</v>
      </c>
      <c r="R3084" t="str">
        <f t="shared" si="236"/>
        <v>spaces</v>
      </c>
      <c r="S3084" s="11">
        <f t="shared" si="235"/>
        <v>42293.922986111109</v>
      </c>
      <c r="T3084" s="12">
        <f t="shared" si="23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 t="shared" si="233"/>
        <v>29.5</v>
      </c>
      <c r="Q3085" t="str">
        <f t="shared" si="237"/>
        <v>theater</v>
      </c>
      <c r="R3085" t="str">
        <f t="shared" si="236"/>
        <v>spaces</v>
      </c>
      <c r="S3085" s="11">
        <f t="shared" si="235"/>
        <v>41853.563402777778</v>
      </c>
      <c r="T3085" s="12">
        <f t="shared" si="23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 t="shared" si="233"/>
        <v>238</v>
      </c>
      <c r="Q3086" t="str">
        <f t="shared" si="237"/>
        <v>theater</v>
      </c>
      <c r="R3086" t="str">
        <f t="shared" si="236"/>
        <v>spaces</v>
      </c>
      <c r="S3086" s="11">
        <f t="shared" si="235"/>
        <v>42100.723738425921</v>
      </c>
      <c r="T3086" s="12">
        <f t="shared" si="23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 t="shared" si="233"/>
        <v>309.5</v>
      </c>
      <c r="Q3087" t="str">
        <f t="shared" si="237"/>
        <v>theater</v>
      </c>
      <c r="R3087" t="str">
        <f t="shared" si="236"/>
        <v>spaces</v>
      </c>
      <c r="S3087" s="11">
        <f t="shared" si="235"/>
        <v>42246.883784722217</v>
      </c>
      <c r="T3087" s="12">
        <f t="shared" si="23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 t="shared" si="233"/>
        <v>26.5</v>
      </c>
      <c r="Q3088" t="str">
        <f t="shared" si="237"/>
        <v>theater</v>
      </c>
      <c r="R3088" t="str">
        <f t="shared" si="236"/>
        <v>spaces</v>
      </c>
      <c r="S3088" s="11">
        <f t="shared" si="235"/>
        <v>42173.67082175926</v>
      </c>
      <c r="T3088" s="12">
        <f t="shared" si="23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 t="shared" si="233"/>
        <v>63.5</v>
      </c>
      <c r="Q3089" t="str">
        <f t="shared" si="237"/>
        <v>theater</v>
      </c>
      <c r="R3089" t="str">
        <f t="shared" si="236"/>
        <v>spaces</v>
      </c>
      <c r="S3089" s="11">
        <f t="shared" si="235"/>
        <v>42665.150347222225</v>
      </c>
      <c r="T3089" s="12">
        <f t="shared" si="23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 t="shared" si="233"/>
        <v>64.5</v>
      </c>
      <c r="Q3090" t="str">
        <f t="shared" si="237"/>
        <v>theater</v>
      </c>
      <c r="R3090" t="str">
        <f t="shared" si="236"/>
        <v>spaces</v>
      </c>
      <c r="S3090" s="11">
        <f t="shared" si="235"/>
        <v>41981.57230324074</v>
      </c>
      <c r="T3090" s="12">
        <f t="shared" si="23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 t="shared" si="233"/>
        <v>2949.5</v>
      </c>
      <c r="Q3091" t="str">
        <f t="shared" si="237"/>
        <v>theater</v>
      </c>
      <c r="R3091" t="str">
        <f t="shared" si="236"/>
        <v>spaces</v>
      </c>
      <c r="S3091" s="11">
        <f t="shared" si="235"/>
        <v>42528.542627314819</v>
      </c>
      <c r="T3091" s="12">
        <f t="shared" si="23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 t="shared" si="233"/>
        <v>5720.5</v>
      </c>
      <c r="Q3092" t="str">
        <f t="shared" si="237"/>
        <v>theater</v>
      </c>
      <c r="R3092" t="str">
        <f t="shared" si="236"/>
        <v>spaces</v>
      </c>
      <c r="S3092" s="11">
        <f t="shared" si="235"/>
        <v>42065.818807870368</v>
      </c>
      <c r="T3092" s="12">
        <f t="shared" si="23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 t="shared" si="233"/>
        <v>402.5</v>
      </c>
      <c r="Q3093" t="str">
        <f t="shared" si="237"/>
        <v>theater</v>
      </c>
      <c r="R3093" t="str">
        <f t="shared" si="236"/>
        <v>spaces</v>
      </c>
      <c r="S3093" s="11">
        <f t="shared" si="235"/>
        <v>42566.948414351849</v>
      </c>
      <c r="T3093" s="12">
        <f t="shared" si="23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 t="shared" si="233"/>
        <v>602.09500000000003</v>
      </c>
      <c r="Q3094" t="str">
        <f t="shared" si="237"/>
        <v>theater</v>
      </c>
      <c r="R3094" t="str">
        <f t="shared" si="236"/>
        <v>spaces</v>
      </c>
      <c r="S3094" s="11">
        <f t="shared" si="235"/>
        <v>42255.619351851856</v>
      </c>
      <c r="T3094" s="12">
        <f t="shared" si="23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 t="shared" si="233"/>
        <v>463.5</v>
      </c>
      <c r="Q3095" t="str">
        <f t="shared" si="237"/>
        <v>theater</v>
      </c>
      <c r="R3095" t="str">
        <f t="shared" si="236"/>
        <v>spaces</v>
      </c>
      <c r="S3095" s="11">
        <f t="shared" si="235"/>
        <v>41760.909039351849</v>
      </c>
      <c r="T3095" s="12">
        <f t="shared" si="23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 t="shared" si="233"/>
        <v>13</v>
      </c>
      <c r="Q3096" t="str">
        <f t="shared" si="237"/>
        <v>theater</v>
      </c>
      <c r="R3096" t="str">
        <f t="shared" si="236"/>
        <v>spaces</v>
      </c>
      <c r="S3096" s="11">
        <f t="shared" si="235"/>
        <v>42207.795787037037</v>
      </c>
      <c r="T3096" s="12">
        <f t="shared" si="23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 t="shared" si="233"/>
        <v>25.5</v>
      </c>
      <c r="Q3097" t="str">
        <f t="shared" si="237"/>
        <v>theater</v>
      </c>
      <c r="R3097" t="str">
        <f t="shared" si="236"/>
        <v>spaces</v>
      </c>
      <c r="S3097" s="11">
        <f t="shared" si="235"/>
        <v>42523.025231481486</v>
      </c>
      <c r="T3097" s="12">
        <f t="shared" si="23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 t="shared" si="233"/>
        <v>404.5</v>
      </c>
      <c r="Q3098" t="str">
        <f t="shared" si="237"/>
        <v>theater</v>
      </c>
      <c r="R3098" t="str">
        <f t="shared" si="236"/>
        <v>spaces</v>
      </c>
      <c r="S3098" s="11">
        <f t="shared" si="235"/>
        <v>42114.825532407413</v>
      </c>
      <c r="T3098" s="12">
        <f t="shared" si="23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 t="shared" si="233"/>
        <v>878.5</v>
      </c>
      <c r="Q3099" t="str">
        <f t="shared" si="237"/>
        <v>theater</v>
      </c>
      <c r="R3099" t="str">
        <f t="shared" si="236"/>
        <v>spaces</v>
      </c>
      <c r="S3099" s="11">
        <f t="shared" si="235"/>
        <v>42629.503483796296</v>
      </c>
      <c r="T3099" s="12">
        <f t="shared" si="23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 t="shared" si="233"/>
        <v>892.5</v>
      </c>
      <c r="Q3100" t="str">
        <f t="shared" si="237"/>
        <v>theater</v>
      </c>
      <c r="R3100" t="str">
        <f t="shared" si="236"/>
        <v>spaces</v>
      </c>
      <c r="S3100" s="11">
        <f t="shared" si="235"/>
        <v>42359.792233796295</v>
      </c>
      <c r="T3100" s="12">
        <f t="shared" si="23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 t="shared" si="233"/>
        <v>141.5</v>
      </c>
      <c r="Q3101" t="str">
        <f t="shared" si="237"/>
        <v>theater</v>
      </c>
      <c r="R3101" t="str">
        <f t="shared" si="236"/>
        <v>spaces</v>
      </c>
      <c r="S3101" s="11">
        <f t="shared" si="235"/>
        <v>42382.189710648148</v>
      </c>
      <c r="T3101" s="12">
        <f t="shared" si="23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 t="shared" si="233"/>
        <v>920</v>
      </c>
      <c r="Q3102" t="str">
        <f t="shared" si="237"/>
        <v>theater</v>
      </c>
      <c r="R3102" t="str">
        <f t="shared" si="236"/>
        <v>spaces</v>
      </c>
      <c r="S3102" s="11">
        <f t="shared" si="235"/>
        <v>41902.622395833336</v>
      </c>
      <c r="T3102" s="12">
        <f t="shared" si="23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 t="shared" si="233"/>
        <v>156</v>
      </c>
      <c r="Q3103" t="str">
        <f t="shared" si="237"/>
        <v>theater</v>
      </c>
      <c r="R3103" t="str">
        <f t="shared" si="236"/>
        <v>spaces</v>
      </c>
      <c r="S3103" s="11">
        <f t="shared" si="235"/>
        <v>42171.383530092593</v>
      </c>
      <c r="T3103" s="12">
        <f t="shared" si="23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 t="shared" si="233"/>
        <v>3174</v>
      </c>
      <c r="Q3104" t="str">
        <f t="shared" si="237"/>
        <v>theater</v>
      </c>
      <c r="R3104" t="str">
        <f t="shared" si="236"/>
        <v>spaces</v>
      </c>
      <c r="S3104" s="11">
        <f t="shared" si="235"/>
        <v>42555.340486111112</v>
      </c>
      <c r="T3104" s="12">
        <f t="shared" si="23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 t="shared" si="233"/>
        <v>6.5</v>
      </c>
      <c r="Q3105" t="str">
        <f t="shared" si="237"/>
        <v>theater</v>
      </c>
      <c r="R3105" t="str">
        <f t="shared" si="236"/>
        <v>spaces</v>
      </c>
      <c r="S3105" s="11">
        <f t="shared" si="235"/>
        <v>42107.156319444446</v>
      </c>
      <c r="T3105" s="12">
        <f t="shared" si="23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 t="shared" si="233"/>
        <v>595</v>
      </c>
      <c r="Q3106" t="str">
        <f t="shared" si="237"/>
        <v>theater</v>
      </c>
      <c r="R3106" t="str">
        <f t="shared" si="236"/>
        <v>spaces</v>
      </c>
      <c r="S3106" s="11">
        <f t="shared" si="235"/>
        <v>42006.908692129626</v>
      </c>
      <c r="T3106" s="12">
        <f t="shared" si="23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 t="shared" si="233"/>
        <v>1253.5</v>
      </c>
      <c r="Q3107" t="str">
        <f t="shared" si="237"/>
        <v>theater</v>
      </c>
      <c r="R3107" t="str">
        <f t="shared" si="236"/>
        <v>spaces</v>
      </c>
      <c r="S3107" s="11">
        <f t="shared" si="235"/>
        <v>41876.718935185185</v>
      </c>
      <c r="T3107" s="12">
        <f t="shared" si="23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 t="shared" si="233"/>
        <v>22.5</v>
      </c>
      <c r="Q3108" t="str">
        <f t="shared" si="237"/>
        <v>theater</v>
      </c>
      <c r="R3108" t="str">
        <f t="shared" si="236"/>
        <v>spaces</v>
      </c>
      <c r="S3108" s="11">
        <f t="shared" si="235"/>
        <v>42241.429120370376</v>
      </c>
      <c r="T3108" s="12">
        <f t="shared" si="23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 t="shared" si="233"/>
        <v>3967</v>
      </c>
      <c r="Q3109" t="str">
        <f t="shared" si="237"/>
        <v>theater</v>
      </c>
      <c r="R3109" t="str">
        <f t="shared" si="236"/>
        <v>spaces</v>
      </c>
      <c r="S3109" s="11">
        <f t="shared" si="235"/>
        <v>42128.814247685179</v>
      </c>
      <c r="T3109" s="12">
        <f t="shared" si="23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 t="shared" si="233"/>
        <v>14</v>
      </c>
      <c r="Q3110" t="str">
        <f t="shared" si="237"/>
        <v>theater</v>
      </c>
      <c r="R3110" t="str">
        <f t="shared" si="236"/>
        <v>spaces</v>
      </c>
      <c r="S3110" s="11">
        <f t="shared" si="235"/>
        <v>42062.680486111116</v>
      </c>
      <c r="T3110" s="12">
        <f t="shared" si="23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 t="shared" si="233"/>
        <v>3373.5</v>
      </c>
      <c r="Q3111" t="str">
        <f t="shared" si="237"/>
        <v>theater</v>
      </c>
      <c r="R3111" t="str">
        <f t="shared" si="236"/>
        <v>spaces</v>
      </c>
      <c r="S3111" s="11">
        <f t="shared" si="235"/>
        <v>41844.125115740739</v>
      </c>
      <c r="T3111" s="12">
        <f t="shared" si="23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 t="shared" si="233"/>
        <v>5.5</v>
      </c>
      <c r="Q3112" t="str">
        <f t="shared" si="237"/>
        <v>theater</v>
      </c>
      <c r="R3112" t="str">
        <f t="shared" si="236"/>
        <v>spaces</v>
      </c>
      <c r="S3112" s="11">
        <f t="shared" si="235"/>
        <v>42745.031469907408</v>
      </c>
      <c r="T3112" s="12">
        <f t="shared" si="23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 t="shared" si="233"/>
        <v>2702</v>
      </c>
      <c r="Q3113" t="str">
        <f t="shared" si="237"/>
        <v>theater</v>
      </c>
      <c r="R3113" t="str">
        <f t="shared" si="236"/>
        <v>spaces</v>
      </c>
      <c r="S3113" s="11">
        <f t="shared" si="235"/>
        <v>41885.595138888886</v>
      </c>
      <c r="T3113" s="12">
        <f t="shared" si="23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 t="shared" si="233"/>
        <v>265</v>
      </c>
      <c r="Q3114" t="str">
        <f t="shared" si="237"/>
        <v>theater</v>
      </c>
      <c r="R3114" t="str">
        <f t="shared" si="236"/>
        <v>spaces</v>
      </c>
      <c r="S3114" s="11">
        <f t="shared" si="235"/>
        <v>42615.121921296297</v>
      </c>
      <c r="T3114" s="12">
        <f t="shared" si="23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 t="shared" si="233"/>
        <v>2336</v>
      </c>
      <c r="Q3115" t="str">
        <f t="shared" si="237"/>
        <v>theater</v>
      </c>
      <c r="R3115" t="str">
        <f t="shared" si="236"/>
        <v>spaces</v>
      </c>
      <c r="S3115" s="11">
        <f t="shared" si="235"/>
        <v>42081.731273148151</v>
      </c>
      <c r="T3115" s="12">
        <f t="shared" si="23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>
        <f t="shared" si="233"/>
        <v>0</v>
      </c>
      <c r="Q3116" t="str">
        <f t="shared" si="237"/>
        <v>theater</v>
      </c>
      <c r="R3116" t="str">
        <f t="shared" si="236"/>
        <v>spaces</v>
      </c>
      <c r="S3116" s="11">
        <f t="shared" si="235"/>
        <v>41843.632523148146</v>
      </c>
      <c r="T3116" s="12">
        <f t="shared" si="23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 t="shared" si="233"/>
        <v>150.5</v>
      </c>
      <c r="Q3117" t="str">
        <f t="shared" si="237"/>
        <v>theater</v>
      </c>
      <c r="R3117" t="str">
        <f t="shared" si="236"/>
        <v>spaces</v>
      </c>
      <c r="S3117" s="11">
        <f t="shared" si="235"/>
        <v>42496.447071759263</v>
      </c>
      <c r="T3117" s="12">
        <f t="shared" si="23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 t="shared" si="233"/>
        <v>220</v>
      </c>
      <c r="Q3118" t="str">
        <f t="shared" si="237"/>
        <v>theater</v>
      </c>
      <c r="R3118" t="str">
        <f t="shared" si="236"/>
        <v>spaces</v>
      </c>
      <c r="S3118" s="11">
        <f t="shared" si="235"/>
        <v>42081.515335648146</v>
      </c>
      <c r="T3118" s="12">
        <f t="shared" si="23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 t="shared" si="233"/>
        <v>1</v>
      </c>
      <c r="Q3119" t="str">
        <f t="shared" si="237"/>
        <v>theater</v>
      </c>
      <c r="R3119" t="str">
        <f t="shared" si="236"/>
        <v>spaces</v>
      </c>
      <c r="S3119" s="11">
        <f t="shared" si="235"/>
        <v>42509.374537037031</v>
      </c>
      <c r="T3119" s="12">
        <f t="shared" si="23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 t="shared" si="233"/>
        <v>776</v>
      </c>
      <c r="Q3120" t="str">
        <f t="shared" si="237"/>
        <v>theater</v>
      </c>
      <c r="R3120" t="str">
        <f t="shared" si="236"/>
        <v>spaces</v>
      </c>
      <c r="S3120" s="11">
        <f t="shared" si="235"/>
        <v>42534.649571759262</v>
      </c>
      <c r="T3120" s="12">
        <f t="shared" si="23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 t="shared" si="233"/>
        <v>3</v>
      </c>
      <c r="Q3121" t="str">
        <f t="shared" si="237"/>
        <v>theater</v>
      </c>
      <c r="R3121" t="str">
        <f t="shared" si="236"/>
        <v>spaces</v>
      </c>
      <c r="S3121" s="11">
        <f t="shared" si="235"/>
        <v>42060.04550925926</v>
      </c>
      <c r="T3121" s="12">
        <f t="shared" si="23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 t="shared" si="233"/>
        <v>69</v>
      </c>
      <c r="Q3122" t="str">
        <f t="shared" si="237"/>
        <v>theater</v>
      </c>
      <c r="R3122" t="str">
        <f t="shared" si="236"/>
        <v>spaces</v>
      </c>
      <c r="S3122" s="11">
        <f t="shared" si="235"/>
        <v>42435.942083333335</v>
      </c>
      <c r="T3122" s="12">
        <f t="shared" si="23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 t="shared" si="233"/>
        <v>5.5</v>
      </c>
      <c r="Q3123" t="str">
        <f t="shared" si="237"/>
        <v>theater</v>
      </c>
      <c r="R3123" t="str">
        <f t="shared" si="236"/>
        <v>spaces</v>
      </c>
      <c r="S3123" s="11">
        <f t="shared" si="235"/>
        <v>41848.679803240739</v>
      </c>
      <c r="T3123" s="12">
        <f t="shared" si="23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 t="shared" si="233"/>
        <v>59</v>
      </c>
      <c r="Q3124" t="str">
        <f t="shared" si="237"/>
        <v>theater</v>
      </c>
      <c r="R3124" t="str">
        <f t="shared" si="236"/>
        <v>spaces</v>
      </c>
      <c r="S3124" s="11">
        <f t="shared" si="235"/>
        <v>42678.932083333333</v>
      </c>
      <c r="T3124" s="12">
        <f t="shared" si="23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 t="shared" si="233"/>
        <v>42770</v>
      </c>
      <c r="Q3125" t="str">
        <f t="shared" si="237"/>
        <v>theater</v>
      </c>
      <c r="R3125" t="str">
        <f t="shared" si="236"/>
        <v>spaces</v>
      </c>
      <c r="S3125" s="11">
        <f t="shared" si="235"/>
        <v>42530.993032407408</v>
      </c>
      <c r="T3125" s="12">
        <f t="shared" si="23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 t="shared" si="233"/>
        <v>15</v>
      </c>
      <c r="Q3126" t="str">
        <f t="shared" si="237"/>
        <v>theater</v>
      </c>
      <c r="R3126" t="str">
        <f t="shared" si="236"/>
        <v>spaces</v>
      </c>
      <c r="S3126" s="11">
        <f t="shared" si="235"/>
        <v>41977.780104166668</v>
      </c>
      <c r="T3126" s="12">
        <f t="shared" si="23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>
        <f t="shared" si="233"/>
        <v>0</v>
      </c>
      <c r="Q3127" t="str">
        <f t="shared" si="237"/>
        <v>theater</v>
      </c>
      <c r="R3127" t="str">
        <f t="shared" si="236"/>
        <v>spaces</v>
      </c>
      <c r="S3127" s="11">
        <f t="shared" si="235"/>
        <v>42346.20685185185</v>
      </c>
      <c r="T3127" s="12">
        <f t="shared" si="23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 t="shared" si="233"/>
        <v>528.5</v>
      </c>
      <c r="Q3128" t="str">
        <f t="shared" si="237"/>
        <v>theater</v>
      </c>
      <c r="R3128" t="str">
        <f t="shared" si="236"/>
        <v>spaces</v>
      </c>
      <c r="S3128" s="11">
        <f t="shared" si="235"/>
        <v>42427.01807870371</v>
      </c>
      <c r="T3128" s="12">
        <f t="shared" si="23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>
        <f t="shared" si="233"/>
        <v>0</v>
      </c>
      <c r="Q3129" t="str">
        <f t="shared" si="237"/>
        <v>theater</v>
      </c>
      <c r="R3129" t="str">
        <f t="shared" si="236"/>
        <v>spaces</v>
      </c>
      <c r="S3129" s="11">
        <f t="shared" si="235"/>
        <v>42034.856817129628</v>
      </c>
      <c r="T3129" s="12">
        <f t="shared" si="23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 t="shared" si="233"/>
        <v>8204</v>
      </c>
      <c r="Q3130" t="str">
        <f t="shared" si="237"/>
        <v>theater</v>
      </c>
      <c r="R3130" t="str">
        <f t="shared" si="236"/>
        <v>plays</v>
      </c>
      <c r="S3130" s="11">
        <f t="shared" si="235"/>
        <v>42780.825706018513</v>
      </c>
      <c r="T3130" s="12">
        <f t="shared" si="23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 t="shared" si="233"/>
        <v>5.5</v>
      </c>
      <c r="Q3131" t="str">
        <f t="shared" si="237"/>
        <v>theater</v>
      </c>
      <c r="R3131" t="str">
        <f t="shared" si="236"/>
        <v>plays</v>
      </c>
      <c r="S3131" s="11">
        <f t="shared" si="235"/>
        <v>42803.842812499999</v>
      </c>
      <c r="T3131" s="12">
        <f t="shared" si="23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 t="shared" si="233"/>
        <v>189.5</v>
      </c>
      <c r="Q3132" t="str">
        <f t="shared" si="237"/>
        <v>theater</v>
      </c>
      <c r="R3132" t="str">
        <f t="shared" si="236"/>
        <v>plays</v>
      </c>
      <c r="S3132" s="11">
        <f t="shared" si="235"/>
        <v>42808.640231481477</v>
      </c>
      <c r="T3132" s="12">
        <f t="shared" si="23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 t="shared" si="233"/>
        <v>328.5</v>
      </c>
      <c r="Q3133" t="str">
        <f t="shared" si="237"/>
        <v>theater</v>
      </c>
      <c r="R3133" t="str">
        <f t="shared" si="236"/>
        <v>plays</v>
      </c>
      <c r="S3133" s="11">
        <f t="shared" si="235"/>
        <v>42803.579224537039</v>
      </c>
      <c r="T3133" s="12">
        <f t="shared" si="23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 t="shared" si="233"/>
        <v>5.5</v>
      </c>
      <c r="Q3134" t="str">
        <f t="shared" si="237"/>
        <v>theater</v>
      </c>
      <c r="R3134" t="str">
        <f t="shared" si="236"/>
        <v>plays</v>
      </c>
      <c r="S3134" s="11">
        <f t="shared" si="235"/>
        <v>42786.350231481483</v>
      </c>
      <c r="T3134" s="12">
        <f t="shared" si="23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 t="shared" si="233"/>
        <v>278</v>
      </c>
      <c r="Q3135" t="str">
        <f t="shared" si="237"/>
        <v>theater</v>
      </c>
      <c r="R3135" t="str">
        <f t="shared" si="236"/>
        <v>plays</v>
      </c>
      <c r="S3135" s="11">
        <f t="shared" si="235"/>
        <v>42788.565208333333</v>
      </c>
      <c r="T3135" s="12">
        <f t="shared" si="23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 t="shared" si="233"/>
        <v>118.5</v>
      </c>
      <c r="Q3136" t="str">
        <f t="shared" si="237"/>
        <v>theater</v>
      </c>
      <c r="R3136" t="str">
        <f t="shared" si="236"/>
        <v>plays</v>
      </c>
      <c r="S3136" s="11">
        <f t="shared" si="235"/>
        <v>42800.720127314817</v>
      </c>
      <c r="T3136" s="12">
        <f t="shared" si="23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 t="shared" si="233"/>
        <v>84.5</v>
      </c>
      <c r="Q3137" t="str">
        <f t="shared" si="237"/>
        <v>theater</v>
      </c>
      <c r="R3137" t="str">
        <f t="shared" si="236"/>
        <v>plays</v>
      </c>
      <c r="S3137" s="11">
        <f t="shared" si="235"/>
        <v>42807.151863425926</v>
      </c>
      <c r="T3137" s="12">
        <f t="shared" si="23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 t="shared" si="233"/>
        <v>330.5</v>
      </c>
      <c r="Q3138" t="str">
        <f t="shared" si="237"/>
        <v>theater</v>
      </c>
      <c r="R3138" t="str">
        <f t="shared" si="236"/>
        <v>plays</v>
      </c>
      <c r="S3138" s="11">
        <f t="shared" si="235"/>
        <v>42789.462430555555</v>
      </c>
      <c r="T3138" s="12">
        <f t="shared" si="23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 t="shared" ref="P3139:P3202" si="238">AVERAGE(L3139,E3139)</f>
        <v>25.5</v>
      </c>
      <c r="Q3139" t="str">
        <f t="shared" si="237"/>
        <v>theater</v>
      </c>
      <c r="R3139" t="str">
        <f t="shared" si="236"/>
        <v>plays</v>
      </c>
      <c r="S3139" s="11">
        <f t="shared" si="235"/>
        <v>42807.885057870371</v>
      </c>
      <c r="T3139" s="12">
        <f t="shared" ref="T3139:T3202" si="23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>
        <f t="shared" si="238"/>
        <v>0</v>
      </c>
      <c r="Q3140" t="str">
        <f t="shared" si="237"/>
        <v>theater</v>
      </c>
      <c r="R3140" t="str">
        <f t="shared" si="236"/>
        <v>plays</v>
      </c>
      <c r="S3140" s="11">
        <f t="shared" ref="S3140:S3203" si="240">(((J3140/60)/60)/24)+DATE(1970,1,1)</f>
        <v>42809.645914351851</v>
      </c>
      <c r="T3140" s="12">
        <f t="shared" si="23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 t="shared" si="238"/>
        <v>1353</v>
      </c>
      <c r="Q3141" t="str">
        <f t="shared" si="237"/>
        <v>theater</v>
      </c>
      <c r="R3141" t="str">
        <f t="shared" si="236"/>
        <v>plays</v>
      </c>
      <c r="S3141" s="11">
        <f t="shared" si="240"/>
        <v>42785.270370370374</v>
      </c>
      <c r="T3141" s="12">
        <f t="shared" si="23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 t="shared" si="238"/>
        <v>50</v>
      </c>
      <c r="Q3142" t="str">
        <f t="shared" si="237"/>
        <v>theater</v>
      </c>
      <c r="R3142" t="str">
        <f t="shared" si="236"/>
        <v>plays</v>
      </c>
      <c r="S3142" s="11">
        <f t="shared" si="240"/>
        <v>42802.718784722223</v>
      </c>
      <c r="T3142" s="12">
        <f t="shared" si="23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 t="shared" si="238"/>
        <v>133</v>
      </c>
      <c r="Q3143" t="str">
        <f t="shared" si="237"/>
        <v>theater</v>
      </c>
      <c r="R3143" t="str">
        <f t="shared" si="236"/>
        <v>plays</v>
      </c>
      <c r="S3143" s="11">
        <f t="shared" si="240"/>
        <v>42800.753333333334</v>
      </c>
      <c r="T3143" s="12">
        <f t="shared" si="23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 t="shared" si="238"/>
        <v>24</v>
      </c>
      <c r="Q3144" t="str">
        <f t="shared" si="237"/>
        <v>theater</v>
      </c>
      <c r="R3144" t="str">
        <f t="shared" si="236"/>
        <v>plays</v>
      </c>
      <c r="S3144" s="11">
        <f t="shared" si="240"/>
        <v>42783.513182870374</v>
      </c>
      <c r="T3144" s="12">
        <f t="shared" si="23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>
        <f t="shared" si="238"/>
        <v>0</v>
      </c>
      <c r="Q3145" t="str">
        <f t="shared" si="237"/>
        <v>theater</v>
      </c>
      <c r="R3145" t="str">
        <f t="shared" si="236"/>
        <v>plays</v>
      </c>
      <c r="S3145" s="11">
        <f t="shared" si="240"/>
        <v>42808.358287037037</v>
      </c>
      <c r="T3145" s="12">
        <f t="shared" si="23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 t="shared" si="238"/>
        <v>3785</v>
      </c>
      <c r="Q3146" t="str">
        <f t="shared" si="237"/>
        <v>theater</v>
      </c>
      <c r="R3146" t="str">
        <f t="shared" si="236"/>
        <v>plays</v>
      </c>
      <c r="S3146" s="11">
        <f t="shared" si="240"/>
        <v>42796.538275462968</v>
      </c>
      <c r="T3146" s="12">
        <f t="shared" si="23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>
        <f t="shared" si="238"/>
        <v>0</v>
      </c>
      <c r="Q3147" t="str">
        <f t="shared" si="237"/>
        <v>theater</v>
      </c>
      <c r="R3147" t="str">
        <f t="shared" ref="R3147:R3210" si="241">RIGHT(N3147,LEN(N3147)-FIND("/",N3147))</f>
        <v>plays</v>
      </c>
      <c r="S3147" s="11">
        <f t="shared" si="240"/>
        <v>42762.040902777779</v>
      </c>
      <c r="T3147" s="12">
        <f t="shared" si="23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 t="shared" si="238"/>
        <v>2631</v>
      </c>
      <c r="Q3148" t="str">
        <f t="shared" ref="Q3148:Q3211" si="242">LEFT(N3148,FIND("/",N3148)-1)</f>
        <v>theater</v>
      </c>
      <c r="R3148" t="str">
        <f t="shared" si="241"/>
        <v>plays</v>
      </c>
      <c r="S3148" s="11">
        <f t="shared" si="240"/>
        <v>42796.682476851856</v>
      </c>
      <c r="T3148" s="12">
        <f t="shared" si="23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 t="shared" si="238"/>
        <v>11859</v>
      </c>
      <c r="Q3149" t="str">
        <f t="shared" si="242"/>
        <v>theater</v>
      </c>
      <c r="R3149" t="str">
        <f t="shared" si="241"/>
        <v>plays</v>
      </c>
      <c r="S3149" s="11">
        <f t="shared" si="240"/>
        <v>41909.969386574077</v>
      </c>
      <c r="T3149" s="12">
        <f t="shared" si="23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 t="shared" si="238"/>
        <v>1209</v>
      </c>
      <c r="Q3150" t="str">
        <f t="shared" si="242"/>
        <v>theater</v>
      </c>
      <c r="R3150" t="str">
        <f t="shared" si="241"/>
        <v>plays</v>
      </c>
      <c r="S3150" s="11">
        <f t="shared" si="240"/>
        <v>41891.665324074071</v>
      </c>
      <c r="T3150" s="12">
        <f t="shared" si="23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 t="shared" si="238"/>
        <v>662.5</v>
      </c>
      <c r="Q3151" t="str">
        <f t="shared" si="242"/>
        <v>theater</v>
      </c>
      <c r="R3151" t="str">
        <f t="shared" si="241"/>
        <v>plays</v>
      </c>
      <c r="S3151" s="11">
        <f t="shared" si="240"/>
        <v>41226.017361111109</v>
      </c>
      <c r="T3151" s="12">
        <f t="shared" si="23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 t="shared" si="238"/>
        <v>1819.5</v>
      </c>
      <c r="Q3152" t="str">
        <f t="shared" si="242"/>
        <v>theater</v>
      </c>
      <c r="R3152" t="str">
        <f t="shared" si="241"/>
        <v>plays</v>
      </c>
      <c r="S3152" s="11">
        <f t="shared" si="240"/>
        <v>40478.263923611114</v>
      </c>
      <c r="T3152" s="12">
        <f t="shared" si="23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 t="shared" si="238"/>
        <v>1774</v>
      </c>
      <c r="Q3153" t="str">
        <f t="shared" si="242"/>
        <v>theater</v>
      </c>
      <c r="R3153" t="str">
        <f t="shared" si="241"/>
        <v>plays</v>
      </c>
      <c r="S3153" s="11">
        <f t="shared" si="240"/>
        <v>41862.83997685185</v>
      </c>
      <c r="T3153" s="12">
        <f t="shared" si="23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 t="shared" si="238"/>
        <v>1199</v>
      </c>
      <c r="Q3154" t="str">
        <f t="shared" si="242"/>
        <v>theater</v>
      </c>
      <c r="R3154" t="str">
        <f t="shared" si="241"/>
        <v>plays</v>
      </c>
      <c r="S3154" s="11">
        <f t="shared" si="240"/>
        <v>41550.867673611108</v>
      </c>
      <c r="T3154" s="12">
        <f t="shared" si="23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 t="shared" si="238"/>
        <v>5154.25</v>
      </c>
      <c r="Q3155" t="str">
        <f t="shared" si="242"/>
        <v>theater</v>
      </c>
      <c r="R3155" t="str">
        <f t="shared" si="241"/>
        <v>plays</v>
      </c>
      <c r="S3155" s="11">
        <f t="shared" si="240"/>
        <v>40633.154363425929</v>
      </c>
      <c r="T3155" s="12">
        <f t="shared" si="23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 t="shared" si="238"/>
        <v>4014</v>
      </c>
      <c r="Q3156" t="str">
        <f t="shared" si="242"/>
        <v>theater</v>
      </c>
      <c r="R3156" t="str">
        <f t="shared" si="241"/>
        <v>plays</v>
      </c>
      <c r="S3156" s="11">
        <f t="shared" si="240"/>
        <v>40970.875671296293</v>
      </c>
      <c r="T3156" s="12">
        <f t="shared" si="23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 t="shared" si="238"/>
        <v>4863.6149999999998</v>
      </c>
      <c r="Q3157" t="str">
        <f t="shared" si="242"/>
        <v>theater</v>
      </c>
      <c r="R3157" t="str">
        <f t="shared" si="241"/>
        <v>plays</v>
      </c>
      <c r="S3157" s="11">
        <f t="shared" si="240"/>
        <v>41233.499131944445</v>
      </c>
      <c r="T3157" s="12">
        <f t="shared" si="23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 t="shared" si="238"/>
        <v>2844.5</v>
      </c>
      <c r="Q3158" t="str">
        <f t="shared" si="242"/>
        <v>theater</v>
      </c>
      <c r="R3158" t="str">
        <f t="shared" si="241"/>
        <v>plays</v>
      </c>
      <c r="S3158" s="11">
        <f t="shared" si="240"/>
        <v>41026.953055555554</v>
      </c>
      <c r="T3158" s="12">
        <f t="shared" si="23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 t="shared" si="238"/>
        <v>2040.5</v>
      </c>
      <c r="Q3159" t="str">
        <f t="shared" si="242"/>
        <v>theater</v>
      </c>
      <c r="R3159" t="str">
        <f t="shared" si="241"/>
        <v>plays</v>
      </c>
      <c r="S3159" s="11">
        <f t="shared" si="240"/>
        <v>41829.788252314815</v>
      </c>
      <c r="T3159" s="12">
        <f t="shared" si="23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 t="shared" si="238"/>
        <v>2884.5</v>
      </c>
      <c r="Q3160" t="str">
        <f t="shared" si="242"/>
        <v>theater</v>
      </c>
      <c r="R3160" t="str">
        <f t="shared" si="241"/>
        <v>plays</v>
      </c>
      <c r="S3160" s="11">
        <f t="shared" si="240"/>
        <v>41447.839722222219</v>
      </c>
      <c r="T3160" s="12">
        <f t="shared" si="23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 t="shared" si="238"/>
        <v>1027.1100000000001</v>
      </c>
      <c r="Q3161" t="str">
        <f t="shared" si="242"/>
        <v>theater</v>
      </c>
      <c r="R3161" t="str">
        <f t="shared" si="241"/>
        <v>plays</v>
      </c>
      <c r="S3161" s="11">
        <f t="shared" si="240"/>
        <v>40884.066678240742</v>
      </c>
      <c r="T3161" s="12">
        <f t="shared" si="23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 t="shared" si="238"/>
        <v>2313</v>
      </c>
      <c r="Q3162" t="str">
        <f t="shared" si="242"/>
        <v>theater</v>
      </c>
      <c r="R3162" t="str">
        <f t="shared" si="241"/>
        <v>plays</v>
      </c>
      <c r="S3162" s="11">
        <f t="shared" si="240"/>
        <v>41841.26489583333</v>
      </c>
      <c r="T3162" s="12">
        <f t="shared" si="23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 t="shared" si="238"/>
        <v>1088</v>
      </c>
      <c r="Q3163" t="str">
        <f t="shared" si="242"/>
        <v>theater</v>
      </c>
      <c r="R3163" t="str">
        <f t="shared" si="241"/>
        <v>plays</v>
      </c>
      <c r="S3163" s="11">
        <f t="shared" si="240"/>
        <v>41897.536134259259</v>
      </c>
      <c r="T3163" s="12">
        <f t="shared" si="23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 t="shared" si="238"/>
        <v>2574.5</v>
      </c>
      <c r="Q3164" t="str">
        <f t="shared" si="242"/>
        <v>theater</v>
      </c>
      <c r="R3164" t="str">
        <f t="shared" si="241"/>
        <v>plays</v>
      </c>
      <c r="S3164" s="11">
        <f t="shared" si="240"/>
        <v>41799.685902777775</v>
      </c>
      <c r="T3164" s="12">
        <f t="shared" si="23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 t="shared" si="238"/>
        <v>7261</v>
      </c>
      <c r="Q3165" t="str">
        <f t="shared" si="242"/>
        <v>theater</v>
      </c>
      <c r="R3165" t="str">
        <f t="shared" si="241"/>
        <v>plays</v>
      </c>
      <c r="S3165" s="11">
        <f t="shared" si="240"/>
        <v>41775.753761574073</v>
      </c>
      <c r="T3165" s="12">
        <f t="shared" si="23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 t="shared" si="238"/>
        <v>1370</v>
      </c>
      <c r="Q3166" t="str">
        <f t="shared" si="242"/>
        <v>theater</v>
      </c>
      <c r="R3166" t="str">
        <f t="shared" si="241"/>
        <v>plays</v>
      </c>
      <c r="S3166" s="11">
        <f t="shared" si="240"/>
        <v>41766.80572916667</v>
      </c>
      <c r="T3166" s="12">
        <f t="shared" si="23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 t="shared" si="238"/>
        <v>620.5</v>
      </c>
      <c r="Q3167" t="str">
        <f t="shared" si="242"/>
        <v>theater</v>
      </c>
      <c r="R3167" t="str">
        <f t="shared" si="241"/>
        <v>plays</v>
      </c>
      <c r="S3167" s="11">
        <f t="shared" si="240"/>
        <v>40644.159259259257</v>
      </c>
      <c r="T3167" s="12">
        <f t="shared" si="23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 t="shared" si="238"/>
        <v>28504.915000000001</v>
      </c>
      <c r="Q3168" t="str">
        <f t="shared" si="242"/>
        <v>theater</v>
      </c>
      <c r="R3168" t="str">
        <f t="shared" si="241"/>
        <v>plays</v>
      </c>
      <c r="S3168" s="11">
        <f t="shared" si="240"/>
        <v>41940.69158564815</v>
      </c>
      <c r="T3168" s="12">
        <f t="shared" si="23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 t="shared" si="238"/>
        <v>1770</v>
      </c>
      <c r="Q3169" t="str">
        <f t="shared" si="242"/>
        <v>theater</v>
      </c>
      <c r="R3169" t="str">
        <f t="shared" si="241"/>
        <v>plays</v>
      </c>
      <c r="S3169" s="11">
        <f t="shared" si="240"/>
        <v>41839.175706018519</v>
      </c>
      <c r="T3169" s="12">
        <f t="shared" si="23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 t="shared" si="238"/>
        <v>1583</v>
      </c>
      <c r="Q3170" t="str">
        <f t="shared" si="242"/>
        <v>theater</v>
      </c>
      <c r="R3170" t="str">
        <f t="shared" si="241"/>
        <v>plays</v>
      </c>
      <c r="S3170" s="11">
        <f t="shared" si="240"/>
        <v>41772.105937500004</v>
      </c>
      <c r="T3170" s="12">
        <f t="shared" si="23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 t="shared" si="238"/>
        <v>4161.5</v>
      </c>
      <c r="Q3171" t="str">
        <f t="shared" si="242"/>
        <v>theater</v>
      </c>
      <c r="R3171" t="str">
        <f t="shared" si="241"/>
        <v>plays</v>
      </c>
      <c r="S3171" s="11">
        <f t="shared" si="240"/>
        <v>41591.737974537034</v>
      </c>
      <c r="T3171" s="12">
        <f t="shared" si="23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 t="shared" si="238"/>
        <v>1158</v>
      </c>
      <c r="Q3172" t="str">
        <f t="shared" si="242"/>
        <v>theater</v>
      </c>
      <c r="R3172" t="str">
        <f t="shared" si="241"/>
        <v>plays</v>
      </c>
      <c r="S3172" s="11">
        <f t="shared" si="240"/>
        <v>41789.080370370371</v>
      </c>
      <c r="T3172" s="12">
        <f t="shared" si="23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 t="shared" si="238"/>
        <v>3867</v>
      </c>
      <c r="Q3173" t="str">
        <f t="shared" si="242"/>
        <v>theater</v>
      </c>
      <c r="R3173" t="str">
        <f t="shared" si="241"/>
        <v>plays</v>
      </c>
      <c r="S3173" s="11">
        <f t="shared" si="240"/>
        <v>42466.608310185184</v>
      </c>
      <c r="T3173" s="12">
        <f t="shared" si="23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 t="shared" si="238"/>
        <v>1164.5</v>
      </c>
      <c r="Q3174" t="str">
        <f t="shared" si="242"/>
        <v>theater</v>
      </c>
      <c r="R3174" t="str">
        <f t="shared" si="241"/>
        <v>plays</v>
      </c>
      <c r="S3174" s="11">
        <f t="shared" si="240"/>
        <v>40923.729953703703</v>
      </c>
      <c r="T3174" s="12">
        <f t="shared" si="23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 t="shared" si="238"/>
        <v>5187</v>
      </c>
      <c r="Q3175" t="str">
        <f t="shared" si="242"/>
        <v>theater</v>
      </c>
      <c r="R3175" t="str">
        <f t="shared" si="241"/>
        <v>plays</v>
      </c>
      <c r="S3175" s="11">
        <f t="shared" si="240"/>
        <v>41878.878379629627</v>
      </c>
      <c r="T3175" s="12">
        <f t="shared" si="23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 t="shared" si="238"/>
        <v>1528.5</v>
      </c>
      <c r="Q3176" t="str">
        <f t="shared" si="242"/>
        <v>theater</v>
      </c>
      <c r="R3176" t="str">
        <f t="shared" si="241"/>
        <v>plays</v>
      </c>
      <c r="S3176" s="11">
        <f t="shared" si="240"/>
        <v>41862.864675925928</v>
      </c>
      <c r="T3176" s="12">
        <f t="shared" si="23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 t="shared" si="238"/>
        <v>2769</v>
      </c>
      <c r="Q3177" t="str">
        <f t="shared" si="242"/>
        <v>theater</v>
      </c>
      <c r="R3177" t="str">
        <f t="shared" si="241"/>
        <v>plays</v>
      </c>
      <c r="S3177" s="11">
        <f t="shared" si="240"/>
        <v>40531.886886574073</v>
      </c>
      <c r="T3177" s="12">
        <f t="shared" si="23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 t="shared" si="238"/>
        <v>1118.5</v>
      </c>
      <c r="Q3178" t="str">
        <f t="shared" si="242"/>
        <v>theater</v>
      </c>
      <c r="R3178" t="str">
        <f t="shared" si="241"/>
        <v>plays</v>
      </c>
      <c r="S3178" s="11">
        <f t="shared" si="240"/>
        <v>41477.930914351848</v>
      </c>
      <c r="T3178" s="12">
        <f t="shared" si="23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 t="shared" si="238"/>
        <v>1493</v>
      </c>
      <c r="Q3179" t="str">
        <f t="shared" si="242"/>
        <v>theater</v>
      </c>
      <c r="R3179" t="str">
        <f t="shared" si="241"/>
        <v>plays</v>
      </c>
      <c r="S3179" s="11">
        <f t="shared" si="240"/>
        <v>41781.666770833333</v>
      </c>
      <c r="T3179" s="12">
        <f t="shared" si="23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 t="shared" si="238"/>
        <v>1327</v>
      </c>
      <c r="Q3180" t="str">
        <f t="shared" si="242"/>
        <v>theater</v>
      </c>
      <c r="R3180" t="str">
        <f t="shared" si="241"/>
        <v>plays</v>
      </c>
      <c r="S3180" s="11">
        <f t="shared" si="240"/>
        <v>41806.605034722219</v>
      </c>
      <c r="T3180" s="12">
        <f t="shared" si="23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 t="shared" si="238"/>
        <v>2428.41</v>
      </c>
      <c r="Q3181" t="str">
        <f t="shared" si="242"/>
        <v>theater</v>
      </c>
      <c r="R3181" t="str">
        <f t="shared" si="241"/>
        <v>plays</v>
      </c>
      <c r="S3181" s="11">
        <f t="shared" si="240"/>
        <v>41375.702210648145</v>
      </c>
      <c r="T3181" s="12">
        <f t="shared" si="23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 t="shared" si="238"/>
        <v>741</v>
      </c>
      <c r="Q3182" t="str">
        <f t="shared" si="242"/>
        <v>theater</v>
      </c>
      <c r="R3182" t="str">
        <f t="shared" si="241"/>
        <v>plays</v>
      </c>
      <c r="S3182" s="11">
        <f t="shared" si="240"/>
        <v>41780.412604166668</v>
      </c>
      <c r="T3182" s="12">
        <f t="shared" si="23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 t="shared" si="238"/>
        <v>280</v>
      </c>
      <c r="Q3183" t="str">
        <f t="shared" si="242"/>
        <v>theater</v>
      </c>
      <c r="R3183" t="str">
        <f t="shared" si="241"/>
        <v>plays</v>
      </c>
      <c r="S3183" s="11">
        <f t="shared" si="240"/>
        <v>41779.310034722221</v>
      </c>
      <c r="T3183" s="12">
        <f t="shared" si="23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 t="shared" si="238"/>
        <v>3606.5</v>
      </c>
      <c r="Q3184" t="str">
        <f t="shared" si="242"/>
        <v>theater</v>
      </c>
      <c r="R3184" t="str">
        <f t="shared" si="241"/>
        <v>plays</v>
      </c>
      <c r="S3184" s="11">
        <f t="shared" si="240"/>
        <v>40883.949317129627</v>
      </c>
      <c r="T3184" s="12">
        <f t="shared" si="23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 t="shared" si="238"/>
        <v>1396.5</v>
      </c>
      <c r="Q3185" t="str">
        <f t="shared" si="242"/>
        <v>theater</v>
      </c>
      <c r="R3185" t="str">
        <f t="shared" si="241"/>
        <v>plays</v>
      </c>
      <c r="S3185" s="11">
        <f t="shared" si="240"/>
        <v>41491.79478009259</v>
      </c>
      <c r="T3185" s="12">
        <f t="shared" si="23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 t="shared" si="238"/>
        <v>2328</v>
      </c>
      <c r="Q3186" t="str">
        <f t="shared" si="242"/>
        <v>theater</v>
      </c>
      <c r="R3186" t="str">
        <f t="shared" si="241"/>
        <v>plays</v>
      </c>
      <c r="S3186" s="11">
        <f t="shared" si="240"/>
        <v>41791.993414351848</v>
      </c>
      <c r="T3186" s="12">
        <f t="shared" si="23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 t="shared" si="238"/>
        <v>512</v>
      </c>
      <c r="Q3187" t="str">
        <f t="shared" si="242"/>
        <v>theater</v>
      </c>
      <c r="R3187" t="str">
        <f t="shared" si="241"/>
        <v>plays</v>
      </c>
      <c r="S3187" s="11">
        <f t="shared" si="240"/>
        <v>41829.977326388893</v>
      </c>
      <c r="T3187" s="12">
        <f t="shared" si="23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 t="shared" si="238"/>
        <v>1670</v>
      </c>
      <c r="Q3188" t="str">
        <f t="shared" si="242"/>
        <v>theater</v>
      </c>
      <c r="R3188" t="str">
        <f t="shared" si="241"/>
        <v>plays</v>
      </c>
      <c r="S3188" s="11">
        <f t="shared" si="240"/>
        <v>41868.924050925925</v>
      </c>
      <c r="T3188" s="12">
        <f t="shared" si="23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 t="shared" si="238"/>
        <v>8844</v>
      </c>
      <c r="Q3189" t="str">
        <f t="shared" si="242"/>
        <v>theater</v>
      </c>
      <c r="R3189" t="str">
        <f t="shared" si="241"/>
        <v>plays</v>
      </c>
      <c r="S3189" s="11">
        <f t="shared" si="240"/>
        <v>41835.666354166664</v>
      </c>
      <c r="T3189" s="12">
        <f t="shared" si="23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 t="shared" si="238"/>
        <v>69.5</v>
      </c>
      <c r="Q3190" t="str">
        <f t="shared" si="242"/>
        <v>theater</v>
      </c>
      <c r="R3190" t="str">
        <f t="shared" si="241"/>
        <v>musical</v>
      </c>
      <c r="S3190" s="11">
        <f t="shared" si="240"/>
        <v>42144.415532407409</v>
      </c>
      <c r="T3190" s="12">
        <f t="shared" si="23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 t="shared" si="238"/>
        <v>3399.5</v>
      </c>
      <c r="Q3191" t="str">
        <f t="shared" si="242"/>
        <v>theater</v>
      </c>
      <c r="R3191" t="str">
        <f t="shared" si="241"/>
        <v>musical</v>
      </c>
      <c r="S3191" s="11">
        <f t="shared" si="240"/>
        <v>42118.346435185187</v>
      </c>
      <c r="T3191" s="12">
        <f t="shared" si="23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>
        <f t="shared" si="238"/>
        <v>0</v>
      </c>
      <c r="Q3192" t="str">
        <f t="shared" si="242"/>
        <v>theater</v>
      </c>
      <c r="R3192" t="str">
        <f t="shared" si="241"/>
        <v>musical</v>
      </c>
      <c r="S3192" s="11">
        <f t="shared" si="240"/>
        <v>42683.151331018518</v>
      </c>
      <c r="T3192" s="12">
        <f t="shared" si="23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 t="shared" si="238"/>
        <v>77.5</v>
      </c>
      <c r="Q3193" t="str">
        <f t="shared" si="242"/>
        <v>theater</v>
      </c>
      <c r="R3193" t="str">
        <f t="shared" si="241"/>
        <v>musical</v>
      </c>
      <c r="S3193" s="11">
        <f t="shared" si="240"/>
        <v>42538.755428240736</v>
      </c>
      <c r="T3193" s="12">
        <f t="shared" si="23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 t="shared" si="238"/>
        <v>55</v>
      </c>
      <c r="Q3194" t="str">
        <f t="shared" si="242"/>
        <v>theater</v>
      </c>
      <c r="R3194" t="str">
        <f t="shared" si="241"/>
        <v>musical</v>
      </c>
      <c r="S3194" s="11">
        <f t="shared" si="240"/>
        <v>42018.94049768518</v>
      </c>
      <c r="T3194" s="12">
        <f t="shared" si="23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 t="shared" si="238"/>
        <v>305.5</v>
      </c>
      <c r="Q3195" t="str">
        <f t="shared" si="242"/>
        <v>theater</v>
      </c>
      <c r="R3195" t="str">
        <f t="shared" si="241"/>
        <v>musical</v>
      </c>
      <c r="S3195" s="11">
        <f t="shared" si="240"/>
        <v>42010.968240740738</v>
      </c>
      <c r="T3195" s="12">
        <f t="shared" si="23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>
        <f t="shared" si="238"/>
        <v>0</v>
      </c>
      <c r="Q3196" t="str">
        <f t="shared" si="242"/>
        <v>theater</v>
      </c>
      <c r="R3196" t="str">
        <f t="shared" si="241"/>
        <v>musical</v>
      </c>
      <c r="S3196" s="11">
        <f t="shared" si="240"/>
        <v>42182.062476851846</v>
      </c>
      <c r="T3196" s="12">
        <f t="shared" si="23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 t="shared" si="238"/>
        <v>1054.5</v>
      </c>
      <c r="Q3197" t="str">
        <f t="shared" si="242"/>
        <v>theater</v>
      </c>
      <c r="R3197" t="str">
        <f t="shared" si="241"/>
        <v>musical</v>
      </c>
      <c r="S3197" s="11">
        <f t="shared" si="240"/>
        <v>42017.594236111108</v>
      </c>
      <c r="T3197" s="12">
        <f t="shared" si="23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 t="shared" si="238"/>
        <v>903</v>
      </c>
      <c r="Q3198" t="str">
        <f t="shared" si="242"/>
        <v>theater</v>
      </c>
      <c r="R3198" t="str">
        <f t="shared" si="241"/>
        <v>musical</v>
      </c>
      <c r="S3198" s="11">
        <f t="shared" si="240"/>
        <v>42157.598090277781</v>
      </c>
      <c r="T3198" s="12">
        <f t="shared" si="23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 t="shared" si="238"/>
        <v>574.5</v>
      </c>
      <c r="Q3199" t="str">
        <f t="shared" si="242"/>
        <v>theater</v>
      </c>
      <c r="R3199" t="str">
        <f t="shared" si="241"/>
        <v>musical</v>
      </c>
      <c r="S3199" s="11">
        <f t="shared" si="240"/>
        <v>42009.493263888886</v>
      </c>
      <c r="T3199" s="12">
        <f t="shared" si="23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 t="shared" si="238"/>
        <v>56.5</v>
      </c>
      <c r="Q3200" t="str">
        <f t="shared" si="242"/>
        <v>theater</v>
      </c>
      <c r="R3200" t="str">
        <f t="shared" si="241"/>
        <v>musical</v>
      </c>
      <c r="S3200" s="11">
        <f t="shared" si="240"/>
        <v>42013.424502314811</v>
      </c>
      <c r="T3200" s="12">
        <f t="shared" si="23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 t="shared" si="238"/>
        <v>1330.5</v>
      </c>
      <c r="Q3201" t="str">
        <f t="shared" si="242"/>
        <v>theater</v>
      </c>
      <c r="R3201" t="str">
        <f t="shared" si="241"/>
        <v>musical</v>
      </c>
      <c r="S3201" s="11">
        <f t="shared" si="240"/>
        <v>41858.761782407404</v>
      </c>
      <c r="T3201" s="12">
        <f t="shared" si="23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 t="shared" si="238"/>
        <v>1</v>
      </c>
      <c r="Q3202" t="str">
        <f t="shared" si="242"/>
        <v>theater</v>
      </c>
      <c r="R3202" t="str">
        <f t="shared" si="241"/>
        <v>musical</v>
      </c>
      <c r="S3202" s="11">
        <f t="shared" si="240"/>
        <v>42460.320613425924</v>
      </c>
      <c r="T3202" s="12">
        <f t="shared" si="23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 t="shared" ref="P3203:P3266" si="243">AVERAGE(L3203,E3203)</f>
        <v>13.5</v>
      </c>
      <c r="Q3203" t="str">
        <f t="shared" si="242"/>
        <v>theater</v>
      </c>
      <c r="R3203" t="str">
        <f t="shared" si="241"/>
        <v>musical</v>
      </c>
      <c r="S3203" s="11">
        <f t="shared" si="240"/>
        <v>41861.767094907409</v>
      </c>
      <c r="T3203" s="12">
        <f t="shared" ref="T3203:T3266" si="24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 t="shared" si="243"/>
        <v>1375.5</v>
      </c>
      <c r="Q3204" t="str">
        <f t="shared" si="242"/>
        <v>theater</v>
      </c>
      <c r="R3204" t="str">
        <f t="shared" si="241"/>
        <v>musical</v>
      </c>
      <c r="S3204" s="11">
        <f t="shared" ref="S3204:S3267" si="245">(((J3204/60)/60)/24)+DATE(1970,1,1)</f>
        <v>42293.853541666671</v>
      </c>
      <c r="T3204" s="12">
        <f t="shared" si="24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 t="shared" si="243"/>
        <v>128</v>
      </c>
      <c r="Q3205" t="str">
        <f t="shared" si="242"/>
        <v>theater</v>
      </c>
      <c r="R3205" t="str">
        <f t="shared" si="241"/>
        <v>musical</v>
      </c>
      <c r="S3205" s="11">
        <f t="shared" si="245"/>
        <v>42242.988680555558</v>
      </c>
      <c r="T3205" s="12">
        <f t="shared" si="24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>
        <f t="shared" si="243"/>
        <v>0</v>
      </c>
      <c r="Q3206" t="str">
        <f t="shared" si="242"/>
        <v>theater</v>
      </c>
      <c r="R3206" t="str">
        <f t="shared" si="241"/>
        <v>musical</v>
      </c>
      <c r="S3206" s="11">
        <f t="shared" si="245"/>
        <v>42172.686099537037</v>
      </c>
      <c r="T3206" s="12">
        <f t="shared" si="24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 t="shared" si="243"/>
        <v>142.5</v>
      </c>
      <c r="Q3207" t="str">
        <f t="shared" si="242"/>
        <v>theater</v>
      </c>
      <c r="R3207" t="str">
        <f t="shared" si="241"/>
        <v>musical</v>
      </c>
      <c r="S3207" s="11">
        <f t="shared" si="245"/>
        <v>42095.374675925923</v>
      </c>
      <c r="T3207" s="12">
        <f t="shared" si="24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>
        <f t="shared" si="243"/>
        <v>0</v>
      </c>
      <c r="Q3208" t="str">
        <f t="shared" si="242"/>
        <v>theater</v>
      </c>
      <c r="R3208" t="str">
        <f t="shared" si="241"/>
        <v>musical</v>
      </c>
      <c r="S3208" s="11">
        <f t="shared" si="245"/>
        <v>42236.276053240741</v>
      </c>
      <c r="T3208" s="12">
        <f t="shared" si="24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 t="shared" si="243"/>
        <v>1293</v>
      </c>
      <c r="Q3209" t="str">
        <f t="shared" si="242"/>
        <v>theater</v>
      </c>
      <c r="R3209" t="str">
        <f t="shared" si="241"/>
        <v>musical</v>
      </c>
      <c r="S3209" s="11">
        <f t="shared" si="245"/>
        <v>42057.277858796297</v>
      </c>
      <c r="T3209" s="12">
        <f t="shared" si="24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 t="shared" si="243"/>
        <v>2628.5</v>
      </c>
      <c r="Q3210" t="str">
        <f t="shared" si="242"/>
        <v>theater</v>
      </c>
      <c r="R3210" t="str">
        <f t="shared" si="241"/>
        <v>plays</v>
      </c>
      <c r="S3210" s="11">
        <f t="shared" si="245"/>
        <v>41827.605057870373</v>
      </c>
      <c r="T3210" s="12">
        <f t="shared" si="24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 t="shared" si="243"/>
        <v>5780.85</v>
      </c>
      <c r="Q3211" t="str">
        <f t="shared" si="242"/>
        <v>theater</v>
      </c>
      <c r="R3211" t="str">
        <f t="shared" ref="R3211:R3274" si="246">RIGHT(N3211,LEN(N3211)-FIND("/",N3211))</f>
        <v>plays</v>
      </c>
      <c r="S3211" s="11">
        <f t="shared" si="245"/>
        <v>41778.637245370373</v>
      </c>
      <c r="T3211" s="12">
        <f t="shared" si="24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 t="shared" si="243"/>
        <v>1916.5</v>
      </c>
      <c r="Q3212" t="str">
        <f t="shared" ref="Q3212:Q3275" si="247">LEFT(N3212,FIND("/",N3212)-1)</f>
        <v>theater</v>
      </c>
      <c r="R3212" t="str">
        <f t="shared" si="246"/>
        <v>plays</v>
      </c>
      <c r="S3212" s="11">
        <f t="shared" si="245"/>
        <v>41013.936562499999</v>
      </c>
      <c r="T3212" s="12">
        <f t="shared" si="24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 t="shared" si="243"/>
        <v>13931.5</v>
      </c>
      <c r="Q3213" t="str">
        <f t="shared" si="247"/>
        <v>theater</v>
      </c>
      <c r="R3213" t="str">
        <f t="shared" si="246"/>
        <v>plays</v>
      </c>
      <c r="S3213" s="11">
        <f t="shared" si="245"/>
        <v>41834.586574074077</v>
      </c>
      <c r="T3213" s="12">
        <f t="shared" si="24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 t="shared" si="243"/>
        <v>2572</v>
      </c>
      <c r="Q3214" t="str">
        <f t="shared" si="247"/>
        <v>theater</v>
      </c>
      <c r="R3214" t="str">
        <f t="shared" si="246"/>
        <v>plays</v>
      </c>
      <c r="S3214" s="11">
        <f t="shared" si="245"/>
        <v>41829.795729166668</v>
      </c>
      <c r="T3214" s="12">
        <f t="shared" si="24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 t="shared" si="243"/>
        <v>3027</v>
      </c>
      <c r="Q3215" t="str">
        <f t="shared" si="247"/>
        <v>theater</v>
      </c>
      <c r="R3215" t="str">
        <f t="shared" si="246"/>
        <v>plays</v>
      </c>
      <c r="S3215" s="11">
        <f t="shared" si="245"/>
        <v>42171.763414351852</v>
      </c>
      <c r="T3215" s="12">
        <f t="shared" si="24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 t="shared" si="243"/>
        <v>6185.5</v>
      </c>
      <c r="Q3216" t="str">
        <f t="shared" si="247"/>
        <v>theater</v>
      </c>
      <c r="R3216" t="str">
        <f t="shared" si="246"/>
        <v>plays</v>
      </c>
      <c r="S3216" s="11">
        <f t="shared" si="245"/>
        <v>42337.792511574073</v>
      </c>
      <c r="T3216" s="12">
        <f t="shared" si="24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 t="shared" si="243"/>
        <v>17628.5</v>
      </c>
      <c r="Q3217" t="str">
        <f t="shared" si="247"/>
        <v>theater</v>
      </c>
      <c r="R3217" t="str">
        <f t="shared" si="246"/>
        <v>plays</v>
      </c>
      <c r="S3217" s="11">
        <f t="shared" si="245"/>
        <v>42219.665173611109</v>
      </c>
      <c r="T3217" s="12">
        <f t="shared" si="24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 t="shared" si="243"/>
        <v>1018</v>
      </c>
      <c r="Q3218" t="str">
        <f t="shared" si="247"/>
        <v>theater</v>
      </c>
      <c r="R3218" t="str">
        <f t="shared" si="246"/>
        <v>plays</v>
      </c>
      <c r="S3218" s="11">
        <f t="shared" si="245"/>
        <v>42165.462627314817</v>
      </c>
      <c r="T3218" s="12">
        <f t="shared" si="24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 t="shared" si="243"/>
        <v>2662.5</v>
      </c>
      <c r="Q3219" t="str">
        <f t="shared" si="247"/>
        <v>theater</v>
      </c>
      <c r="R3219" t="str">
        <f t="shared" si="246"/>
        <v>plays</v>
      </c>
      <c r="S3219" s="11">
        <f t="shared" si="245"/>
        <v>42648.546111111107</v>
      </c>
      <c r="T3219" s="12">
        <f t="shared" si="24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 t="shared" si="243"/>
        <v>6218</v>
      </c>
      <c r="Q3220" t="str">
        <f t="shared" si="247"/>
        <v>theater</v>
      </c>
      <c r="R3220" t="str">
        <f t="shared" si="246"/>
        <v>plays</v>
      </c>
      <c r="S3220" s="11">
        <f t="shared" si="245"/>
        <v>41971.002152777779</v>
      </c>
      <c r="T3220" s="12">
        <f t="shared" si="24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 t="shared" si="243"/>
        <v>10070.5</v>
      </c>
      <c r="Q3221" t="str">
        <f t="shared" si="247"/>
        <v>theater</v>
      </c>
      <c r="R3221" t="str">
        <f t="shared" si="246"/>
        <v>plays</v>
      </c>
      <c r="S3221" s="11">
        <f t="shared" si="245"/>
        <v>42050.983182870375</v>
      </c>
      <c r="T3221" s="12">
        <f t="shared" si="24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 t="shared" si="243"/>
        <v>7592.5</v>
      </c>
      <c r="Q3222" t="str">
        <f t="shared" si="247"/>
        <v>theater</v>
      </c>
      <c r="R3222" t="str">
        <f t="shared" si="246"/>
        <v>plays</v>
      </c>
      <c r="S3222" s="11">
        <f t="shared" si="245"/>
        <v>42772.833379629628</v>
      </c>
      <c r="T3222" s="12">
        <f t="shared" si="24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 t="shared" si="243"/>
        <v>2125</v>
      </c>
      <c r="Q3223" t="str">
        <f t="shared" si="247"/>
        <v>theater</v>
      </c>
      <c r="R3223" t="str">
        <f t="shared" si="246"/>
        <v>plays</v>
      </c>
      <c r="S3223" s="11">
        <f t="shared" si="245"/>
        <v>42155.696793981479</v>
      </c>
      <c r="T3223" s="12">
        <f t="shared" si="24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 t="shared" si="243"/>
        <v>1602</v>
      </c>
      <c r="Q3224" t="str">
        <f t="shared" si="247"/>
        <v>theater</v>
      </c>
      <c r="R3224" t="str">
        <f t="shared" si="246"/>
        <v>plays</v>
      </c>
      <c r="S3224" s="11">
        <f t="shared" si="245"/>
        <v>42270.582141203704</v>
      </c>
      <c r="T3224" s="12">
        <f t="shared" si="24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 t="shared" si="243"/>
        <v>1734.5</v>
      </c>
      <c r="Q3225" t="str">
        <f t="shared" si="247"/>
        <v>theater</v>
      </c>
      <c r="R3225" t="str">
        <f t="shared" si="246"/>
        <v>plays</v>
      </c>
      <c r="S3225" s="11">
        <f t="shared" si="245"/>
        <v>42206.835370370376</v>
      </c>
      <c r="T3225" s="12">
        <f t="shared" si="24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 t="shared" si="243"/>
        <v>15413</v>
      </c>
      <c r="Q3226" t="str">
        <f t="shared" si="247"/>
        <v>theater</v>
      </c>
      <c r="R3226" t="str">
        <f t="shared" si="246"/>
        <v>plays</v>
      </c>
      <c r="S3226" s="11">
        <f t="shared" si="245"/>
        <v>42697.850844907407</v>
      </c>
      <c r="T3226" s="12">
        <f t="shared" si="24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 t="shared" si="243"/>
        <v>1043</v>
      </c>
      <c r="Q3227" t="str">
        <f t="shared" si="247"/>
        <v>theater</v>
      </c>
      <c r="R3227" t="str">
        <f t="shared" si="246"/>
        <v>plays</v>
      </c>
      <c r="S3227" s="11">
        <f t="shared" si="245"/>
        <v>42503.559467592597</v>
      </c>
      <c r="T3227" s="12">
        <f t="shared" si="24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 t="shared" si="243"/>
        <v>635.5</v>
      </c>
      <c r="Q3228" t="str">
        <f t="shared" si="247"/>
        <v>theater</v>
      </c>
      <c r="R3228" t="str">
        <f t="shared" si="246"/>
        <v>plays</v>
      </c>
      <c r="S3228" s="11">
        <f t="shared" si="245"/>
        <v>42277.583472222221</v>
      </c>
      <c r="T3228" s="12">
        <f t="shared" si="24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 t="shared" si="243"/>
        <v>765</v>
      </c>
      <c r="Q3229" t="str">
        <f t="shared" si="247"/>
        <v>theater</v>
      </c>
      <c r="R3229" t="str">
        <f t="shared" si="246"/>
        <v>plays</v>
      </c>
      <c r="S3229" s="11">
        <f t="shared" si="245"/>
        <v>42722.882361111115</v>
      </c>
      <c r="T3229" s="12">
        <f t="shared" si="24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 t="shared" si="243"/>
        <v>3600.5</v>
      </c>
      <c r="Q3230" t="str">
        <f t="shared" si="247"/>
        <v>theater</v>
      </c>
      <c r="R3230" t="str">
        <f t="shared" si="246"/>
        <v>plays</v>
      </c>
      <c r="S3230" s="11">
        <f t="shared" si="245"/>
        <v>42323.70930555556</v>
      </c>
      <c r="T3230" s="12">
        <f t="shared" si="24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 t="shared" si="243"/>
        <v>10887.5</v>
      </c>
      <c r="Q3231" t="str">
        <f t="shared" si="247"/>
        <v>theater</v>
      </c>
      <c r="R3231" t="str">
        <f t="shared" si="246"/>
        <v>plays</v>
      </c>
      <c r="S3231" s="11">
        <f t="shared" si="245"/>
        <v>41933.291643518518</v>
      </c>
      <c r="T3231" s="12">
        <f t="shared" si="24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 t="shared" si="243"/>
        <v>1447</v>
      </c>
      <c r="Q3232" t="str">
        <f t="shared" si="247"/>
        <v>theater</v>
      </c>
      <c r="R3232" t="str">
        <f t="shared" si="246"/>
        <v>plays</v>
      </c>
      <c r="S3232" s="11">
        <f t="shared" si="245"/>
        <v>41898.168125000004</v>
      </c>
      <c r="T3232" s="12">
        <f t="shared" si="24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 t="shared" si="243"/>
        <v>819</v>
      </c>
      <c r="Q3233" t="str">
        <f t="shared" si="247"/>
        <v>theater</v>
      </c>
      <c r="R3233" t="str">
        <f t="shared" si="246"/>
        <v>plays</v>
      </c>
      <c r="S3233" s="11">
        <f t="shared" si="245"/>
        <v>42446.943831018521</v>
      </c>
      <c r="T3233" s="12">
        <f t="shared" si="24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 t="shared" si="243"/>
        <v>669</v>
      </c>
      <c r="Q3234" t="str">
        <f t="shared" si="247"/>
        <v>theater</v>
      </c>
      <c r="R3234" t="str">
        <f t="shared" si="246"/>
        <v>plays</v>
      </c>
      <c r="S3234" s="11">
        <f t="shared" si="245"/>
        <v>42463.81385416667</v>
      </c>
      <c r="T3234" s="12">
        <f t="shared" si="24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 t="shared" si="243"/>
        <v>3000.5</v>
      </c>
      <c r="Q3235" t="str">
        <f t="shared" si="247"/>
        <v>theater</v>
      </c>
      <c r="R3235" t="str">
        <f t="shared" si="246"/>
        <v>plays</v>
      </c>
      <c r="S3235" s="11">
        <f t="shared" si="245"/>
        <v>42766.805034722223</v>
      </c>
      <c r="T3235" s="12">
        <f t="shared" si="24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 t="shared" si="243"/>
        <v>2065.355</v>
      </c>
      <c r="Q3236" t="str">
        <f t="shared" si="247"/>
        <v>theater</v>
      </c>
      <c r="R3236" t="str">
        <f t="shared" si="246"/>
        <v>plays</v>
      </c>
      <c r="S3236" s="11">
        <f t="shared" si="245"/>
        <v>42734.789444444439</v>
      </c>
      <c r="T3236" s="12">
        <f t="shared" si="24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 t="shared" si="243"/>
        <v>7831</v>
      </c>
      <c r="Q3237" t="str">
        <f t="shared" si="247"/>
        <v>theater</v>
      </c>
      <c r="R3237" t="str">
        <f t="shared" si="246"/>
        <v>plays</v>
      </c>
      <c r="S3237" s="11">
        <f t="shared" si="245"/>
        <v>42522.347812499997</v>
      </c>
      <c r="T3237" s="12">
        <f t="shared" si="24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 t="shared" si="243"/>
        <v>10115</v>
      </c>
      <c r="Q3238" t="str">
        <f t="shared" si="247"/>
        <v>theater</v>
      </c>
      <c r="R3238" t="str">
        <f t="shared" si="246"/>
        <v>plays</v>
      </c>
      <c r="S3238" s="11">
        <f t="shared" si="245"/>
        <v>42702.917048611111</v>
      </c>
      <c r="T3238" s="12">
        <f t="shared" si="24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 t="shared" si="243"/>
        <v>17772.32</v>
      </c>
      <c r="Q3239" t="str">
        <f t="shared" si="247"/>
        <v>theater</v>
      </c>
      <c r="R3239" t="str">
        <f t="shared" si="246"/>
        <v>plays</v>
      </c>
      <c r="S3239" s="11">
        <f t="shared" si="245"/>
        <v>42252.474351851852</v>
      </c>
      <c r="T3239" s="12">
        <f t="shared" si="24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 t="shared" si="243"/>
        <v>1612</v>
      </c>
      <c r="Q3240" t="str">
        <f t="shared" si="247"/>
        <v>theater</v>
      </c>
      <c r="R3240" t="str">
        <f t="shared" si="246"/>
        <v>plays</v>
      </c>
      <c r="S3240" s="11">
        <f t="shared" si="245"/>
        <v>42156.510393518518</v>
      </c>
      <c r="T3240" s="12">
        <f t="shared" si="24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 t="shared" si="243"/>
        <v>3156.49</v>
      </c>
      <c r="Q3241" t="str">
        <f t="shared" si="247"/>
        <v>theater</v>
      </c>
      <c r="R3241" t="str">
        <f t="shared" si="246"/>
        <v>plays</v>
      </c>
      <c r="S3241" s="11">
        <f t="shared" si="245"/>
        <v>42278.089039351849</v>
      </c>
      <c r="T3241" s="12">
        <f t="shared" si="24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 t="shared" si="243"/>
        <v>1525.5</v>
      </c>
      <c r="Q3242" t="str">
        <f t="shared" si="247"/>
        <v>theater</v>
      </c>
      <c r="R3242" t="str">
        <f t="shared" si="246"/>
        <v>plays</v>
      </c>
      <c r="S3242" s="11">
        <f t="shared" si="245"/>
        <v>42754.693842592591</v>
      </c>
      <c r="T3242" s="12">
        <f t="shared" si="24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 t="shared" si="243"/>
        <v>4984</v>
      </c>
      <c r="Q3243" t="str">
        <f t="shared" si="247"/>
        <v>theater</v>
      </c>
      <c r="R3243" t="str">
        <f t="shared" si="246"/>
        <v>plays</v>
      </c>
      <c r="S3243" s="11">
        <f t="shared" si="245"/>
        <v>41893.324884259258</v>
      </c>
      <c r="T3243" s="12">
        <f t="shared" si="24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 t="shared" si="243"/>
        <v>6456.71</v>
      </c>
      <c r="Q3244" t="str">
        <f t="shared" si="247"/>
        <v>theater</v>
      </c>
      <c r="R3244" t="str">
        <f t="shared" si="246"/>
        <v>plays</v>
      </c>
      <c r="S3244" s="11">
        <f t="shared" si="245"/>
        <v>41871.755694444444</v>
      </c>
      <c r="T3244" s="12">
        <f t="shared" si="24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 t="shared" si="243"/>
        <v>4149</v>
      </c>
      <c r="Q3245" t="str">
        <f t="shared" si="247"/>
        <v>theater</v>
      </c>
      <c r="R3245" t="str">
        <f t="shared" si="246"/>
        <v>plays</v>
      </c>
      <c r="S3245" s="11">
        <f t="shared" si="245"/>
        <v>42262.096782407403</v>
      </c>
      <c r="T3245" s="12">
        <f t="shared" si="24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 t="shared" si="243"/>
        <v>858</v>
      </c>
      <c r="Q3246" t="str">
        <f t="shared" si="247"/>
        <v>theater</v>
      </c>
      <c r="R3246" t="str">
        <f t="shared" si="246"/>
        <v>plays</v>
      </c>
      <c r="S3246" s="11">
        <f t="shared" si="245"/>
        <v>42675.694236111114</v>
      </c>
      <c r="T3246" s="12">
        <f t="shared" si="24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 t="shared" si="243"/>
        <v>11087</v>
      </c>
      <c r="Q3247" t="str">
        <f t="shared" si="247"/>
        <v>theater</v>
      </c>
      <c r="R3247" t="str">
        <f t="shared" si="246"/>
        <v>plays</v>
      </c>
      <c r="S3247" s="11">
        <f t="shared" si="245"/>
        <v>42135.60020833333</v>
      </c>
      <c r="T3247" s="12">
        <f t="shared" si="24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 t="shared" si="243"/>
        <v>5657.5</v>
      </c>
      <c r="Q3248" t="str">
        <f t="shared" si="247"/>
        <v>theater</v>
      </c>
      <c r="R3248" t="str">
        <f t="shared" si="246"/>
        <v>plays</v>
      </c>
      <c r="S3248" s="11">
        <f t="shared" si="245"/>
        <v>42230.472222222219</v>
      </c>
      <c r="T3248" s="12">
        <f t="shared" si="24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 t="shared" si="243"/>
        <v>1351.75</v>
      </c>
      <c r="Q3249" t="str">
        <f t="shared" si="247"/>
        <v>theater</v>
      </c>
      <c r="R3249" t="str">
        <f t="shared" si="246"/>
        <v>plays</v>
      </c>
      <c r="S3249" s="11">
        <f t="shared" si="245"/>
        <v>42167.434166666666</v>
      </c>
      <c r="T3249" s="12">
        <f t="shared" si="24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 t="shared" si="243"/>
        <v>6147.5</v>
      </c>
      <c r="Q3250" t="str">
        <f t="shared" si="247"/>
        <v>theater</v>
      </c>
      <c r="R3250" t="str">
        <f t="shared" si="246"/>
        <v>plays</v>
      </c>
      <c r="S3250" s="11">
        <f t="shared" si="245"/>
        <v>42068.888391203705</v>
      </c>
      <c r="T3250" s="12">
        <f t="shared" si="24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 t="shared" si="243"/>
        <v>2929.5</v>
      </c>
      <c r="Q3251" t="str">
        <f t="shared" si="247"/>
        <v>theater</v>
      </c>
      <c r="R3251" t="str">
        <f t="shared" si="246"/>
        <v>plays</v>
      </c>
      <c r="S3251" s="11">
        <f t="shared" si="245"/>
        <v>42145.746689814812</v>
      </c>
      <c r="T3251" s="12">
        <f t="shared" si="24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 t="shared" si="243"/>
        <v>12800.5</v>
      </c>
      <c r="Q3252" t="str">
        <f t="shared" si="247"/>
        <v>theater</v>
      </c>
      <c r="R3252" t="str">
        <f t="shared" si="246"/>
        <v>plays</v>
      </c>
      <c r="S3252" s="11">
        <f t="shared" si="245"/>
        <v>41918.742175925923</v>
      </c>
      <c r="T3252" s="12">
        <f t="shared" si="24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 t="shared" si="243"/>
        <v>840.5</v>
      </c>
      <c r="Q3253" t="str">
        <f t="shared" si="247"/>
        <v>theater</v>
      </c>
      <c r="R3253" t="str">
        <f t="shared" si="246"/>
        <v>plays</v>
      </c>
      <c r="S3253" s="11">
        <f t="shared" si="245"/>
        <v>42146.731087962966</v>
      </c>
      <c r="T3253" s="12">
        <f t="shared" si="24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 t="shared" si="243"/>
        <v>1463</v>
      </c>
      <c r="Q3254" t="str">
        <f t="shared" si="247"/>
        <v>theater</v>
      </c>
      <c r="R3254" t="str">
        <f t="shared" si="246"/>
        <v>plays</v>
      </c>
      <c r="S3254" s="11">
        <f t="shared" si="245"/>
        <v>42590.472685185188</v>
      </c>
      <c r="T3254" s="12">
        <f t="shared" si="24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 t="shared" si="243"/>
        <v>10240</v>
      </c>
      <c r="Q3255" t="str">
        <f t="shared" si="247"/>
        <v>theater</v>
      </c>
      <c r="R3255" t="str">
        <f t="shared" si="246"/>
        <v>plays</v>
      </c>
      <c r="S3255" s="11">
        <f t="shared" si="245"/>
        <v>42602.576712962968</v>
      </c>
      <c r="T3255" s="12">
        <f t="shared" si="24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 t="shared" si="243"/>
        <v>6674.75</v>
      </c>
      <c r="Q3256" t="str">
        <f t="shared" si="247"/>
        <v>theater</v>
      </c>
      <c r="R3256" t="str">
        <f t="shared" si="246"/>
        <v>plays</v>
      </c>
      <c r="S3256" s="11">
        <f t="shared" si="245"/>
        <v>42059.085752314815</v>
      </c>
      <c r="T3256" s="12">
        <f t="shared" si="24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 t="shared" si="243"/>
        <v>271.5</v>
      </c>
      <c r="Q3257" t="str">
        <f t="shared" si="247"/>
        <v>theater</v>
      </c>
      <c r="R3257" t="str">
        <f t="shared" si="246"/>
        <v>plays</v>
      </c>
      <c r="S3257" s="11">
        <f t="shared" si="245"/>
        <v>41889.768229166664</v>
      </c>
      <c r="T3257" s="12">
        <f t="shared" si="24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 t="shared" si="243"/>
        <v>6491</v>
      </c>
      <c r="Q3258" t="str">
        <f t="shared" si="247"/>
        <v>theater</v>
      </c>
      <c r="R3258" t="str">
        <f t="shared" si="246"/>
        <v>plays</v>
      </c>
      <c r="S3258" s="11">
        <f t="shared" si="245"/>
        <v>42144.573807870373</v>
      </c>
      <c r="T3258" s="12">
        <f t="shared" si="24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 t="shared" si="243"/>
        <v>1083.4949999999999</v>
      </c>
      <c r="Q3259" t="str">
        <f t="shared" si="247"/>
        <v>theater</v>
      </c>
      <c r="R3259" t="str">
        <f t="shared" si="246"/>
        <v>plays</v>
      </c>
      <c r="S3259" s="11">
        <f t="shared" si="245"/>
        <v>42758.559629629628</v>
      </c>
      <c r="T3259" s="12">
        <f t="shared" si="24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 t="shared" si="243"/>
        <v>3720</v>
      </c>
      <c r="Q3260" t="str">
        <f t="shared" si="247"/>
        <v>theater</v>
      </c>
      <c r="R3260" t="str">
        <f t="shared" si="246"/>
        <v>plays</v>
      </c>
      <c r="S3260" s="11">
        <f t="shared" si="245"/>
        <v>41982.887280092589</v>
      </c>
      <c r="T3260" s="12">
        <f t="shared" si="24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 t="shared" si="243"/>
        <v>12257.8</v>
      </c>
      <c r="Q3261" t="str">
        <f t="shared" si="247"/>
        <v>theater</v>
      </c>
      <c r="R3261" t="str">
        <f t="shared" si="246"/>
        <v>plays</v>
      </c>
      <c r="S3261" s="11">
        <f t="shared" si="245"/>
        <v>42614.760937500003</v>
      </c>
      <c r="T3261" s="12">
        <f t="shared" si="24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 t="shared" si="243"/>
        <v>2767.5</v>
      </c>
      <c r="Q3262" t="str">
        <f t="shared" si="247"/>
        <v>theater</v>
      </c>
      <c r="R3262" t="str">
        <f t="shared" si="246"/>
        <v>plays</v>
      </c>
      <c r="S3262" s="11">
        <f t="shared" si="245"/>
        <v>42303.672662037032</v>
      </c>
      <c r="T3262" s="12">
        <f t="shared" si="24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 t="shared" si="243"/>
        <v>1682</v>
      </c>
      <c r="Q3263" t="str">
        <f t="shared" si="247"/>
        <v>theater</v>
      </c>
      <c r="R3263" t="str">
        <f t="shared" si="246"/>
        <v>plays</v>
      </c>
      <c r="S3263" s="11">
        <f t="shared" si="245"/>
        <v>42171.725416666668</v>
      </c>
      <c r="T3263" s="12">
        <f t="shared" si="24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 t="shared" si="243"/>
        <v>6352.5</v>
      </c>
      <c r="Q3264" t="str">
        <f t="shared" si="247"/>
        <v>theater</v>
      </c>
      <c r="R3264" t="str">
        <f t="shared" si="246"/>
        <v>plays</v>
      </c>
      <c r="S3264" s="11">
        <f t="shared" si="245"/>
        <v>41964.315532407403</v>
      </c>
      <c r="T3264" s="12">
        <f t="shared" si="24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 t="shared" si="243"/>
        <v>1436.08</v>
      </c>
      <c r="Q3265" t="str">
        <f t="shared" si="247"/>
        <v>theater</v>
      </c>
      <c r="R3265" t="str">
        <f t="shared" si="246"/>
        <v>plays</v>
      </c>
      <c r="S3265" s="11">
        <f t="shared" si="245"/>
        <v>42284.516064814816</v>
      </c>
      <c r="T3265" s="12">
        <f t="shared" si="24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 t="shared" si="243"/>
        <v>1312</v>
      </c>
      <c r="Q3266" t="str">
        <f t="shared" si="247"/>
        <v>theater</v>
      </c>
      <c r="R3266" t="str">
        <f t="shared" si="246"/>
        <v>plays</v>
      </c>
      <c r="S3266" s="11">
        <f t="shared" si="245"/>
        <v>42016.800208333334</v>
      </c>
      <c r="T3266" s="12">
        <f t="shared" si="24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 t="shared" ref="P3267:P3330" si="248">AVERAGE(L3267,E3267)</f>
        <v>2245.5</v>
      </c>
      <c r="Q3267" t="str">
        <f t="shared" si="247"/>
        <v>theater</v>
      </c>
      <c r="R3267" t="str">
        <f t="shared" si="246"/>
        <v>plays</v>
      </c>
      <c r="S3267" s="11">
        <f t="shared" si="245"/>
        <v>42311.711979166663</v>
      </c>
      <c r="T3267" s="12">
        <f t="shared" ref="T3267:T3330" si="249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 t="shared" si="248"/>
        <v>4020</v>
      </c>
      <c r="Q3268" t="str">
        <f t="shared" si="247"/>
        <v>theater</v>
      </c>
      <c r="R3268" t="str">
        <f t="shared" si="246"/>
        <v>plays</v>
      </c>
      <c r="S3268" s="11">
        <f t="shared" ref="S3268:S3331" si="250">(((J3268/60)/60)/24)+DATE(1970,1,1)</f>
        <v>42136.536134259266</v>
      </c>
      <c r="T3268" s="12">
        <f t="shared" si="24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 t="shared" si="248"/>
        <v>7801.5</v>
      </c>
      <c r="Q3269" t="str">
        <f t="shared" si="247"/>
        <v>theater</v>
      </c>
      <c r="R3269" t="str">
        <f t="shared" si="246"/>
        <v>plays</v>
      </c>
      <c r="S3269" s="11">
        <f t="shared" si="250"/>
        <v>42172.757638888885</v>
      </c>
      <c r="T3269" s="12">
        <f t="shared" si="24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 t="shared" si="248"/>
        <v>1301</v>
      </c>
      <c r="Q3270" t="str">
        <f t="shared" si="247"/>
        <v>theater</v>
      </c>
      <c r="R3270" t="str">
        <f t="shared" si="246"/>
        <v>plays</v>
      </c>
      <c r="S3270" s="11">
        <f t="shared" si="250"/>
        <v>42590.90425925926</v>
      </c>
      <c r="T3270" s="12">
        <f t="shared" si="24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 t="shared" si="248"/>
        <v>4095</v>
      </c>
      <c r="Q3271" t="str">
        <f t="shared" si="247"/>
        <v>theater</v>
      </c>
      <c r="R3271" t="str">
        <f t="shared" si="246"/>
        <v>plays</v>
      </c>
      <c r="S3271" s="11">
        <f t="shared" si="250"/>
        <v>42137.395798611105</v>
      </c>
      <c r="T3271" s="12">
        <f t="shared" si="24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 t="shared" si="248"/>
        <v>930</v>
      </c>
      <c r="Q3272" t="str">
        <f t="shared" si="247"/>
        <v>theater</v>
      </c>
      <c r="R3272" t="str">
        <f t="shared" si="246"/>
        <v>plays</v>
      </c>
      <c r="S3272" s="11">
        <f t="shared" si="250"/>
        <v>42167.533159722225</v>
      </c>
      <c r="T3272" s="12">
        <f t="shared" si="24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 t="shared" si="248"/>
        <v>1000.5</v>
      </c>
      <c r="Q3273" t="str">
        <f t="shared" si="247"/>
        <v>theater</v>
      </c>
      <c r="R3273" t="str">
        <f t="shared" si="246"/>
        <v>plays</v>
      </c>
      <c r="S3273" s="11">
        <f t="shared" si="250"/>
        <v>41915.437210648146</v>
      </c>
      <c r="T3273" s="12">
        <f t="shared" si="24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 t="shared" si="248"/>
        <v>7794</v>
      </c>
      <c r="Q3274" t="str">
        <f t="shared" si="247"/>
        <v>theater</v>
      </c>
      <c r="R3274" t="str">
        <f t="shared" si="246"/>
        <v>plays</v>
      </c>
      <c r="S3274" s="11">
        <f t="shared" si="250"/>
        <v>42284.500104166669</v>
      </c>
      <c r="T3274" s="12">
        <f t="shared" si="24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 t="shared" si="248"/>
        <v>2158.5</v>
      </c>
      <c r="Q3275" t="str">
        <f t="shared" si="247"/>
        <v>theater</v>
      </c>
      <c r="R3275" t="str">
        <f t="shared" ref="R3275:R3338" si="251">RIGHT(N3275,LEN(N3275)-FIND("/",N3275))</f>
        <v>plays</v>
      </c>
      <c r="S3275" s="11">
        <f t="shared" si="250"/>
        <v>42611.801412037035</v>
      </c>
      <c r="T3275" s="12">
        <f t="shared" si="24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 t="shared" si="248"/>
        <v>7995.5</v>
      </c>
      <c r="Q3276" t="str">
        <f t="shared" ref="Q3276:Q3339" si="252">LEFT(N3276,FIND("/",N3276)-1)</f>
        <v>theater</v>
      </c>
      <c r="R3276" t="str">
        <f t="shared" si="251"/>
        <v>plays</v>
      </c>
      <c r="S3276" s="11">
        <f t="shared" si="250"/>
        <v>42400.704537037032</v>
      </c>
      <c r="T3276" s="12">
        <f t="shared" si="24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 t="shared" si="248"/>
        <v>908.5</v>
      </c>
      <c r="Q3277" t="str">
        <f t="shared" si="252"/>
        <v>theater</v>
      </c>
      <c r="R3277" t="str">
        <f t="shared" si="251"/>
        <v>plays</v>
      </c>
      <c r="S3277" s="11">
        <f t="shared" si="250"/>
        <v>42017.88045138889</v>
      </c>
      <c r="T3277" s="12">
        <f t="shared" si="24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 t="shared" si="248"/>
        <v>2679</v>
      </c>
      <c r="Q3278" t="str">
        <f t="shared" si="252"/>
        <v>theater</v>
      </c>
      <c r="R3278" t="str">
        <f t="shared" si="251"/>
        <v>plays</v>
      </c>
      <c r="S3278" s="11">
        <f t="shared" si="250"/>
        <v>42426.949988425928</v>
      </c>
      <c r="T3278" s="12">
        <f t="shared" si="24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 t="shared" si="248"/>
        <v>2765</v>
      </c>
      <c r="Q3279" t="str">
        <f t="shared" si="252"/>
        <v>theater</v>
      </c>
      <c r="R3279" t="str">
        <f t="shared" si="251"/>
        <v>plays</v>
      </c>
      <c r="S3279" s="11">
        <f t="shared" si="250"/>
        <v>41931.682939814818</v>
      </c>
      <c r="T3279" s="12">
        <f t="shared" si="24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 t="shared" si="248"/>
        <v>1309.5</v>
      </c>
      <c r="Q3280" t="str">
        <f t="shared" si="252"/>
        <v>theater</v>
      </c>
      <c r="R3280" t="str">
        <f t="shared" si="251"/>
        <v>plays</v>
      </c>
      <c r="S3280" s="11">
        <f t="shared" si="250"/>
        <v>42124.848414351851</v>
      </c>
      <c r="T3280" s="12">
        <f t="shared" si="24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 t="shared" si="248"/>
        <v>3345.5</v>
      </c>
      <c r="Q3281" t="str">
        <f t="shared" si="252"/>
        <v>theater</v>
      </c>
      <c r="R3281" t="str">
        <f t="shared" si="251"/>
        <v>plays</v>
      </c>
      <c r="S3281" s="11">
        <f t="shared" si="250"/>
        <v>42431.102534722217</v>
      </c>
      <c r="T3281" s="12">
        <f t="shared" si="24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 t="shared" si="248"/>
        <v>1045</v>
      </c>
      <c r="Q3282" t="str">
        <f t="shared" si="252"/>
        <v>theater</v>
      </c>
      <c r="R3282" t="str">
        <f t="shared" si="251"/>
        <v>plays</v>
      </c>
      <c r="S3282" s="11">
        <f t="shared" si="250"/>
        <v>42121.756921296299</v>
      </c>
      <c r="T3282" s="12">
        <f t="shared" si="24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 t="shared" si="248"/>
        <v>3063.5</v>
      </c>
      <c r="Q3283" t="str">
        <f t="shared" si="252"/>
        <v>theater</v>
      </c>
      <c r="R3283" t="str">
        <f t="shared" si="251"/>
        <v>plays</v>
      </c>
      <c r="S3283" s="11">
        <f t="shared" si="250"/>
        <v>42219.019733796296</v>
      </c>
      <c r="T3283" s="12">
        <f t="shared" si="24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 t="shared" si="248"/>
        <v>16028.75</v>
      </c>
      <c r="Q3284" t="str">
        <f t="shared" si="252"/>
        <v>theater</v>
      </c>
      <c r="R3284" t="str">
        <f t="shared" si="251"/>
        <v>plays</v>
      </c>
      <c r="S3284" s="11">
        <f t="shared" si="250"/>
        <v>42445.19430555556</v>
      </c>
      <c r="T3284" s="12">
        <f t="shared" si="24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 t="shared" si="248"/>
        <v>442.5</v>
      </c>
      <c r="Q3285" t="str">
        <f t="shared" si="252"/>
        <v>theater</v>
      </c>
      <c r="R3285" t="str">
        <f t="shared" si="251"/>
        <v>plays</v>
      </c>
      <c r="S3285" s="11">
        <f t="shared" si="250"/>
        <v>42379.74418981481</v>
      </c>
      <c r="T3285" s="12">
        <f t="shared" si="24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 t="shared" si="248"/>
        <v>1531.5</v>
      </c>
      <c r="Q3286" t="str">
        <f t="shared" si="252"/>
        <v>theater</v>
      </c>
      <c r="R3286" t="str">
        <f t="shared" si="251"/>
        <v>plays</v>
      </c>
      <c r="S3286" s="11">
        <f t="shared" si="250"/>
        <v>42380.884872685187</v>
      </c>
      <c r="T3286" s="12">
        <f t="shared" si="24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 t="shared" si="248"/>
        <v>2842.5</v>
      </c>
      <c r="Q3287" t="str">
        <f t="shared" si="252"/>
        <v>theater</v>
      </c>
      <c r="R3287" t="str">
        <f t="shared" si="251"/>
        <v>plays</v>
      </c>
      <c r="S3287" s="11">
        <f t="shared" si="250"/>
        <v>42762.942430555559</v>
      </c>
      <c r="T3287" s="12">
        <f t="shared" si="24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 t="shared" si="248"/>
        <v>7693.5</v>
      </c>
      <c r="Q3288" t="str">
        <f t="shared" si="252"/>
        <v>theater</v>
      </c>
      <c r="R3288" t="str">
        <f t="shared" si="251"/>
        <v>plays</v>
      </c>
      <c r="S3288" s="11">
        <f t="shared" si="250"/>
        <v>42567.840069444443</v>
      </c>
      <c r="T3288" s="12">
        <f t="shared" si="24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 t="shared" si="248"/>
        <v>1267</v>
      </c>
      <c r="Q3289" t="str">
        <f t="shared" si="252"/>
        <v>theater</v>
      </c>
      <c r="R3289" t="str">
        <f t="shared" si="251"/>
        <v>plays</v>
      </c>
      <c r="S3289" s="11">
        <f t="shared" si="250"/>
        <v>42311.750324074077</v>
      </c>
      <c r="T3289" s="12">
        <f t="shared" si="24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 t="shared" si="248"/>
        <v>5116.7449999999999</v>
      </c>
      <c r="Q3290" t="str">
        <f t="shared" si="252"/>
        <v>theater</v>
      </c>
      <c r="R3290" t="str">
        <f t="shared" si="251"/>
        <v>plays</v>
      </c>
      <c r="S3290" s="11">
        <f t="shared" si="250"/>
        <v>42505.774479166663</v>
      </c>
      <c r="T3290" s="12">
        <f t="shared" si="24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 t="shared" si="248"/>
        <v>345.10500000000002</v>
      </c>
      <c r="Q3291" t="str">
        <f t="shared" si="252"/>
        <v>theater</v>
      </c>
      <c r="R3291" t="str">
        <f t="shared" si="251"/>
        <v>plays</v>
      </c>
      <c r="S3291" s="11">
        <f t="shared" si="250"/>
        <v>42758.368078703701</v>
      </c>
      <c r="T3291" s="12">
        <f t="shared" si="24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 t="shared" si="248"/>
        <v>1248</v>
      </c>
      <c r="Q3292" t="str">
        <f t="shared" si="252"/>
        <v>theater</v>
      </c>
      <c r="R3292" t="str">
        <f t="shared" si="251"/>
        <v>plays</v>
      </c>
      <c r="S3292" s="11">
        <f t="shared" si="250"/>
        <v>42775.51494212963</v>
      </c>
      <c r="T3292" s="12">
        <f t="shared" si="24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 t="shared" si="248"/>
        <v>292</v>
      </c>
      <c r="Q3293" t="str">
        <f t="shared" si="252"/>
        <v>theater</v>
      </c>
      <c r="R3293" t="str">
        <f t="shared" si="251"/>
        <v>plays</v>
      </c>
      <c r="S3293" s="11">
        <f t="shared" si="250"/>
        <v>42232.702546296292</v>
      </c>
      <c r="T3293" s="12">
        <f t="shared" si="24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 t="shared" si="248"/>
        <v>152</v>
      </c>
      <c r="Q3294" t="str">
        <f t="shared" si="252"/>
        <v>theater</v>
      </c>
      <c r="R3294" t="str">
        <f t="shared" si="251"/>
        <v>plays</v>
      </c>
      <c r="S3294" s="11">
        <f t="shared" si="250"/>
        <v>42282.770231481481</v>
      </c>
      <c r="T3294" s="12">
        <f t="shared" si="24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 t="shared" si="248"/>
        <v>3880.5</v>
      </c>
      <c r="Q3295" t="str">
        <f t="shared" si="252"/>
        <v>theater</v>
      </c>
      <c r="R3295" t="str">
        <f t="shared" si="251"/>
        <v>plays</v>
      </c>
      <c r="S3295" s="11">
        <f t="shared" si="250"/>
        <v>42768.425370370373</v>
      </c>
      <c r="T3295" s="12">
        <f t="shared" si="24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 t="shared" si="248"/>
        <v>367</v>
      </c>
      <c r="Q3296" t="str">
        <f t="shared" si="252"/>
        <v>theater</v>
      </c>
      <c r="R3296" t="str">
        <f t="shared" si="251"/>
        <v>plays</v>
      </c>
      <c r="S3296" s="11">
        <f t="shared" si="250"/>
        <v>42141.541134259256</v>
      </c>
      <c r="T3296" s="12">
        <f t="shared" si="24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 t="shared" si="248"/>
        <v>373.505</v>
      </c>
      <c r="Q3297" t="str">
        <f t="shared" si="252"/>
        <v>theater</v>
      </c>
      <c r="R3297" t="str">
        <f t="shared" si="251"/>
        <v>plays</v>
      </c>
      <c r="S3297" s="11">
        <f t="shared" si="250"/>
        <v>42609.442465277782</v>
      </c>
      <c r="T3297" s="12">
        <f t="shared" si="24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 t="shared" si="248"/>
        <v>1104</v>
      </c>
      <c r="Q3298" t="str">
        <f t="shared" si="252"/>
        <v>theater</v>
      </c>
      <c r="R3298" t="str">
        <f t="shared" si="251"/>
        <v>plays</v>
      </c>
      <c r="S3298" s="11">
        <f t="shared" si="250"/>
        <v>42309.756620370375</v>
      </c>
      <c r="T3298" s="12">
        <f t="shared" si="24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 t="shared" si="248"/>
        <v>2774</v>
      </c>
      <c r="Q3299" t="str">
        <f t="shared" si="252"/>
        <v>theater</v>
      </c>
      <c r="R3299" t="str">
        <f t="shared" si="251"/>
        <v>plays</v>
      </c>
      <c r="S3299" s="11">
        <f t="shared" si="250"/>
        <v>42193.771481481483</v>
      </c>
      <c r="T3299" s="12">
        <f t="shared" si="24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 t="shared" si="248"/>
        <v>5122.5</v>
      </c>
      <c r="Q3300" t="str">
        <f t="shared" si="252"/>
        <v>theater</v>
      </c>
      <c r="R3300" t="str">
        <f t="shared" si="251"/>
        <v>plays</v>
      </c>
      <c r="S3300" s="11">
        <f t="shared" si="250"/>
        <v>42239.957962962959</v>
      </c>
      <c r="T3300" s="12">
        <f t="shared" si="24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 t="shared" si="248"/>
        <v>1774.5</v>
      </c>
      <c r="Q3301" t="str">
        <f t="shared" si="252"/>
        <v>theater</v>
      </c>
      <c r="R3301" t="str">
        <f t="shared" si="251"/>
        <v>plays</v>
      </c>
      <c r="S3301" s="11">
        <f t="shared" si="250"/>
        <v>42261.917395833334</v>
      </c>
      <c r="T3301" s="12">
        <f t="shared" si="24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 t="shared" si="248"/>
        <v>2086.5</v>
      </c>
      <c r="Q3302" t="str">
        <f t="shared" si="252"/>
        <v>theater</v>
      </c>
      <c r="R3302" t="str">
        <f t="shared" si="251"/>
        <v>plays</v>
      </c>
      <c r="S3302" s="11">
        <f t="shared" si="250"/>
        <v>42102.743773148148</v>
      </c>
      <c r="T3302" s="12">
        <f t="shared" si="24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 t="shared" si="248"/>
        <v>2037</v>
      </c>
      <c r="Q3303" t="str">
        <f t="shared" si="252"/>
        <v>theater</v>
      </c>
      <c r="R3303" t="str">
        <f t="shared" si="251"/>
        <v>plays</v>
      </c>
      <c r="S3303" s="11">
        <f t="shared" si="250"/>
        <v>42538.73583333334</v>
      </c>
      <c r="T3303" s="12">
        <f t="shared" si="24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 t="shared" si="248"/>
        <v>4367.5</v>
      </c>
      <c r="Q3304" t="str">
        <f t="shared" si="252"/>
        <v>theater</v>
      </c>
      <c r="R3304" t="str">
        <f t="shared" si="251"/>
        <v>plays</v>
      </c>
      <c r="S3304" s="11">
        <f t="shared" si="250"/>
        <v>42681.35157407407</v>
      </c>
      <c r="T3304" s="12">
        <f t="shared" si="24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 t="shared" si="248"/>
        <v>1060.5</v>
      </c>
      <c r="Q3305" t="str">
        <f t="shared" si="252"/>
        <v>theater</v>
      </c>
      <c r="R3305" t="str">
        <f t="shared" si="251"/>
        <v>plays</v>
      </c>
      <c r="S3305" s="11">
        <f t="shared" si="250"/>
        <v>42056.65143518518</v>
      </c>
      <c r="T3305" s="12">
        <f t="shared" si="24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 t="shared" si="248"/>
        <v>7926.25</v>
      </c>
      <c r="Q3306" t="str">
        <f t="shared" si="252"/>
        <v>theater</v>
      </c>
      <c r="R3306" t="str">
        <f t="shared" si="251"/>
        <v>plays</v>
      </c>
      <c r="S3306" s="11">
        <f t="shared" si="250"/>
        <v>42696.624444444446</v>
      </c>
      <c r="T3306" s="12">
        <f t="shared" si="24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 t="shared" si="248"/>
        <v>2050.5</v>
      </c>
      <c r="Q3307" t="str">
        <f t="shared" si="252"/>
        <v>theater</v>
      </c>
      <c r="R3307" t="str">
        <f t="shared" si="251"/>
        <v>plays</v>
      </c>
      <c r="S3307" s="11">
        <f t="shared" si="250"/>
        <v>42186.855879629627</v>
      </c>
      <c r="T3307" s="12">
        <f t="shared" si="24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 t="shared" si="248"/>
        <v>1342</v>
      </c>
      <c r="Q3308" t="str">
        <f t="shared" si="252"/>
        <v>theater</v>
      </c>
      <c r="R3308" t="str">
        <f t="shared" si="251"/>
        <v>plays</v>
      </c>
      <c r="S3308" s="11">
        <f t="shared" si="250"/>
        <v>42493.219236111108</v>
      </c>
      <c r="T3308" s="12">
        <f t="shared" si="24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 t="shared" si="248"/>
        <v>543.4</v>
      </c>
      <c r="Q3309" t="str">
        <f t="shared" si="252"/>
        <v>theater</v>
      </c>
      <c r="R3309" t="str">
        <f t="shared" si="251"/>
        <v>plays</v>
      </c>
      <c r="S3309" s="11">
        <f t="shared" si="250"/>
        <v>42475.057164351849</v>
      </c>
      <c r="T3309" s="12">
        <f t="shared" si="24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 t="shared" si="248"/>
        <v>2168.5</v>
      </c>
      <c r="Q3310" t="str">
        <f t="shared" si="252"/>
        <v>theater</v>
      </c>
      <c r="R3310" t="str">
        <f t="shared" si="251"/>
        <v>plays</v>
      </c>
      <c r="S3310" s="11">
        <f t="shared" si="250"/>
        <v>42452.876909722225</v>
      </c>
      <c r="T3310" s="12">
        <f t="shared" si="24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 t="shared" si="248"/>
        <v>294.5</v>
      </c>
      <c r="Q3311" t="str">
        <f t="shared" si="252"/>
        <v>theater</v>
      </c>
      <c r="R3311" t="str">
        <f t="shared" si="251"/>
        <v>plays</v>
      </c>
      <c r="S3311" s="11">
        <f t="shared" si="250"/>
        <v>42628.650208333333</v>
      </c>
      <c r="T3311" s="12">
        <f t="shared" si="24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 t="shared" si="248"/>
        <v>3268</v>
      </c>
      <c r="Q3312" t="str">
        <f t="shared" si="252"/>
        <v>theater</v>
      </c>
      <c r="R3312" t="str">
        <f t="shared" si="251"/>
        <v>plays</v>
      </c>
      <c r="S3312" s="11">
        <f t="shared" si="250"/>
        <v>42253.928530092591</v>
      </c>
      <c r="T3312" s="12">
        <f t="shared" si="24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 t="shared" si="248"/>
        <v>1395.5</v>
      </c>
      <c r="Q3313" t="str">
        <f t="shared" si="252"/>
        <v>theater</v>
      </c>
      <c r="R3313" t="str">
        <f t="shared" si="251"/>
        <v>plays</v>
      </c>
      <c r="S3313" s="11">
        <f t="shared" si="250"/>
        <v>42264.29178240741</v>
      </c>
      <c r="T3313" s="12">
        <f t="shared" si="24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 t="shared" si="248"/>
        <v>1271</v>
      </c>
      <c r="Q3314" t="str">
        <f t="shared" si="252"/>
        <v>theater</v>
      </c>
      <c r="R3314" t="str">
        <f t="shared" si="251"/>
        <v>plays</v>
      </c>
      <c r="S3314" s="11">
        <f t="shared" si="250"/>
        <v>42664.809560185182</v>
      </c>
      <c r="T3314" s="12">
        <f t="shared" si="24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 t="shared" si="248"/>
        <v>1175</v>
      </c>
      <c r="Q3315" t="str">
        <f t="shared" si="252"/>
        <v>theater</v>
      </c>
      <c r="R3315" t="str">
        <f t="shared" si="251"/>
        <v>plays</v>
      </c>
      <c r="S3315" s="11">
        <f t="shared" si="250"/>
        <v>42382.244409722218</v>
      </c>
      <c r="T3315" s="12">
        <f t="shared" si="24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 t="shared" si="248"/>
        <v>872</v>
      </c>
      <c r="Q3316" t="str">
        <f t="shared" si="252"/>
        <v>theater</v>
      </c>
      <c r="R3316" t="str">
        <f t="shared" si="251"/>
        <v>plays</v>
      </c>
      <c r="S3316" s="11">
        <f t="shared" si="250"/>
        <v>42105.267488425925</v>
      </c>
      <c r="T3316" s="12">
        <f t="shared" si="24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 t="shared" si="248"/>
        <v>2244.5</v>
      </c>
      <c r="Q3317" t="str">
        <f t="shared" si="252"/>
        <v>theater</v>
      </c>
      <c r="R3317" t="str">
        <f t="shared" si="251"/>
        <v>plays</v>
      </c>
      <c r="S3317" s="11">
        <f t="shared" si="250"/>
        <v>42466.303715277783</v>
      </c>
      <c r="T3317" s="12">
        <f t="shared" si="24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 t="shared" si="248"/>
        <v>5936.09</v>
      </c>
      <c r="Q3318" t="str">
        <f t="shared" si="252"/>
        <v>theater</v>
      </c>
      <c r="R3318" t="str">
        <f t="shared" si="251"/>
        <v>plays</v>
      </c>
      <c r="S3318" s="11">
        <f t="shared" si="250"/>
        <v>41826.871238425927</v>
      </c>
      <c r="T3318" s="12">
        <f t="shared" si="24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 t="shared" si="248"/>
        <v>566.5</v>
      </c>
      <c r="Q3319" t="str">
        <f t="shared" si="252"/>
        <v>theater</v>
      </c>
      <c r="R3319" t="str">
        <f t="shared" si="251"/>
        <v>plays</v>
      </c>
      <c r="S3319" s="11">
        <f t="shared" si="250"/>
        <v>42499.039629629624</v>
      </c>
      <c r="T3319" s="12">
        <f t="shared" si="24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 t="shared" si="248"/>
        <v>1272</v>
      </c>
      <c r="Q3320" t="str">
        <f t="shared" si="252"/>
        <v>theater</v>
      </c>
      <c r="R3320" t="str">
        <f t="shared" si="251"/>
        <v>plays</v>
      </c>
      <c r="S3320" s="11">
        <f t="shared" si="250"/>
        <v>42431.302002314813</v>
      </c>
      <c r="T3320" s="12">
        <f t="shared" si="24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 t="shared" si="248"/>
        <v>278</v>
      </c>
      <c r="Q3321" t="str">
        <f t="shared" si="252"/>
        <v>theater</v>
      </c>
      <c r="R3321" t="str">
        <f t="shared" si="251"/>
        <v>plays</v>
      </c>
      <c r="S3321" s="11">
        <f t="shared" si="250"/>
        <v>41990.585486111115</v>
      </c>
      <c r="T3321" s="12">
        <f t="shared" si="24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 t="shared" si="248"/>
        <v>1281.5</v>
      </c>
      <c r="Q3322" t="str">
        <f t="shared" si="252"/>
        <v>theater</v>
      </c>
      <c r="R3322" t="str">
        <f t="shared" si="251"/>
        <v>plays</v>
      </c>
      <c r="S3322" s="11">
        <f t="shared" si="250"/>
        <v>42513.045798611114</v>
      </c>
      <c r="T3322" s="12">
        <f t="shared" si="24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 t="shared" si="248"/>
        <v>276</v>
      </c>
      <c r="Q3323" t="str">
        <f t="shared" si="252"/>
        <v>theater</v>
      </c>
      <c r="R3323" t="str">
        <f t="shared" si="251"/>
        <v>plays</v>
      </c>
      <c r="S3323" s="11">
        <f t="shared" si="250"/>
        <v>41914.100289351853</v>
      </c>
      <c r="T3323" s="12">
        <f t="shared" si="24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 t="shared" si="248"/>
        <v>1686.5</v>
      </c>
      <c r="Q3324" t="str">
        <f t="shared" si="252"/>
        <v>theater</v>
      </c>
      <c r="R3324" t="str">
        <f t="shared" si="251"/>
        <v>plays</v>
      </c>
      <c r="S3324" s="11">
        <f t="shared" si="250"/>
        <v>42521.010370370372</v>
      </c>
      <c r="T3324" s="12">
        <f t="shared" si="24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 t="shared" si="248"/>
        <v>654</v>
      </c>
      <c r="Q3325" t="str">
        <f t="shared" si="252"/>
        <v>theater</v>
      </c>
      <c r="R3325" t="str">
        <f t="shared" si="251"/>
        <v>plays</v>
      </c>
      <c r="S3325" s="11">
        <f t="shared" si="250"/>
        <v>42608.36583333333</v>
      </c>
      <c r="T3325" s="12">
        <f t="shared" si="24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 t="shared" si="248"/>
        <v>767.5</v>
      </c>
      <c r="Q3326" t="str">
        <f t="shared" si="252"/>
        <v>theater</v>
      </c>
      <c r="R3326" t="str">
        <f t="shared" si="251"/>
        <v>plays</v>
      </c>
      <c r="S3326" s="11">
        <f t="shared" si="250"/>
        <v>42512.58321759259</v>
      </c>
      <c r="T3326" s="12">
        <f t="shared" si="24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 t="shared" si="248"/>
        <v>232.5</v>
      </c>
      <c r="Q3327" t="str">
        <f t="shared" si="252"/>
        <v>theater</v>
      </c>
      <c r="R3327" t="str">
        <f t="shared" si="251"/>
        <v>plays</v>
      </c>
      <c r="S3327" s="11">
        <f t="shared" si="250"/>
        <v>42064.785613425927</v>
      </c>
      <c r="T3327" s="12">
        <f t="shared" si="24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 t="shared" si="248"/>
        <v>4083.5</v>
      </c>
      <c r="Q3328" t="str">
        <f t="shared" si="252"/>
        <v>theater</v>
      </c>
      <c r="R3328" t="str">
        <f t="shared" si="251"/>
        <v>plays</v>
      </c>
      <c r="S3328" s="11">
        <f t="shared" si="250"/>
        <v>42041.714178240742</v>
      </c>
      <c r="T3328" s="12">
        <f t="shared" si="24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 t="shared" si="248"/>
        <v>421.5</v>
      </c>
      <c r="Q3329" t="str">
        <f t="shared" si="252"/>
        <v>theater</v>
      </c>
      <c r="R3329" t="str">
        <f t="shared" si="251"/>
        <v>plays</v>
      </c>
      <c r="S3329" s="11">
        <f t="shared" si="250"/>
        <v>42468.374606481477</v>
      </c>
      <c r="T3329" s="12">
        <f t="shared" si="24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 t="shared" si="248"/>
        <v>1322</v>
      </c>
      <c r="Q3330" t="str">
        <f t="shared" si="252"/>
        <v>theater</v>
      </c>
      <c r="R3330" t="str">
        <f t="shared" si="251"/>
        <v>plays</v>
      </c>
      <c r="S3330" s="11">
        <f t="shared" si="250"/>
        <v>41822.57503472222</v>
      </c>
      <c r="T3330" s="12">
        <f t="shared" si="249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 t="shared" ref="P3331:P3394" si="253">AVERAGE(L3331,E3331)</f>
        <v>597</v>
      </c>
      <c r="Q3331" t="str">
        <f t="shared" si="252"/>
        <v>theater</v>
      </c>
      <c r="R3331" t="str">
        <f t="shared" si="251"/>
        <v>plays</v>
      </c>
      <c r="S3331" s="11">
        <f t="shared" si="250"/>
        <v>41837.323009259257</v>
      </c>
      <c r="T3331" s="12">
        <f t="shared" ref="T3331:T3394" si="254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 t="shared" si="253"/>
        <v>831.5</v>
      </c>
      <c r="Q3332" t="str">
        <f t="shared" si="252"/>
        <v>theater</v>
      </c>
      <c r="R3332" t="str">
        <f t="shared" si="251"/>
        <v>plays</v>
      </c>
      <c r="S3332" s="11">
        <f t="shared" ref="S3332:S3395" si="255">(((J3332/60)/60)/24)+DATE(1970,1,1)</f>
        <v>42065.887361111112</v>
      </c>
      <c r="T3332" s="12">
        <f t="shared" si="25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 t="shared" si="253"/>
        <v>2645.5</v>
      </c>
      <c r="Q3333" t="str">
        <f t="shared" si="252"/>
        <v>theater</v>
      </c>
      <c r="R3333" t="str">
        <f t="shared" si="251"/>
        <v>plays</v>
      </c>
      <c r="S3333" s="11">
        <f t="shared" si="255"/>
        <v>42248.697754629626</v>
      </c>
      <c r="T3333" s="12">
        <f t="shared" si="25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 t="shared" si="253"/>
        <v>3041.5</v>
      </c>
      <c r="Q3334" t="str">
        <f t="shared" si="252"/>
        <v>theater</v>
      </c>
      <c r="R3334" t="str">
        <f t="shared" si="251"/>
        <v>plays</v>
      </c>
      <c r="S3334" s="11">
        <f t="shared" si="255"/>
        <v>41809.860300925924</v>
      </c>
      <c r="T3334" s="12">
        <f t="shared" si="25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 t="shared" si="253"/>
        <v>1885.5</v>
      </c>
      <c r="Q3335" t="str">
        <f t="shared" si="252"/>
        <v>theater</v>
      </c>
      <c r="R3335" t="str">
        <f t="shared" si="251"/>
        <v>plays</v>
      </c>
      <c r="S3335" s="11">
        <f t="shared" si="255"/>
        <v>42148.676851851851</v>
      </c>
      <c r="T3335" s="12">
        <f t="shared" si="25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 t="shared" si="253"/>
        <v>2706</v>
      </c>
      <c r="Q3336" t="str">
        <f t="shared" si="252"/>
        <v>theater</v>
      </c>
      <c r="R3336" t="str">
        <f t="shared" si="251"/>
        <v>plays</v>
      </c>
      <c r="S3336" s="11">
        <f t="shared" si="255"/>
        <v>42185.521087962959</v>
      </c>
      <c r="T3336" s="12">
        <f t="shared" si="25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 t="shared" si="253"/>
        <v>2539.5</v>
      </c>
      <c r="Q3337" t="str">
        <f t="shared" si="252"/>
        <v>theater</v>
      </c>
      <c r="R3337" t="str">
        <f t="shared" si="251"/>
        <v>plays</v>
      </c>
      <c r="S3337" s="11">
        <f t="shared" si="255"/>
        <v>41827.674143518518</v>
      </c>
      <c r="T3337" s="12">
        <f t="shared" si="25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 t="shared" si="253"/>
        <v>129.5</v>
      </c>
      <c r="Q3338" t="str">
        <f t="shared" si="252"/>
        <v>theater</v>
      </c>
      <c r="R3338" t="str">
        <f t="shared" si="251"/>
        <v>plays</v>
      </c>
      <c r="S3338" s="11">
        <f t="shared" si="255"/>
        <v>42437.398680555561</v>
      </c>
      <c r="T3338" s="12">
        <f t="shared" si="25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 t="shared" si="253"/>
        <v>1394.5</v>
      </c>
      <c r="Q3339" t="str">
        <f t="shared" si="252"/>
        <v>theater</v>
      </c>
      <c r="R3339" t="str">
        <f t="shared" ref="R3339:R3402" si="256">RIGHT(N3339,LEN(N3339)-FIND("/",N3339))</f>
        <v>plays</v>
      </c>
      <c r="S3339" s="11">
        <f t="shared" si="255"/>
        <v>41901.282025462962</v>
      </c>
      <c r="T3339" s="12">
        <f t="shared" si="25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 t="shared" si="253"/>
        <v>7719.5</v>
      </c>
      <c r="Q3340" t="str">
        <f t="shared" ref="Q3340:Q3403" si="257">LEFT(N3340,FIND("/",N3340)-1)</f>
        <v>theater</v>
      </c>
      <c r="R3340" t="str">
        <f t="shared" si="256"/>
        <v>plays</v>
      </c>
      <c r="S3340" s="11">
        <f t="shared" si="255"/>
        <v>42769.574999999997</v>
      </c>
      <c r="T3340" s="12">
        <f t="shared" si="25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 t="shared" si="253"/>
        <v>4197.5</v>
      </c>
      <c r="Q3341" t="str">
        <f t="shared" si="257"/>
        <v>theater</v>
      </c>
      <c r="R3341" t="str">
        <f t="shared" si="256"/>
        <v>plays</v>
      </c>
      <c r="S3341" s="11">
        <f t="shared" si="255"/>
        <v>42549.665717592594</v>
      </c>
      <c r="T3341" s="12">
        <f t="shared" si="25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 t="shared" si="253"/>
        <v>2091.5</v>
      </c>
      <c r="Q3342" t="str">
        <f t="shared" si="257"/>
        <v>theater</v>
      </c>
      <c r="R3342" t="str">
        <f t="shared" si="256"/>
        <v>plays</v>
      </c>
      <c r="S3342" s="11">
        <f t="shared" si="255"/>
        <v>42685.974004629628</v>
      </c>
      <c r="T3342" s="12">
        <f t="shared" si="25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 t="shared" si="253"/>
        <v>1689</v>
      </c>
      <c r="Q3343" t="str">
        <f t="shared" si="257"/>
        <v>theater</v>
      </c>
      <c r="R3343" t="str">
        <f t="shared" si="256"/>
        <v>plays</v>
      </c>
      <c r="S3343" s="11">
        <f t="shared" si="255"/>
        <v>42510.798854166671</v>
      </c>
      <c r="T3343" s="12">
        <f t="shared" si="25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 t="shared" si="253"/>
        <v>3089</v>
      </c>
      <c r="Q3344" t="str">
        <f t="shared" si="257"/>
        <v>theater</v>
      </c>
      <c r="R3344" t="str">
        <f t="shared" si="256"/>
        <v>plays</v>
      </c>
      <c r="S3344" s="11">
        <f t="shared" si="255"/>
        <v>42062.296412037031</v>
      </c>
      <c r="T3344" s="12">
        <f t="shared" si="25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 t="shared" si="253"/>
        <v>611.5</v>
      </c>
      <c r="Q3345" t="str">
        <f t="shared" si="257"/>
        <v>theater</v>
      </c>
      <c r="R3345" t="str">
        <f t="shared" si="256"/>
        <v>plays</v>
      </c>
      <c r="S3345" s="11">
        <f t="shared" si="255"/>
        <v>42452.916481481487</v>
      </c>
      <c r="T3345" s="12">
        <f t="shared" si="25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 t="shared" si="253"/>
        <v>2302.5</v>
      </c>
      <c r="Q3346" t="str">
        <f t="shared" si="257"/>
        <v>theater</v>
      </c>
      <c r="R3346" t="str">
        <f t="shared" si="256"/>
        <v>plays</v>
      </c>
      <c r="S3346" s="11">
        <f t="shared" si="255"/>
        <v>41851.200150462959</v>
      </c>
      <c r="T3346" s="12">
        <f t="shared" si="25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 t="shared" si="253"/>
        <v>331.5</v>
      </c>
      <c r="Q3347" t="str">
        <f t="shared" si="257"/>
        <v>theater</v>
      </c>
      <c r="R3347" t="str">
        <f t="shared" si="256"/>
        <v>plays</v>
      </c>
      <c r="S3347" s="11">
        <f t="shared" si="255"/>
        <v>42053.106111111112</v>
      </c>
      <c r="T3347" s="12">
        <f t="shared" si="25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 t="shared" si="253"/>
        <v>834</v>
      </c>
      <c r="Q3348" t="str">
        <f t="shared" si="257"/>
        <v>theater</v>
      </c>
      <c r="R3348" t="str">
        <f t="shared" si="256"/>
        <v>plays</v>
      </c>
      <c r="S3348" s="11">
        <f t="shared" si="255"/>
        <v>42054.024421296301</v>
      </c>
      <c r="T3348" s="12">
        <f t="shared" si="25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 t="shared" si="253"/>
        <v>1205.5</v>
      </c>
      <c r="Q3349" t="str">
        <f t="shared" si="257"/>
        <v>theater</v>
      </c>
      <c r="R3349" t="str">
        <f t="shared" si="256"/>
        <v>plays</v>
      </c>
      <c r="S3349" s="11">
        <f t="shared" si="255"/>
        <v>42484.551550925928</v>
      </c>
      <c r="T3349" s="12">
        <f t="shared" si="25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 t="shared" si="253"/>
        <v>2797.5</v>
      </c>
      <c r="Q3350" t="str">
        <f t="shared" si="257"/>
        <v>theater</v>
      </c>
      <c r="R3350" t="str">
        <f t="shared" si="256"/>
        <v>plays</v>
      </c>
      <c r="S3350" s="11">
        <f t="shared" si="255"/>
        <v>42466.558796296296</v>
      </c>
      <c r="T3350" s="12">
        <f t="shared" si="25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 t="shared" si="253"/>
        <v>774</v>
      </c>
      <c r="Q3351" t="str">
        <f t="shared" si="257"/>
        <v>theater</v>
      </c>
      <c r="R3351" t="str">
        <f t="shared" si="256"/>
        <v>plays</v>
      </c>
      <c r="S3351" s="11">
        <f t="shared" si="255"/>
        <v>42513.110787037032</v>
      </c>
      <c r="T3351" s="12">
        <f t="shared" si="25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 t="shared" si="253"/>
        <v>1853</v>
      </c>
      <c r="Q3352" t="str">
        <f t="shared" si="257"/>
        <v>theater</v>
      </c>
      <c r="R3352" t="str">
        <f t="shared" si="256"/>
        <v>plays</v>
      </c>
      <c r="S3352" s="11">
        <f t="shared" si="255"/>
        <v>42302.701516203699</v>
      </c>
      <c r="T3352" s="12">
        <f t="shared" si="25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 t="shared" si="253"/>
        <v>2554.5</v>
      </c>
      <c r="Q3353" t="str">
        <f t="shared" si="257"/>
        <v>theater</v>
      </c>
      <c r="R3353" t="str">
        <f t="shared" si="256"/>
        <v>plays</v>
      </c>
      <c r="S3353" s="11">
        <f t="shared" si="255"/>
        <v>41806.395428240743</v>
      </c>
      <c r="T3353" s="12">
        <f t="shared" si="25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 t="shared" si="253"/>
        <v>2723</v>
      </c>
      <c r="Q3354" t="str">
        <f t="shared" si="257"/>
        <v>theater</v>
      </c>
      <c r="R3354" t="str">
        <f t="shared" si="256"/>
        <v>plays</v>
      </c>
      <c r="S3354" s="11">
        <f t="shared" si="255"/>
        <v>42495.992800925931</v>
      </c>
      <c r="T3354" s="12">
        <f t="shared" si="25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 t="shared" si="253"/>
        <v>809.5</v>
      </c>
      <c r="Q3355" t="str">
        <f t="shared" si="257"/>
        <v>theater</v>
      </c>
      <c r="R3355" t="str">
        <f t="shared" si="256"/>
        <v>plays</v>
      </c>
      <c r="S3355" s="11">
        <f t="shared" si="255"/>
        <v>42479.432291666672</v>
      </c>
      <c r="T3355" s="12">
        <f t="shared" si="25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 t="shared" si="253"/>
        <v>1556.5</v>
      </c>
      <c r="Q3356" t="str">
        <f t="shared" si="257"/>
        <v>theater</v>
      </c>
      <c r="R3356" t="str">
        <f t="shared" si="256"/>
        <v>plays</v>
      </c>
      <c r="S3356" s="11">
        <f t="shared" si="255"/>
        <v>42270.7269212963</v>
      </c>
      <c r="T3356" s="12">
        <f t="shared" si="25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 t="shared" si="253"/>
        <v>1112.5</v>
      </c>
      <c r="Q3357" t="str">
        <f t="shared" si="257"/>
        <v>theater</v>
      </c>
      <c r="R3357" t="str">
        <f t="shared" si="256"/>
        <v>plays</v>
      </c>
      <c r="S3357" s="11">
        <f t="shared" si="255"/>
        <v>42489.619525462964</v>
      </c>
      <c r="T3357" s="12">
        <f t="shared" si="25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 t="shared" si="253"/>
        <v>774</v>
      </c>
      <c r="Q3358" t="str">
        <f t="shared" si="257"/>
        <v>theater</v>
      </c>
      <c r="R3358" t="str">
        <f t="shared" si="256"/>
        <v>plays</v>
      </c>
      <c r="S3358" s="11">
        <f t="shared" si="255"/>
        <v>42536.815648148149</v>
      </c>
      <c r="T3358" s="12">
        <f t="shared" si="25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 t="shared" si="253"/>
        <v>1020.5</v>
      </c>
      <c r="Q3359" t="str">
        <f t="shared" si="257"/>
        <v>theater</v>
      </c>
      <c r="R3359" t="str">
        <f t="shared" si="256"/>
        <v>plays</v>
      </c>
      <c r="S3359" s="11">
        <f t="shared" si="255"/>
        <v>41822.417939814812</v>
      </c>
      <c r="T3359" s="12">
        <f t="shared" si="25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 t="shared" si="253"/>
        <v>5230.5</v>
      </c>
      <c r="Q3360" t="str">
        <f t="shared" si="257"/>
        <v>theater</v>
      </c>
      <c r="R3360" t="str">
        <f t="shared" si="256"/>
        <v>plays</v>
      </c>
      <c r="S3360" s="11">
        <f t="shared" si="255"/>
        <v>41932.311099537037</v>
      </c>
      <c r="T3360" s="12">
        <f t="shared" si="25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 t="shared" si="253"/>
        <v>2136.5</v>
      </c>
      <c r="Q3361" t="str">
        <f t="shared" si="257"/>
        <v>theater</v>
      </c>
      <c r="R3361" t="str">
        <f t="shared" si="256"/>
        <v>plays</v>
      </c>
      <c r="S3361" s="11">
        <f t="shared" si="255"/>
        <v>42746.057106481487</v>
      </c>
      <c r="T3361" s="12">
        <f t="shared" si="25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 t="shared" si="253"/>
        <v>4598</v>
      </c>
      <c r="Q3362" t="str">
        <f t="shared" si="257"/>
        <v>theater</v>
      </c>
      <c r="R3362" t="str">
        <f t="shared" si="256"/>
        <v>plays</v>
      </c>
      <c r="S3362" s="11">
        <f t="shared" si="255"/>
        <v>42697.082673611112</v>
      </c>
      <c r="T3362" s="12">
        <f t="shared" si="25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 t="shared" si="253"/>
        <v>2870.5</v>
      </c>
      <c r="Q3363" t="str">
        <f t="shared" si="257"/>
        <v>theater</v>
      </c>
      <c r="R3363" t="str">
        <f t="shared" si="256"/>
        <v>plays</v>
      </c>
      <c r="S3363" s="11">
        <f t="shared" si="255"/>
        <v>41866.025347222225</v>
      </c>
      <c r="T3363" s="12">
        <f t="shared" si="25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 t="shared" si="253"/>
        <v>555</v>
      </c>
      <c r="Q3364" t="str">
        <f t="shared" si="257"/>
        <v>theater</v>
      </c>
      <c r="R3364" t="str">
        <f t="shared" si="256"/>
        <v>plays</v>
      </c>
      <c r="S3364" s="11">
        <f t="shared" si="255"/>
        <v>42056.091631944444</v>
      </c>
      <c r="T3364" s="12">
        <f t="shared" si="25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 t="shared" si="253"/>
        <v>3943</v>
      </c>
      <c r="Q3365" t="str">
        <f t="shared" si="257"/>
        <v>theater</v>
      </c>
      <c r="R3365" t="str">
        <f t="shared" si="256"/>
        <v>plays</v>
      </c>
      <c r="S3365" s="11">
        <f t="shared" si="255"/>
        <v>41851.771354166667</v>
      </c>
      <c r="T3365" s="12">
        <f t="shared" si="25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 t="shared" si="253"/>
        <v>1625</v>
      </c>
      <c r="Q3366" t="str">
        <f t="shared" si="257"/>
        <v>theater</v>
      </c>
      <c r="R3366" t="str">
        <f t="shared" si="256"/>
        <v>plays</v>
      </c>
      <c r="S3366" s="11">
        <f t="shared" si="255"/>
        <v>42422.977418981478</v>
      </c>
      <c r="T3366" s="12">
        <f t="shared" si="25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 t="shared" si="253"/>
        <v>1301.5</v>
      </c>
      <c r="Q3367" t="str">
        <f t="shared" si="257"/>
        <v>theater</v>
      </c>
      <c r="R3367" t="str">
        <f t="shared" si="256"/>
        <v>plays</v>
      </c>
      <c r="S3367" s="11">
        <f t="shared" si="255"/>
        <v>42321.101759259262</v>
      </c>
      <c r="T3367" s="12">
        <f t="shared" si="25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 t="shared" si="253"/>
        <v>561.5</v>
      </c>
      <c r="Q3368" t="str">
        <f t="shared" si="257"/>
        <v>theater</v>
      </c>
      <c r="R3368" t="str">
        <f t="shared" si="256"/>
        <v>plays</v>
      </c>
      <c r="S3368" s="11">
        <f t="shared" si="255"/>
        <v>42107.067557870367</v>
      </c>
      <c r="T3368" s="12">
        <f t="shared" si="25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 t="shared" si="253"/>
        <v>460</v>
      </c>
      <c r="Q3369" t="str">
        <f t="shared" si="257"/>
        <v>theater</v>
      </c>
      <c r="R3369" t="str">
        <f t="shared" si="256"/>
        <v>plays</v>
      </c>
      <c r="S3369" s="11">
        <f t="shared" si="255"/>
        <v>42192.933958333335</v>
      </c>
      <c r="T3369" s="12">
        <f t="shared" si="25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 t="shared" si="253"/>
        <v>534.5</v>
      </c>
      <c r="Q3370" t="str">
        <f t="shared" si="257"/>
        <v>theater</v>
      </c>
      <c r="R3370" t="str">
        <f t="shared" si="256"/>
        <v>plays</v>
      </c>
      <c r="S3370" s="11">
        <f t="shared" si="255"/>
        <v>41969.199756944443</v>
      </c>
      <c r="T3370" s="12">
        <f t="shared" si="25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 t="shared" si="253"/>
        <v>2624.5</v>
      </c>
      <c r="Q3371" t="str">
        <f t="shared" si="257"/>
        <v>theater</v>
      </c>
      <c r="R3371" t="str">
        <f t="shared" si="256"/>
        <v>plays</v>
      </c>
      <c r="S3371" s="11">
        <f t="shared" si="255"/>
        <v>42690.041435185187</v>
      </c>
      <c r="T3371" s="12">
        <f t="shared" si="25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 t="shared" si="253"/>
        <v>896</v>
      </c>
      <c r="Q3372" t="str">
        <f t="shared" si="257"/>
        <v>theater</v>
      </c>
      <c r="R3372" t="str">
        <f t="shared" si="256"/>
        <v>plays</v>
      </c>
      <c r="S3372" s="11">
        <f t="shared" si="255"/>
        <v>42690.334317129629</v>
      </c>
      <c r="T3372" s="12">
        <f t="shared" si="25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 t="shared" si="253"/>
        <v>143</v>
      </c>
      <c r="Q3373" t="str">
        <f t="shared" si="257"/>
        <v>theater</v>
      </c>
      <c r="R3373" t="str">
        <f t="shared" si="256"/>
        <v>plays</v>
      </c>
      <c r="S3373" s="11">
        <f t="shared" si="255"/>
        <v>42312.874594907407</v>
      </c>
      <c r="T3373" s="12">
        <f t="shared" si="25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 t="shared" si="253"/>
        <v>531</v>
      </c>
      <c r="Q3374" t="str">
        <f t="shared" si="257"/>
        <v>theater</v>
      </c>
      <c r="R3374" t="str">
        <f t="shared" si="256"/>
        <v>plays</v>
      </c>
      <c r="S3374" s="11">
        <f t="shared" si="255"/>
        <v>41855.548101851848</v>
      </c>
      <c r="T3374" s="12">
        <f t="shared" si="25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 t="shared" si="253"/>
        <v>1017.5</v>
      </c>
      <c r="Q3375" t="str">
        <f t="shared" si="257"/>
        <v>theater</v>
      </c>
      <c r="R3375" t="str">
        <f t="shared" si="256"/>
        <v>plays</v>
      </c>
      <c r="S3375" s="11">
        <f t="shared" si="255"/>
        <v>42179.854629629626</v>
      </c>
      <c r="T3375" s="12">
        <f t="shared" si="25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 t="shared" si="253"/>
        <v>1891</v>
      </c>
      <c r="Q3376" t="str">
        <f t="shared" si="257"/>
        <v>theater</v>
      </c>
      <c r="R3376" t="str">
        <f t="shared" si="256"/>
        <v>plays</v>
      </c>
      <c r="S3376" s="11">
        <f t="shared" si="255"/>
        <v>42275.731666666667</v>
      </c>
      <c r="T3376" s="12">
        <f t="shared" si="25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 t="shared" si="253"/>
        <v>1508.5</v>
      </c>
      <c r="Q3377" t="str">
        <f t="shared" si="257"/>
        <v>theater</v>
      </c>
      <c r="R3377" t="str">
        <f t="shared" si="256"/>
        <v>plays</v>
      </c>
      <c r="S3377" s="11">
        <f t="shared" si="255"/>
        <v>41765.610798611109</v>
      </c>
      <c r="T3377" s="12">
        <f t="shared" si="25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 t="shared" si="253"/>
        <v>4010</v>
      </c>
      <c r="Q3378" t="str">
        <f t="shared" si="257"/>
        <v>theater</v>
      </c>
      <c r="R3378" t="str">
        <f t="shared" si="256"/>
        <v>plays</v>
      </c>
      <c r="S3378" s="11">
        <f t="shared" si="255"/>
        <v>42059.701319444444</v>
      </c>
      <c r="T3378" s="12">
        <f t="shared" si="25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 t="shared" si="253"/>
        <v>4080.5</v>
      </c>
      <c r="Q3379" t="str">
        <f t="shared" si="257"/>
        <v>theater</v>
      </c>
      <c r="R3379" t="str">
        <f t="shared" si="256"/>
        <v>plays</v>
      </c>
      <c r="S3379" s="11">
        <f t="shared" si="255"/>
        <v>42053.732627314821</v>
      </c>
      <c r="T3379" s="12">
        <f t="shared" si="25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 t="shared" si="253"/>
        <v>306.5</v>
      </c>
      <c r="Q3380" t="str">
        <f t="shared" si="257"/>
        <v>theater</v>
      </c>
      <c r="R3380" t="str">
        <f t="shared" si="256"/>
        <v>plays</v>
      </c>
      <c r="S3380" s="11">
        <f t="shared" si="255"/>
        <v>41858.355393518519</v>
      </c>
      <c r="T3380" s="12">
        <f t="shared" si="25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 t="shared" si="253"/>
        <v>1055.5</v>
      </c>
      <c r="Q3381" t="str">
        <f t="shared" si="257"/>
        <v>theater</v>
      </c>
      <c r="R3381" t="str">
        <f t="shared" si="256"/>
        <v>plays</v>
      </c>
      <c r="S3381" s="11">
        <f t="shared" si="255"/>
        <v>42225.513888888891</v>
      </c>
      <c r="T3381" s="12">
        <f t="shared" si="25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 t="shared" si="253"/>
        <v>1580.5</v>
      </c>
      <c r="Q3382" t="str">
        <f t="shared" si="257"/>
        <v>theater</v>
      </c>
      <c r="R3382" t="str">
        <f t="shared" si="256"/>
        <v>plays</v>
      </c>
      <c r="S3382" s="11">
        <f t="shared" si="255"/>
        <v>41937.95344907407</v>
      </c>
      <c r="T3382" s="12">
        <f t="shared" si="25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 t="shared" si="253"/>
        <v>2069</v>
      </c>
      <c r="Q3383" t="str">
        <f t="shared" si="257"/>
        <v>theater</v>
      </c>
      <c r="R3383" t="str">
        <f t="shared" si="256"/>
        <v>plays</v>
      </c>
      <c r="S3383" s="11">
        <f t="shared" si="255"/>
        <v>42044.184988425928</v>
      </c>
      <c r="T3383" s="12">
        <f t="shared" si="25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 t="shared" si="253"/>
        <v>1786</v>
      </c>
      <c r="Q3384" t="str">
        <f t="shared" si="257"/>
        <v>theater</v>
      </c>
      <c r="R3384" t="str">
        <f t="shared" si="256"/>
        <v>plays</v>
      </c>
      <c r="S3384" s="11">
        <f t="shared" si="255"/>
        <v>42559.431203703702</v>
      </c>
      <c r="T3384" s="12">
        <f t="shared" si="25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 t="shared" si="253"/>
        <v>992.5</v>
      </c>
      <c r="Q3385" t="str">
        <f t="shared" si="257"/>
        <v>theater</v>
      </c>
      <c r="R3385" t="str">
        <f t="shared" si="256"/>
        <v>plays</v>
      </c>
      <c r="S3385" s="11">
        <f t="shared" si="255"/>
        <v>42524.782638888893</v>
      </c>
      <c r="T3385" s="12">
        <f t="shared" si="25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 t="shared" si="253"/>
        <v>3032.33</v>
      </c>
      <c r="Q3386" t="str">
        <f t="shared" si="257"/>
        <v>theater</v>
      </c>
      <c r="R3386" t="str">
        <f t="shared" si="256"/>
        <v>plays</v>
      </c>
      <c r="S3386" s="11">
        <f t="shared" si="255"/>
        <v>42292.087592592594</v>
      </c>
      <c r="T3386" s="12">
        <f t="shared" si="25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 t="shared" si="253"/>
        <v>1007.5</v>
      </c>
      <c r="Q3387" t="str">
        <f t="shared" si="257"/>
        <v>theater</v>
      </c>
      <c r="R3387" t="str">
        <f t="shared" si="256"/>
        <v>plays</v>
      </c>
      <c r="S3387" s="11">
        <f t="shared" si="255"/>
        <v>41953.8675</v>
      </c>
      <c r="T3387" s="12">
        <f t="shared" si="25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 t="shared" si="253"/>
        <v>1070.5</v>
      </c>
      <c r="Q3388" t="str">
        <f t="shared" si="257"/>
        <v>theater</v>
      </c>
      <c r="R3388" t="str">
        <f t="shared" si="256"/>
        <v>plays</v>
      </c>
      <c r="S3388" s="11">
        <f t="shared" si="255"/>
        <v>41946.644745370373</v>
      </c>
      <c r="T3388" s="12">
        <f t="shared" si="25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 t="shared" si="253"/>
        <v>1770.5</v>
      </c>
      <c r="Q3389" t="str">
        <f t="shared" si="257"/>
        <v>theater</v>
      </c>
      <c r="R3389" t="str">
        <f t="shared" si="256"/>
        <v>plays</v>
      </c>
      <c r="S3389" s="11">
        <f t="shared" si="255"/>
        <v>41947.762592592589</v>
      </c>
      <c r="T3389" s="12">
        <f t="shared" si="25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 t="shared" si="253"/>
        <v>801</v>
      </c>
      <c r="Q3390" t="str">
        <f t="shared" si="257"/>
        <v>theater</v>
      </c>
      <c r="R3390" t="str">
        <f t="shared" si="256"/>
        <v>plays</v>
      </c>
      <c r="S3390" s="11">
        <f t="shared" si="255"/>
        <v>42143.461122685185</v>
      </c>
      <c r="T3390" s="12">
        <f t="shared" si="25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 t="shared" si="253"/>
        <v>5756</v>
      </c>
      <c r="Q3391" t="str">
        <f t="shared" si="257"/>
        <v>theater</v>
      </c>
      <c r="R3391" t="str">
        <f t="shared" si="256"/>
        <v>plays</v>
      </c>
      <c r="S3391" s="11">
        <f t="shared" si="255"/>
        <v>42494.563449074078</v>
      </c>
      <c r="T3391" s="12">
        <f t="shared" si="25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 t="shared" si="253"/>
        <v>779</v>
      </c>
      <c r="Q3392" t="str">
        <f t="shared" si="257"/>
        <v>theater</v>
      </c>
      <c r="R3392" t="str">
        <f t="shared" si="256"/>
        <v>plays</v>
      </c>
      <c r="S3392" s="11">
        <f t="shared" si="255"/>
        <v>41815.774826388886</v>
      </c>
      <c r="T3392" s="12">
        <f t="shared" si="25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 t="shared" si="253"/>
        <v>566.5</v>
      </c>
      <c r="Q3393" t="str">
        <f t="shared" si="257"/>
        <v>theater</v>
      </c>
      <c r="R3393" t="str">
        <f t="shared" si="256"/>
        <v>plays</v>
      </c>
      <c r="S3393" s="11">
        <f t="shared" si="255"/>
        <v>41830.545694444445</v>
      </c>
      <c r="T3393" s="12">
        <f t="shared" si="25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 t="shared" si="253"/>
        <v>256</v>
      </c>
      <c r="Q3394" t="str">
        <f t="shared" si="257"/>
        <v>theater</v>
      </c>
      <c r="R3394" t="str">
        <f t="shared" si="256"/>
        <v>plays</v>
      </c>
      <c r="S3394" s="11">
        <f t="shared" si="255"/>
        <v>42446.845543981486</v>
      </c>
      <c r="T3394" s="12">
        <f t="shared" si="25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 t="shared" ref="P3395:P3458" si="258">AVERAGE(L3395,E3395)</f>
        <v>815.5</v>
      </c>
      <c r="Q3395" t="str">
        <f t="shared" si="257"/>
        <v>theater</v>
      </c>
      <c r="R3395" t="str">
        <f t="shared" si="256"/>
        <v>plays</v>
      </c>
      <c r="S3395" s="11">
        <f t="shared" si="255"/>
        <v>41923.921643518523</v>
      </c>
      <c r="T3395" s="12">
        <f t="shared" ref="T3395:T3458" si="259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 t="shared" si="258"/>
        <v>405</v>
      </c>
      <c r="Q3396" t="str">
        <f t="shared" si="257"/>
        <v>theater</v>
      </c>
      <c r="R3396" t="str">
        <f t="shared" si="256"/>
        <v>plays</v>
      </c>
      <c r="S3396" s="11">
        <f t="shared" ref="S3396:S3459" si="260">(((J3396/60)/60)/24)+DATE(1970,1,1)</f>
        <v>41817.59542824074</v>
      </c>
      <c r="T3396" s="12">
        <f t="shared" si="25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 t="shared" si="258"/>
        <v>479</v>
      </c>
      <c r="Q3397" t="str">
        <f t="shared" si="257"/>
        <v>theater</v>
      </c>
      <c r="R3397" t="str">
        <f t="shared" si="256"/>
        <v>plays</v>
      </c>
      <c r="S3397" s="11">
        <f t="shared" si="260"/>
        <v>42140.712314814817</v>
      </c>
      <c r="T3397" s="12">
        <f t="shared" si="25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 t="shared" si="258"/>
        <v>796.5</v>
      </c>
      <c r="Q3398" t="str">
        <f t="shared" si="257"/>
        <v>theater</v>
      </c>
      <c r="R3398" t="str">
        <f t="shared" si="256"/>
        <v>plays</v>
      </c>
      <c r="S3398" s="11">
        <f t="shared" si="260"/>
        <v>41764.44663194444</v>
      </c>
      <c r="T3398" s="12">
        <f t="shared" si="25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 t="shared" si="258"/>
        <v>152</v>
      </c>
      <c r="Q3399" t="str">
        <f t="shared" si="257"/>
        <v>theater</v>
      </c>
      <c r="R3399" t="str">
        <f t="shared" si="256"/>
        <v>plays</v>
      </c>
      <c r="S3399" s="11">
        <f t="shared" si="260"/>
        <v>42378.478344907402</v>
      </c>
      <c r="T3399" s="12">
        <f t="shared" si="25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 t="shared" si="258"/>
        <v>2254</v>
      </c>
      <c r="Q3400" t="str">
        <f t="shared" si="257"/>
        <v>theater</v>
      </c>
      <c r="R3400" t="str">
        <f t="shared" si="256"/>
        <v>plays</v>
      </c>
      <c r="S3400" s="11">
        <f t="shared" si="260"/>
        <v>41941.75203703704</v>
      </c>
      <c r="T3400" s="12">
        <f t="shared" si="25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 t="shared" si="258"/>
        <v>645.5</v>
      </c>
      <c r="Q3401" t="str">
        <f t="shared" si="257"/>
        <v>theater</v>
      </c>
      <c r="R3401" t="str">
        <f t="shared" si="256"/>
        <v>plays</v>
      </c>
      <c r="S3401" s="11">
        <f t="shared" si="260"/>
        <v>42026.920428240745</v>
      </c>
      <c r="T3401" s="12">
        <f t="shared" si="25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 t="shared" si="258"/>
        <v>5063</v>
      </c>
      <c r="Q3402" t="str">
        <f t="shared" si="257"/>
        <v>theater</v>
      </c>
      <c r="R3402" t="str">
        <f t="shared" si="256"/>
        <v>plays</v>
      </c>
      <c r="S3402" s="11">
        <f t="shared" si="260"/>
        <v>41834.953865740739</v>
      </c>
      <c r="T3402" s="12">
        <f t="shared" si="25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 t="shared" si="258"/>
        <v>1510</v>
      </c>
      <c r="Q3403" t="str">
        <f t="shared" si="257"/>
        <v>theater</v>
      </c>
      <c r="R3403" t="str">
        <f t="shared" ref="R3403:R3466" si="261">RIGHT(N3403,LEN(N3403)-FIND("/",N3403))</f>
        <v>plays</v>
      </c>
      <c r="S3403" s="11">
        <f t="shared" si="260"/>
        <v>42193.723912037036</v>
      </c>
      <c r="T3403" s="12">
        <f t="shared" si="25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 t="shared" si="258"/>
        <v>8315</v>
      </c>
      <c r="Q3404" t="str">
        <f t="shared" ref="Q3404:Q3467" si="262">LEFT(N3404,FIND("/",N3404)-1)</f>
        <v>theater</v>
      </c>
      <c r="R3404" t="str">
        <f t="shared" si="261"/>
        <v>plays</v>
      </c>
      <c r="S3404" s="11">
        <f t="shared" si="260"/>
        <v>42290.61855324074</v>
      </c>
      <c r="T3404" s="12">
        <f t="shared" si="25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 t="shared" si="258"/>
        <v>1008.5</v>
      </c>
      <c r="Q3405" t="str">
        <f t="shared" si="262"/>
        <v>theater</v>
      </c>
      <c r="R3405" t="str">
        <f t="shared" si="261"/>
        <v>plays</v>
      </c>
      <c r="S3405" s="11">
        <f t="shared" si="260"/>
        <v>42150.462083333332</v>
      </c>
      <c r="T3405" s="12">
        <f t="shared" si="25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 t="shared" si="258"/>
        <v>306.5</v>
      </c>
      <c r="Q3406" t="str">
        <f t="shared" si="262"/>
        <v>theater</v>
      </c>
      <c r="R3406" t="str">
        <f t="shared" si="261"/>
        <v>plays</v>
      </c>
      <c r="S3406" s="11">
        <f t="shared" si="260"/>
        <v>42152.503495370373</v>
      </c>
      <c r="T3406" s="12">
        <f t="shared" si="25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 t="shared" si="258"/>
        <v>249.25</v>
      </c>
      <c r="Q3407" t="str">
        <f t="shared" si="262"/>
        <v>theater</v>
      </c>
      <c r="R3407" t="str">
        <f t="shared" si="261"/>
        <v>plays</v>
      </c>
      <c r="S3407" s="11">
        <f t="shared" si="260"/>
        <v>42410.017199074078</v>
      </c>
      <c r="T3407" s="12">
        <f t="shared" si="25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 t="shared" si="258"/>
        <v>5061</v>
      </c>
      <c r="Q3408" t="str">
        <f t="shared" si="262"/>
        <v>theater</v>
      </c>
      <c r="R3408" t="str">
        <f t="shared" si="261"/>
        <v>plays</v>
      </c>
      <c r="S3408" s="11">
        <f t="shared" si="260"/>
        <v>41791.492777777778</v>
      </c>
      <c r="T3408" s="12">
        <f t="shared" si="25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 t="shared" si="258"/>
        <v>1104.5</v>
      </c>
      <c r="Q3409" t="str">
        <f t="shared" si="262"/>
        <v>theater</v>
      </c>
      <c r="R3409" t="str">
        <f t="shared" si="261"/>
        <v>plays</v>
      </c>
      <c r="S3409" s="11">
        <f t="shared" si="260"/>
        <v>41796.422326388885</v>
      </c>
      <c r="T3409" s="12">
        <f t="shared" si="25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 t="shared" si="258"/>
        <v>536.5</v>
      </c>
      <c r="Q3410" t="str">
        <f t="shared" si="262"/>
        <v>theater</v>
      </c>
      <c r="R3410" t="str">
        <f t="shared" si="261"/>
        <v>plays</v>
      </c>
      <c r="S3410" s="11">
        <f t="shared" si="260"/>
        <v>41808.991944444446</v>
      </c>
      <c r="T3410" s="12">
        <f t="shared" si="25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 t="shared" si="258"/>
        <v>319.5</v>
      </c>
      <c r="Q3411" t="str">
        <f t="shared" si="262"/>
        <v>theater</v>
      </c>
      <c r="R3411" t="str">
        <f t="shared" si="261"/>
        <v>plays</v>
      </c>
      <c r="S3411" s="11">
        <f t="shared" si="260"/>
        <v>42544.814328703709</v>
      </c>
      <c r="T3411" s="12">
        <f t="shared" si="25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 t="shared" si="258"/>
        <v>1647.5</v>
      </c>
      <c r="Q3412" t="str">
        <f t="shared" si="262"/>
        <v>theater</v>
      </c>
      <c r="R3412" t="str">
        <f t="shared" si="261"/>
        <v>plays</v>
      </c>
      <c r="S3412" s="11">
        <f t="shared" si="260"/>
        <v>42500.041550925926</v>
      </c>
      <c r="T3412" s="12">
        <f t="shared" si="25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 t="shared" si="258"/>
        <v>7806.5</v>
      </c>
      <c r="Q3413" t="str">
        <f t="shared" si="262"/>
        <v>theater</v>
      </c>
      <c r="R3413" t="str">
        <f t="shared" si="261"/>
        <v>plays</v>
      </c>
      <c r="S3413" s="11">
        <f t="shared" si="260"/>
        <v>42265.022824074069</v>
      </c>
      <c r="T3413" s="12">
        <f t="shared" si="25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 t="shared" si="258"/>
        <v>1513</v>
      </c>
      <c r="Q3414" t="str">
        <f t="shared" si="262"/>
        <v>theater</v>
      </c>
      <c r="R3414" t="str">
        <f t="shared" si="261"/>
        <v>plays</v>
      </c>
      <c r="S3414" s="11">
        <f t="shared" si="260"/>
        <v>41879.959050925929</v>
      </c>
      <c r="T3414" s="12">
        <f t="shared" si="25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 t="shared" si="258"/>
        <v>332</v>
      </c>
      <c r="Q3415" t="str">
        <f t="shared" si="262"/>
        <v>theater</v>
      </c>
      <c r="R3415" t="str">
        <f t="shared" si="261"/>
        <v>plays</v>
      </c>
      <c r="S3415" s="11">
        <f t="shared" si="260"/>
        <v>42053.733078703706</v>
      </c>
      <c r="T3415" s="12">
        <f t="shared" si="25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 t="shared" si="258"/>
        <v>1574.5</v>
      </c>
      <c r="Q3416" t="str">
        <f t="shared" si="262"/>
        <v>theater</v>
      </c>
      <c r="R3416" t="str">
        <f t="shared" si="261"/>
        <v>plays</v>
      </c>
      <c r="S3416" s="11">
        <f t="shared" si="260"/>
        <v>42675.832465277781</v>
      </c>
      <c r="T3416" s="12">
        <f t="shared" si="25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 t="shared" si="258"/>
        <v>104.5</v>
      </c>
      <c r="Q3417" t="str">
        <f t="shared" si="262"/>
        <v>theater</v>
      </c>
      <c r="R3417" t="str">
        <f t="shared" si="261"/>
        <v>plays</v>
      </c>
      <c r="S3417" s="11">
        <f t="shared" si="260"/>
        <v>42467.144166666665</v>
      </c>
      <c r="T3417" s="12">
        <f t="shared" si="25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 t="shared" si="258"/>
        <v>2407</v>
      </c>
      <c r="Q3418" t="str">
        <f t="shared" si="262"/>
        <v>theater</v>
      </c>
      <c r="R3418" t="str">
        <f t="shared" si="261"/>
        <v>plays</v>
      </c>
      <c r="S3418" s="11">
        <f t="shared" si="260"/>
        <v>42089.412557870368</v>
      </c>
      <c r="T3418" s="12">
        <f t="shared" si="25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 t="shared" si="258"/>
        <v>872.505</v>
      </c>
      <c r="Q3419" t="str">
        <f t="shared" si="262"/>
        <v>theater</v>
      </c>
      <c r="R3419" t="str">
        <f t="shared" si="261"/>
        <v>plays</v>
      </c>
      <c r="S3419" s="11">
        <f t="shared" si="260"/>
        <v>41894.91375</v>
      </c>
      <c r="T3419" s="12">
        <f t="shared" si="25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 t="shared" si="258"/>
        <v>2045.5</v>
      </c>
      <c r="Q3420" t="str">
        <f t="shared" si="262"/>
        <v>theater</v>
      </c>
      <c r="R3420" t="str">
        <f t="shared" si="261"/>
        <v>plays</v>
      </c>
      <c r="S3420" s="11">
        <f t="shared" si="260"/>
        <v>41752.83457175926</v>
      </c>
      <c r="T3420" s="12">
        <f t="shared" si="25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 t="shared" si="258"/>
        <v>1488</v>
      </c>
      <c r="Q3421" t="str">
        <f t="shared" si="262"/>
        <v>theater</v>
      </c>
      <c r="R3421" t="str">
        <f t="shared" si="261"/>
        <v>plays</v>
      </c>
      <c r="S3421" s="11">
        <f t="shared" si="260"/>
        <v>42448.821585648147</v>
      </c>
      <c r="T3421" s="12">
        <f t="shared" si="25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 t="shared" si="258"/>
        <v>500</v>
      </c>
      <c r="Q3422" t="str">
        <f t="shared" si="262"/>
        <v>theater</v>
      </c>
      <c r="R3422" t="str">
        <f t="shared" si="261"/>
        <v>plays</v>
      </c>
      <c r="S3422" s="11">
        <f t="shared" si="260"/>
        <v>42405.090300925927</v>
      </c>
      <c r="T3422" s="12">
        <f t="shared" si="25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 t="shared" si="258"/>
        <v>5106.5</v>
      </c>
      <c r="Q3423" t="str">
        <f t="shared" si="262"/>
        <v>theater</v>
      </c>
      <c r="R3423" t="str">
        <f t="shared" si="261"/>
        <v>plays</v>
      </c>
      <c r="S3423" s="11">
        <f t="shared" si="260"/>
        <v>42037.791238425925</v>
      </c>
      <c r="T3423" s="12">
        <f t="shared" si="25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 t="shared" si="258"/>
        <v>1659.5</v>
      </c>
      <c r="Q3424" t="str">
        <f t="shared" si="262"/>
        <v>theater</v>
      </c>
      <c r="R3424" t="str">
        <f t="shared" si="261"/>
        <v>plays</v>
      </c>
      <c r="S3424" s="11">
        <f t="shared" si="260"/>
        <v>42323.562222222223</v>
      </c>
      <c r="T3424" s="12">
        <f t="shared" si="25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 t="shared" si="258"/>
        <v>180</v>
      </c>
      <c r="Q3425" t="str">
        <f t="shared" si="262"/>
        <v>theater</v>
      </c>
      <c r="R3425" t="str">
        <f t="shared" si="261"/>
        <v>plays</v>
      </c>
      <c r="S3425" s="11">
        <f t="shared" si="260"/>
        <v>42088.911354166667</v>
      </c>
      <c r="T3425" s="12">
        <f t="shared" si="25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 t="shared" si="258"/>
        <v>3145.5</v>
      </c>
      <c r="Q3426" t="str">
        <f t="shared" si="262"/>
        <v>theater</v>
      </c>
      <c r="R3426" t="str">
        <f t="shared" si="261"/>
        <v>plays</v>
      </c>
      <c r="S3426" s="11">
        <f t="shared" si="260"/>
        <v>42018.676898148144</v>
      </c>
      <c r="T3426" s="12">
        <f t="shared" si="259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 t="shared" si="258"/>
        <v>15497.55</v>
      </c>
      <c r="Q3427" t="str">
        <f t="shared" si="262"/>
        <v>theater</v>
      </c>
      <c r="R3427" t="str">
        <f t="shared" si="261"/>
        <v>plays</v>
      </c>
      <c r="S3427" s="11">
        <f t="shared" si="260"/>
        <v>41884.617314814815</v>
      </c>
      <c r="T3427" s="12">
        <f t="shared" si="25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 t="shared" si="258"/>
        <v>2071</v>
      </c>
      <c r="Q3428" t="str">
        <f t="shared" si="262"/>
        <v>theater</v>
      </c>
      <c r="R3428" t="str">
        <f t="shared" si="261"/>
        <v>plays</v>
      </c>
      <c r="S3428" s="11">
        <f t="shared" si="260"/>
        <v>41884.056747685187</v>
      </c>
      <c r="T3428" s="12">
        <f t="shared" si="25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 t="shared" si="258"/>
        <v>764.5</v>
      </c>
      <c r="Q3429" t="str">
        <f t="shared" si="262"/>
        <v>theater</v>
      </c>
      <c r="R3429" t="str">
        <f t="shared" si="261"/>
        <v>plays</v>
      </c>
      <c r="S3429" s="11">
        <f t="shared" si="260"/>
        <v>41792.645277777774</v>
      </c>
      <c r="T3429" s="12">
        <f t="shared" si="25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 t="shared" si="258"/>
        <v>1053</v>
      </c>
      <c r="Q3430" t="str">
        <f t="shared" si="262"/>
        <v>theater</v>
      </c>
      <c r="R3430" t="str">
        <f t="shared" si="261"/>
        <v>plays</v>
      </c>
      <c r="S3430" s="11">
        <f t="shared" si="260"/>
        <v>42038.720451388886</v>
      </c>
      <c r="T3430" s="12">
        <f t="shared" si="25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 t="shared" si="258"/>
        <v>103.5</v>
      </c>
      <c r="Q3431" t="str">
        <f t="shared" si="262"/>
        <v>theater</v>
      </c>
      <c r="R3431" t="str">
        <f t="shared" si="261"/>
        <v>plays</v>
      </c>
      <c r="S3431" s="11">
        <f t="shared" si="260"/>
        <v>42662.021539351852</v>
      </c>
      <c r="T3431" s="12">
        <f t="shared" si="25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 t="shared" si="258"/>
        <v>1121.4949999999999</v>
      </c>
      <c r="Q3432" t="str">
        <f t="shared" si="262"/>
        <v>theater</v>
      </c>
      <c r="R3432" t="str">
        <f t="shared" si="261"/>
        <v>plays</v>
      </c>
      <c r="S3432" s="11">
        <f t="shared" si="260"/>
        <v>41820.945613425924</v>
      </c>
      <c r="T3432" s="12">
        <f t="shared" si="25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 t="shared" si="258"/>
        <v>1010.5</v>
      </c>
      <c r="Q3433" t="str">
        <f t="shared" si="262"/>
        <v>theater</v>
      </c>
      <c r="R3433" t="str">
        <f t="shared" si="261"/>
        <v>plays</v>
      </c>
      <c r="S3433" s="11">
        <f t="shared" si="260"/>
        <v>41839.730937500004</v>
      </c>
      <c r="T3433" s="12">
        <f t="shared" si="25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 t="shared" si="258"/>
        <v>1117.5</v>
      </c>
      <c r="Q3434" t="str">
        <f t="shared" si="262"/>
        <v>theater</v>
      </c>
      <c r="R3434" t="str">
        <f t="shared" si="261"/>
        <v>plays</v>
      </c>
      <c r="S3434" s="11">
        <f t="shared" si="260"/>
        <v>42380.581180555557</v>
      </c>
      <c r="T3434" s="12">
        <f t="shared" si="25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 t="shared" si="258"/>
        <v>4798</v>
      </c>
      <c r="Q3435" t="str">
        <f t="shared" si="262"/>
        <v>theater</v>
      </c>
      <c r="R3435" t="str">
        <f t="shared" si="261"/>
        <v>plays</v>
      </c>
      <c r="S3435" s="11">
        <f t="shared" si="260"/>
        <v>41776.063136574077</v>
      </c>
      <c r="T3435" s="12">
        <f t="shared" si="25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 t="shared" si="258"/>
        <v>5361.5</v>
      </c>
      <c r="Q3436" t="str">
        <f t="shared" si="262"/>
        <v>theater</v>
      </c>
      <c r="R3436" t="str">
        <f t="shared" si="261"/>
        <v>plays</v>
      </c>
      <c r="S3436" s="11">
        <f t="shared" si="260"/>
        <v>41800.380428240744</v>
      </c>
      <c r="T3436" s="12">
        <f t="shared" si="25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 t="shared" si="258"/>
        <v>569.5</v>
      </c>
      <c r="Q3437" t="str">
        <f t="shared" si="262"/>
        <v>theater</v>
      </c>
      <c r="R3437" t="str">
        <f t="shared" si="261"/>
        <v>plays</v>
      </c>
      <c r="S3437" s="11">
        <f t="shared" si="260"/>
        <v>42572.61681712963</v>
      </c>
      <c r="T3437" s="12">
        <f t="shared" si="25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 t="shared" si="258"/>
        <v>2666</v>
      </c>
      <c r="Q3438" t="str">
        <f t="shared" si="262"/>
        <v>theater</v>
      </c>
      <c r="R3438" t="str">
        <f t="shared" si="261"/>
        <v>plays</v>
      </c>
      <c r="S3438" s="11">
        <f t="shared" si="260"/>
        <v>41851.541585648149</v>
      </c>
      <c r="T3438" s="12">
        <f t="shared" si="25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 t="shared" si="258"/>
        <v>1533</v>
      </c>
      <c r="Q3439" t="str">
        <f t="shared" si="262"/>
        <v>theater</v>
      </c>
      <c r="R3439" t="str">
        <f t="shared" si="261"/>
        <v>plays</v>
      </c>
      <c r="S3439" s="11">
        <f t="shared" si="260"/>
        <v>42205.710879629631</v>
      </c>
      <c r="T3439" s="12">
        <f t="shared" si="25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 t="shared" si="258"/>
        <v>1309.5</v>
      </c>
      <c r="Q3440" t="str">
        <f t="shared" si="262"/>
        <v>theater</v>
      </c>
      <c r="R3440" t="str">
        <f t="shared" si="261"/>
        <v>plays</v>
      </c>
      <c r="S3440" s="11">
        <f t="shared" si="260"/>
        <v>42100.927858796291</v>
      </c>
      <c r="T3440" s="12">
        <f t="shared" si="25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 t="shared" si="258"/>
        <v>817.07</v>
      </c>
      <c r="Q3441" t="str">
        <f t="shared" si="262"/>
        <v>theater</v>
      </c>
      <c r="R3441" t="str">
        <f t="shared" si="261"/>
        <v>plays</v>
      </c>
      <c r="S3441" s="11">
        <f t="shared" si="260"/>
        <v>42374.911226851851</v>
      </c>
      <c r="T3441" s="12">
        <f t="shared" si="25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 t="shared" si="258"/>
        <v>2671.46</v>
      </c>
      <c r="Q3442" t="str">
        <f t="shared" si="262"/>
        <v>theater</v>
      </c>
      <c r="R3442" t="str">
        <f t="shared" si="261"/>
        <v>plays</v>
      </c>
      <c r="S3442" s="11">
        <f t="shared" si="260"/>
        <v>41809.12300925926</v>
      </c>
      <c r="T3442" s="12">
        <f t="shared" si="25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 t="shared" si="258"/>
        <v>1304</v>
      </c>
      <c r="Q3443" t="str">
        <f t="shared" si="262"/>
        <v>theater</v>
      </c>
      <c r="R3443" t="str">
        <f t="shared" si="261"/>
        <v>plays</v>
      </c>
      <c r="S3443" s="11">
        <f t="shared" si="260"/>
        <v>42294.429641203707</v>
      </c>
      <c r="T3443" s="12">
        <f t="shared" si="25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 t="shared" si="258"/>
        <v>129</v>
      </c>
      <c r="Q3444" t="str">
        <f t="shared" si="262"/>
        <v>theater</v>
      </c>
      <c r="R3444" t="str">
        <f t="shared" si="261"/>
        <v>plays</v>
      </c>
      <c r="S3444" s="11">
        <f t="shared" si="260"/>
        <v>42124.841111111105</v>
      </c>
      <c r="T3444" s="12">
        <f t="shared" si="25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 t="shared" si="258"/>
        <v>950</v>
      </c>
      <c r="Q3445" t="str">
        <f t="shared" si="262"/>
        <v>theater</v>
      </c>
      <c r="R3445" t="str">
        <f t="shared" si="261"/>
        <v>plays</v>
      </c>
      <c r="S3445" s="11">
        <f t="shared" si="260"/>
        <v>41861.524837962963</v>
      </c>
      <c r="T3445" s="12">
        <f t="shared" si="25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 t="shared" si="258"/>
        <v>443.5</v>
      </c>
      <c r="Q3446" t="str">
        <f t="shared" si="262"/>
        <v>theater</v>
      </c>
      <c r="R3446" t="str">
        <f t="shared" si="261"/>
        <v>plays</v>
      </c>
      <c r="S3446" s="11">
        <f t="shared" si="260"/>
        <v>42521.291504629626</v>
      </c>
      <c r="T3446" s="12">
        <f t="shared" si="25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 t="shared" si="258"/>
        <v>1015.5</v>
      </c>
      <c r="Q3447" t="str">
        <f t="shared" si="262"/>
        <v>theater</v>
      </c>
      <c r="R3447" t="str">
        <f t="shared" si="261"/>
        <v>plays</v>
      </c>
      <c r="S3447" s="11">
        <f t="shared" si="260"/>
        <v>42272.530509259261</v>
      </c>
      <c r="T3447" s="12">
        <f t="shared" si="25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 t="shared" si="258"/>
        <v>553.5</v>
      </c>
      <c r="Q3448" t="str">
        <f t="shared" si="262"/>
        <v>theater</v>
      </c>
      <c r="R3448" t="str">
        <f t="shared" si="261"/>
        <v>plays</v>
      </c>
      <c r="S3448" s="11">
        <f t="shared" si="260"/>
        <v>42016.832465277781</v>
      </c>
      <c r="T3448" s="12">
        <f t="shared" si="25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 t="shared" si="258"/>
        <v>546</v>
      </c>
      <c r="Q3449" t="str">
        <f t="shared" si="262"/>
        <v>theater</v>
      </c>
      <c r="R3449" t="str">
        <f t="shared" si="261"/>
        <v>plays</v>
      </c>
      <c r="S3449" s="11">
        <f t="shared" si="260"/>
        <v>42402.889027777783</v>
      </c>
      <c r="T3449" s="12">
        <f t="shared" si="25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 t="shared" si="258"/>
        <v>1175</v>
      </c>
      <c r="Q3450" t="str">
        <f t="shared" si="262"/>
        <v>theater</v>
      </c>
      <c r="R3450" t="str">
        <f t="shared" si="261"/>
        <v>plays</v>
      </c>
      <c r="S3450" s="11">
        <f t="shared" si="260"/>
        <v>41960.119085648148</v>
      </c>
      <c r="T3450" s="12">
        <f t="shared" si="25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 t="shared" si="258"/>
        <v>692.5</v>
      </c>
      <c r="Q3451" t="str">
        <f t="shared" si="262"/>
        <v>theater</v>
      </c>
      <c r="R3451" t="str">
        <f t="shared" si="261"/>
        <v>plays</v>
      </c>
      <c r="S3451" s="11">
        <f t="shared" si="260"/>
        <v>42532.052523148144</v>
      </c>
      <c r="T3451" s="12">
        <f t="shared" si="25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 t="shared" si="258"/>
        <v>399.5</v>
      </c>
      <c r="Q3452" t="str">
        <f t="shared" si="262"/>
        <v>theater</v>
      </c>
      <c r="R3452" t="str">
        <f t="shared" si="261"/>
        <v>plays</v>
      </c>
      <c r="S3452" s="11">
        <f t="shared" si="260"/>
        <v>42036.704525462963</v>
      </c>
      <c r="T3452" s="12">
        <f t="shared" si="25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 t="shared" si="258"/>
        <v>337</v>
      </c>
      <c r="Q3453" t="str">
        <f t="shared" si="262"/>
        <v>theater</v>
      </c>
      <c r="R3453" t="str">
        <f t="shared" si="261"/>
        <v>plays</v>
      </c>
      <c r="S3453" s="11">
        <f t="shared" si="260"/>
        <v>42088.723692129628</v>
      </c>
      <c r="T3453" s="12">
        <f t="shared" si="25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 t="shared" si="258"/>
        <v>784.5</v>
      </c>
      <c r="Q3454" t="str">
        <f t="shared" si="262"/>
        <v>theater</v>
      </c>
      <c r="R3454" t="str">
        <f t="shared" si="261"/>
        <v>plays</v>
      </c>
      <c r="S3454" s="11">
        <f t="shared" si="260"/>
        <v>41820.639189814814</v>
      </c>
      <c r="T3454" s="12">
        <f t="shared" si="25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 t="shared" si="258"/>
        <v>199.5</v>
      </c>
      <c r="Q3455" t="str">
        <f t="shared" si="262"/>
        <v>theater</v>
      </c>
      <c r="R3455" t="str">
        <f t="shared" si="261"/>
        <v>plays</v>
      </c>
      <c r="S3455" s="11">
        <f t="shared" si="260"/>
        <v>42535.97865740741</v>
      </c>
      <c r="T3455" s="12">
        <f t="shared" si="25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 t="shared" si="258"/>
        <v>363</v>
      </c>
      <c r="Q3456" t="str">
        <f t="shared" si="262"/>
        <v>theater</v>
      </c>
      <c r="R3456" t="str">
        <f t="shared" si="261"/>
        <v>plays</v>
      </c>
      <c r="S3456" s="11">
        <f t="shared" si="260"/>
        <v>41821.698599537034</v>
      </c>
      <c r="T3456" s="12">
        <f t="shared" si="25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 t="shared" si="258"/>
        <v>5067</v>
      </c>
      <c r="Q3457" t="str">
        <f t="shared" si="262"/>
        <v>theater</v>
      </c>
      <c r="R3457" t="str">
        <f t="shared" si="261"/>
        <v>plays</v>
      </c>
      <c r="S3457" s="11">
        <f t="shared" si="260"/>
        <v>42626.7503125</v>
      </c>
      <c r="T3457" s="12">
        <f t="shared" si="25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 t="shared" si="258"/>
        <v>2877.5</v>
      </c>
      <c r="Q3458" t="str">
        <f t="shared" si="262"/>
        <v>theater</v>
      </c>
      <c r="R3458" t="str">
        <f t="shared" si="261"/>
        <v>plays</v>
      </c>
      <c r="S3458" s="11">
        <f t="shared" si="260"/>
        <v>41821.205636574072</v>
      </c>
      <c r="T3458" s="12">
        <f t="shared" si="25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 t="shared" ref="P3459:P3522" si="263">AVERAGE(L3459,E3459)</f>
        <v>1429.5</v>
      </c>
      <c r="Q3459" t="str">
        <f t="shared" si="262"/>
        <v>theater</v>
      </c>
      <c r="R3459" t="str">
        <f t="shared" si="261"/>
        <v>plays</v>
      </c>
      <c r="S3459" s="11">
        <f t="shared" si="260"/>
        <v>42016.706678240742</v>
      </c>
      <c r="T3459" s="12">
        <f t="shared" ref="T3459:T3522" si="2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 t="shared" si="263"/>
        <v>621.5</v>
      </c>
      <c r="Q3460" t="str">
        <f t="shared" si="262"/>
        <v>theater</v>
      </c>
      <c r="R3460" t="str">
        <f t="shared" si="261"/>
        <v>plays</v>
      </c>
      <c r="S3460" s="11">
        <f t="shared" ref="S3460:S3523" si="265">(((J3460/60)/60)/24)+DATE(1970,1,1)</f>
        <v>42011.202581018515</v>
      </c>
      <c r="T3460" s="12">
        <f t="shared" si="2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 t="shared" si="263"/>
        <v>333.5</v>
      </c>
      <c r="Q3461" t="str">
        <f t="shared" si="262"/>
        <v>theater</v>
      </c>
      <c r="R3461" t="str">
        <f t="shared" si="261"/>
        <v>plays</v>
      </c>
      <c r="S3461" s="11">
        <f t="shared" si="265"/>
        <v>42480.479861111111</v>
      </c>
      <c r="T3461" s="12">
        <f t="shared" si="2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 t="shared" si="263"/>
        <v>484.5</v>
      </c>
      <c r="Q3462" t="str">
        <f t="shared" si="262"/>
        <v>theater</v>
      </c>
      <c r="R3462" t="str">
        <f t="shared" si="261"/>
        <v>plays</v>
      </c>
      <c r="S3462" s="11">
        <f t="shared" si="265"/>
        <v>41852.527222222219</v>
      </c>
      <c r="T3462" s="12">
        <f t="shared" si="2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 t="shared" si="263"/>
        <v>353.5</v>
      </c>
      <c r="Q3463" t="str">
        <f t="shared" si="262"/>
        <v>theater</v>
      </c>
      <c r="R3463" t="str">
        <f t="shared" si="261"/>
        <v>plays</v>
      </c>
      <c r="S3463" s="11">
        <f t="shared" si="265"/>
        <v>42643.632858796293</v>
      </c>
      <c r="T3463" s="12">
        <f t="shared" si="2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 t="shared" si="263"/>
        <v>261</v>
      </c>
      <c r="Q3464" t="str">
        <f t="shared" si="262"/>
        <v>theater</v>
      </c>
      <c r="R3464" t="str">
        <f t="shared" si="261"/>
        <v>plays</v>
      </c>
      <c r="S3464" s="11">
        <f t="shared" si="265"/>
        <v>42179.898472222223</v>
      </c>
      <c r="T3464" s="12">
        <f t="shared" si="2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 t="shared" si="263"/>
        <v>5226</v>
      </c>
      <c r="Q3465" t="str">
        <f t="shared" si="262"/>
        <v>theater</v>
      </c>
      <c r="R3465" t="str">
        <f t="shared" si="261"/>
        <v>plays</v>
      </c>
      <c r="S3465" s="11">
        <f t="shared" si="265"/>
        <v>42612.918807870374</v>
      </c>
      <c r="T3465" s="12">
        <f t="shared" si="2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 t="shared" si="263"/>
        <v>2604.59</v>
      </c>
      <c r="Q3466" t="str">
        <f t="shared" si="262"/>
        <v>theater</v>
      </c>
      <c r="R3466" t="str">
        <f t="shared" si="261"/>
        <v>plays</v>
      </c>
      <c r="S3466" s="11">
        <f t="shared" si="265"/>
        <v>42575.130057870367</v>
      </c>
      <c r="T3466" s="12">
        <f t="shared" si="2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 t="shared" si="263"/>
        <v>1048</v>
      </c>
      <c r="Q3467" t="str">
        <f t="shared" si="262"/>
        <v>theater</v>
      </c>
      <c r="R3467" t="str">
        <f t="shared" ref="R3467:R3530" si="266">RIGHT(N3467,LEN(N3467)-FIND("/",N3467))</f>
        <v>plays</v>
      </c>
      <c r="S3467" s="11">
        <f t="shared" si="265"/>
        <v>42200.625833333332</v>
      </c>
      <c r="T3467" s="12">
        <f t="shared" si="2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 t="shared" si="263"/>
        <v>2255.5</v>
      </c>
      <c r="Q3468" t="str">
        <f t="shared" ref="Q3468:Q3531" si="267">LEFT(N3468,FIND("/",N3468)-1)</f>
        <v>theater</v>
      </c>
      <c r="R3468" t="str">
        <f t="shared" si="266"/>
        <v>plays</v>
      </c>
      <c r="S3468" s="11">
        <f t="shared" si="265"/>
        <v>42420.019097222219</v>
      </c>
      <c r="T3468" s="12">
        <f t="shared" si="2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 t="shared" si="263"/>
        <v>1538.5</v>
      </c>
      <c r="Q3469" t="str">
        <f t="shared" si="267"/>
        <v>theater</v>
      </c>
      <c r="R3469" t="str">
        <f t="shared" si="266"/>
        <v>plays</v>
      </c>
      <c r="S3469" s="11">
        <f t="shared" si="265"/>
        <v>42053.671666666662</v>
      </c>
      <c r="T3469" s="12">
        <f t="shared" si="2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 t="shared" si="263"/>
        <v>6097.5</v>
      </c>
      <c r="Q3470" t="str">
        <f t="shared" si="267"/>
        <v>theater</v>
      </c>
      <c r="R3470" t="str">
        <f t="shared" si="266"/>
        <v>plays</v>
      </c>
      <c r="S3470" s="11">
        <f t="shared" si="265"/>
        <v>42605.765381944439</v>
      </c>
      <c r="T3470" s="12">
        <f t="shared" si="2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 t="shared" si="263"/>
        <v>1619</v>
      </c>
      <c r="Q3471" t="str">
        <f t="shared" si="267"/>
        <v>theater</v>
      </c>
      <c r="R3471" t="str">
        <f t="shared" si="266"/>
        <v>plays</v>
      </c>
      <c r="S3471" s="11">
        <f t="shared" si="265"/>
        <v>42458.641724537039</v>
      </c>
      <c r="T3471" s="12">
        <f t="shared" si="2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 t="shared" si="263"/>
        <v>192</v>
      </c>
      <c r="Q3472" t="str">
        <f t="shared" si="267"/>
        <v>theater</v>
      </c>
      <c r="R3472" t="str">
        <f t="shared" si="266"/>
        <v>plays</v>
      </c>
      <c r="S3472" s="11">
        <f t="shared" si="265"/>
        <v>42529.022013888884</v>
      </c>
      <c r="T3472" s="12">
        <f t="shared" si="2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 t="shared" si="263"/>
        <v>551.5</v>
      </c>
      <c r="Q3473" t="str">
        <f t="shared" si="267"/>
        <v>theater</v>
      </c>
      <c r="R3473" t="str">
        <f t="shared" si="266"/>
        <v>plays</v>
      </c>
      <c r="S3473" s="11">
        <f t="shared" si="265"/>
        <v>41841.820486111108</v>
      </c>
      <c r="T3473" s="12">
        <f t="shared" si="2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 t="shared" si="263"/>
        <v>1032</v>
      </c>
      <c r="Q3474" t="str">
        <f t="shared" si="267"/>
        <v>theater</v>
      </c>
      <c r="R3474" t="str">
        <f t="shared" si="266"/>
        <v>plays</v>
      </c>
      <c r="S3474" s="11">
        <f t="shared" si="265"/>
        <v>41928.170497685183</v>
      </c>
      <c r="T3474" s="12">
        <f t="shared" si="2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 t="shared" si="263"/>
        <v>2466.5</v>
      </c>
      <c r="Q3475" t="str">
        <f t="shared" si="267"/>
        <v>theater</v>
      </c>
      <c r="R3475" t="str">
        <f t="shared" si="266"/>
        <v>plays</v>
      </c>
      <c r="S3475" s="11">
        <f t="shared" si="265"/>
        <v>42062.834444444445</v>
      </c>
      <c r="T3475" s="12">
        <f t="shared" si="2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 t="shared" si="263"/>
        <v>1029.5</v>
      </c>
      <c r="Q3476" t="str">
        <f t="shared" si="267"/>
        <v>theater</v>
      </c>
      <c r="R3476" t="str">
        <f t="shared" si="266"/>
        <v>plays</v>
      </c>
      <c r="S3476" s="11">
        <f t="shared" si="265"/>
        <v>42541.501516203702</v>
      </c>
      <c r="T3476" s="12">
        <f t="shared" si="2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 t="shared" si="263"/>
        <v>178.5</v>
      </c>
      <c r="Q3477" t="str">
        <f t="shared" si="267"/>
        <v>theater</v>
      </c>
      <c r="R3477" t="str">
        <f t="shared" si="266"/>
        <v>plays</v>
      </c>
      <c r="S3477" s="11">
        <f t="shared" si="265"/>
        <v>41918.880833333329</v>
      </c>
      <c r="T3477" s="12">
        <f t="shared" si="2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 t="shared" si="263"/>
        <v>159</v>
      </c>
      <c r="Q3478" t="str">
        <f t="shared" si="267"/>
        <v>theater</v>
      </c>
      <c r="R3478" t="str">
        <f t="shared" si="266"/>
        <v>plays</v>
      </c>
      <c r="S3478" s="11">
        <f t="shared" si="265"/>
        <v>41921.279976851853</v>
      </c>
      <c r="T3478" s="12">
        <f t="shared" si="2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 t="shared" si="263"/>
        <v>1057.5</v>
      </c>
      <c r="Q3479" t="str">
        <f t="shared" si="267"/>
        <v>theater</v>
      </c>
      <c r="R3479" t="str">
        <f t="shared" si="266"/>
        <v>plays</v>
      </c>
      <c r="S3479" s="11">
        <f t="shared" si="265"/>
        <v>42128.736608796295</v>
      </c>
      <c r="T3479" s="12">
        <f t="shared" si="2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 t="shared" si="263"/>
        <v>1157</v>
      </c>
      <c r="Q3480" t="str">
        <f t="shared" si="267"/>
        <v>theater</v>
      </c>
      <c r="R3480" t="str">
        <f t="shared" si="266"/>
        <v>plays</v>
      </c>
      <c r="S3480" s="11">
        <f t="shared" si="265"/>
        <v>42053.916921296302</v>
      </c>
      <c r="T3480" s="12">
        <f t="shared" si="2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 t="shared" si="263"/>
        <v>987</v>
      </c>
      <c r="Q3481" t="str">
        <f t="shared" si="267"/>
        <v>theater</v>
      </c>
      <c r="R3481" t="str">
        <f t="shared" si="266"/>
        <v>plays</v>
      </c>
      <c r="S3481" s="11">
        <f t="shared" si="265"/>
        <v>41781.855092592588</v>
      </c>
      <c r="T3481" s="12">
        <f t="shared" si="2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 t="shared" si="263"/>
        <v>1076.5</v>
      </c>
      <c r="Q3482" t="str">
        <f t="shared" si="267"/>
        <v>theater</v>
      </c>
      <c r="R3482" t="str">
        <f t="shared" si="266"/>
        <v>plays</v>
      </c>
      <c r="S3482" s="11">
        <f t="shared" si="265"/>
        <v>42171.317442129628</v>
      </c>
      <c r="T3482" s="12">
        <f t="shared" si="2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 t="shared" si="263"/>
        <v>5987.5</v>
      </c>
      <c r="Q3483" t="str">
        <f t="shared" si="267"/>
        <v>theater</v>
      </c>
      <c r="R3483" t="str">
        <f t="shared" si="266"/>
        <v>plays</v>
      </c>
      <c r="S3483" s="11">
        <f t="shared" si="265"/>
        <v>41989.24754629629</v>
      </c>
      <c r="T3483" s="12">
        <f t="shared" si="2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 t="shared" si="263"/>
        <v>2115</v>
      </c>
      <c r="Q3484" t="str">
        <f t="shared" si="267"/>
        <v>theater</v>
      </c>
      <c r="R3484" t="str">
        <f t="shared" si="266"/>
        <v>plays</v>
      </c>
      <c r="S3484" s="11">
        <f t="shared" si="265"/>
        <v>41796.771597222221</v>
      </c>
      <c r="T3484" s="12">
        <f t="shared" si="2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 t="shared" si="263"/>
        <v>2745.5</v>
      </c>
      <c r="Q3485" t="str">
        <f t="shared" si="267"/>
        <v>theater</v>
      </c>
      <c r="R3485" t="str">
        <f t="shared" si="266"/>
        <v>plays</v>
      </c>
      <c r="S3485" s="11">
        <f t="shared" si="265"/>
        <v>41793.668761574074</v>
      </c>
      <c r="T3485" s="12">
        <f t="shared" si="2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 t="shared" si="263"/>
        <v>1450</v>
      </c>
      <c r="Q3486" t="str">
        <f t="shared" si="267"/>
        <v>theater</v>
      </c>
      <c r="R3486" t="str">
        <f t="shared" si="266"/>
        <v>plays</v>
      </c>
      <c r="S3486" s="11">
        <f t="shared" si="265"/>
        <v>42506.760405092587</v>
      </c>
      <c r="T3486" s="12">
        <f t="shared" si="2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 t="shared" si="263"/>
        <v>845</v>
      </c>
      <c r="Q3487" t="str">
        <f t="shared" si="267"/>
        <v>theater</v>
      </c>
      <c r="R3487" t="str">
        <f t="shared" si="266"/>
        <v>plays</v>
      </c>
      <c r="S3487" s="11">
        <f t="shared" si="265"/>
        <v>42372.693055555559</v>
      </c>
      <c r="T3487" s="12">
        <f t="shared" si="2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 t="shared" si="263"/>
        <v>2356</v>
      </c>
      <c r="Q3488" t="str">
        <f t="shared" si="267"/>
        <v>theater</v>
      </c>
      <c r="R3488" t="str">
        <f t="shared" si="266"/>
        <v>plays</v>
      </c>
      <c r="S3488" s="11">
        <f t="shared" si="265"/>
        <v>42126.87501157407</v>
      </c>
      <c r="T3488" s="12">
        <f t="shared" si="2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 t="shared" si="263"/>
        <v>1310.5</v>
      </c>
      <c r="Q3489" t="str">
        <f t="shared" si="267"/>
        <v>theater</v>
      </c>
      <c r="R3489" t="str">
        <f t="shared" si="266"/>
        <v>plays</v>
      </c>
      <c r="S3489" s="11">
        <f t="shared" si="265"/>
        <v>42149.940416666665</v>
      </c>
      <c r="T3489" s="12">
        <f t="shared" si="2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 t="shared" si="263"/>
        <v>1832.5</v>
      </c>
      <c r="Q3490" t="str">
        <f t="shared" si="267"/>
        <v>theater</v>
      </c>
      <c r="R3490" t="str">
        <f t="shared" si="266"/>
        <v>plays</v>
      </c>
      <c r="S3490" s="11">
        <f t="shared" si="265"/>
        <v>42087.768055555556</v>
      </c>
      <c r="T3490" s="12">
        <f t="shared" si="2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 t="shared" si="263"/>
        <v>2853.5</v>
      </c>
      <c r="Q3491" t="str">
        <f t="shared" si="267"/>
        <v>theater</v>
      </c>
      <c r="R3491" t="str">
        <f t="shared" si="266"/>
        <v>plays</v>
      </c>
      <c r="S3491" s="11">
        <f t="shared" si="265"/>
        <v>41753.635775462964</v>
      </c>
      <c r="T3491" s="12">
        <f t="shared" si="2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 t="shared" si="263"/>
        <v>651</v>
      </c>
      <c r="Q3492" t="str">
        <f t="shared" si="267"/>
        <v>theater</v>
      </c>
      <c r="R3492" t="str">
        <f t="shared" si="266"/>
        <v>plays</v>
      </c>
      <c r="S3492" s="11">
        <f t="shared" si="265"/>
        <v>42443.802361111113</v>
      </c>
      <c r="T3492" s="12">
        <f t="shared" si="2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 t="shared" si="263"/>
        <v>400.5</v>
      </c>
      <c r="Q3493" t="str">
        <f t="shared" si="267"/>
        <v>theater</v>
      </c>
      <c r="R3493" t="str">
        <f t="shared" si="266"/>
        <v>plays</v>
      </c>
      <c r="S3493" s="11">
        <f t="shared" si="265"/>
        <v>42121.249814814815</v>
      </c>
      <c r="T3493" s="12">
        <f t="shared" si="2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 t="shared" si="263"/>
        <v>2017.61</v>
      </c>
      <c r="Q3494" t="str">
        <f t="shared" si="267"/>
        <v>theater</v>
      </c>
      <c r="R3494" t="str">
        <f t="shared" si="266"/>
        <v>plays</v>
      </c>
      <c r="S3494" s="11">
        <f t="shared" si="265"/>
        <v>42268.009224537032</v>
      </c>
      <c r="T3494" s="12">
        <f t="shared" si="2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 t="shared" si="263"/>
        <v>764.5</v>
      </c>
      <c r="Q3495" t="str">
        <f t="shared" si="267"/>
        <v>theater</v>
      </c>
      <c r="R3495" t="str">
        <f t="shared" si="266"/>
        <v>plays</v>
      </c>
      <c r="S3495" s="11">
        <f t="shared" si="265"/>
        <v>41848.866157407407</v>
      </c>
      <c r="T3495" s="12">
        <f t="shared" si="2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 t="shared" si="263"/>
        <v>206.5</v>
      </c>
      <c r="Q3496" t="str">
        <f t="shared" si="267"/>
        <v>theater</v>
      </c>
      <c r="R3496" t="str">
        <f t="shared" si="266"/>
        <v>plays</v>
      </c>
      <c r="S3496" s="11">
        <f t="shared" si="265"/>
        <v>42689.214988425927</v>
      </c>
      <c r="T3496" s="12">
        <f t="shared" si="2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 t="shared" si="263"/>
        <v>2707.5</v>
      </c>
      <c r="Q3497" t="str">
        <f t="shared" si="267"/>
        <v>theater</v>
      </c>
      <c r="R3497" t="str">
        <f t="shared" si="266"/>
        <v>plays</v>
      </c>
      <c r="S3497" s="11">
        <f t="shared" si="265"/>
        <v>41915.762835648151</v>
      </c>
      <c r="T3497" s="12">
        <f t="shared" si="2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 t="shared" si="263"/>
        <v>1905</v>
      </c>
      <c r="Q3498" t="str">
        <f t="shared" si="267"/>
        <v>theater</v>
      </c>
      <c r="R3498" t="str">
        <f t="shared" si="266"/>
        <v>plays</v>
      </c>
      <c r="S3498" s="11">
        <f t="shared" si="265"/>
        <v>42584.846828703703</v>
      </c>
      <c r="T3498" s="12">
        <f t="shared" si="2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 t="shared" si="263"/>
        <v>867.5</v>
      </c>
      <c r="Q3499" t="str">
        <f t="shared" si="267"/>
        <v>theater</v>
      </c>
      <c r="R3499" t="str">
        <f t="shared" si="266"/>
        <v>plays</v>
      </c>
      <c r="S3499" s="11">
        <f t="shared" si="265"/>
        <v>42511.741944444439</v>
      </c>
      <c r="T3499" s="12">
        <f t="shared" si="2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 t="shared" si="263"/>
        <v>866</v>
      </c>
      <c r="Q3500" t="str">
        <f t="shared" si="267"/>
        <v>theater</v>
      </c>
      <c r="R3500" t="str">
        <f t="shared" si="266"/>
        <v>plays</v>
      </c>
      <c r="S3500" s="11">
        <f t="shared" si="265"/>
        <v>42459.15861111111</v>
      </c>
      <c r="T3500" s="12">
        <f t="shared" si="2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 t="shared" si="263"/>
        <v>1072.5</v>
      </c>
      <c r="Q3501" t="str">
        <f t="shared" si="267"/>
        <v>theater</v>
      </c>
      <c r="R3501" t="str">
        <f t="shared" si="266"/>
        <v>plays</v>
      </c>
      <c r="S3501" s="11">
        <f t="shared" si="265"/>
        <v>42132.036168981482</v>
      </c>
      <c r="T3501" s="12">
        <f t="shared" si="2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 t="shared" si="263"/>
        <v>552.5</v>
      </c>
      <c r="Q3502" t="str">
        <f t="shared" si="267"/>
        <v>theater</v>
      </c>
      <c r="R3502" t="str">
        <f t="shared" si="266"/>
        <v>plays</v>
      </c>
      <c r="S3502" s="11">
        <f t="shared" si="265"/>
        <v>42419.91942129629</v>
      </c>
      <c r="T3502" s="12">
        <f t="shared" si="2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 t="shared" si="263"/>
        <v>776</v>
      </c>
      <c r="Q3503" t="str">
        <f t="shared" si="267"/>
        <v>theater</v>
      </c>
      <c r="R3503" t="str">
        <f t="shared" si="266"/>
        <v>plays</v>
      </c>
      <c r="S3503" s="11">
        <f t="shared" si="265"/>
        <v>42233.763831018514</v>
      </c>
      <c r="T3503" s="12">
        <f t="shared" si="2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 t="shared" si="263"/>
        <v>2123.5</v>
      </c>
      <c r="Q3504" t="str">
        <f t="shared" si="267"/>
        <v>theater</v>
      </c>
      <c r="R3504" t="str">
        <f t="shared" si="266"/>
        <v>plays</v>
      </c>
      <c r="S3504" s="11">
        <f t="shared" si="265"/>
        <v>42430.839398148149</v>
      </c>
      <c r="T3504" s="12">
        <f t="shared" si="2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 t="shared" si="263"/>
        <v>1363.5</v>
      </c>
      <c r="Q3505" t="str">
        <f t="shared" si="267"/>
        <v>theater</v>
      </c>
      <c r="R3505" t="str">
        <f t="shared" si="266"/>
        <v>plays</v>
      </c>
      <c r="S3505" s="11">
        <f t="shared" si="265"/>
        <v>42545.478333333333</v>
      </c>
      <c r="T3505" s="12">
        <f t="shared" si="2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 t="shared" si="263"/>
        <v>504</v>
      </c>
      <c r="Q3506" t="str">
        <f t="shared" si="267"/>
        <v>theater</v>
      </c>
      <c r="R3506" t="str">
        <f t="shared" si="266"/>
        <v>plays</v>
      </c>
      <c r="S3506" s="11">
        <f t="shared" si="265"/>
        <v>42297.748738425929</v>
      </c>
      <c r="T3506" s="12">
        <f t="shared" si="2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 t="shared" si="263"/>
        <v>1316.5</v>
      </c>
      <c r="Q3507" t="str">
        <f t="shared" si="267"/>
        <v>theater</v>
      </c>
      <c r="R3507" t="str">
        <f t="shared" si="266"/>
        <v>plays</v>
      </c>
      <c r="S3507" s="11">
        <f t="shared" si="265"/>
        <v>41760.935706018521</v>
      </c>
      <c r="T3507" s="12">
        <f t="shared" si="2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 t="shared" si="263"/>
        <v>1537</v>
      </c>
      <c r="Q3508" t="str">
        <f t="shared" si="267"/>
        <v>theater</v>
      </c>
      <c r="R3508" t="str">
        <f t="shared" si="266"/>
        <v>plays</v>
      </c>
      <c r="S3508" s="11">
        <f t="shared" si="265"/>
        <v>41829.734259259261</v>
      </c>
      <c r="T3508" s="12">
        <f t="shared" si="2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 t="shared" si="263"/>
        <v>5256</v>
      </c>
      <c r="Q3509" t="str">
        <f t="shared" si="267"/>
        <v>theater</v>
      </c>
      <c r="R3509" t="str">
        <f t="shared" si="266"/>
        <v>plays</v>
      </c>
      <c r="S3509" s="11">
        <f t="shared" si="265"/>
        <v>42491.92288194444</v>
      </c>
      <c r="T3509" s="12">
        <f t="shared" si="2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 t="shared" si="263"/>
        <v>97.5</v>
      </c>
      <c r="Q3510" t="str">
        <f t="shared" si="267"/>
        <v>theater</v>
      </c>
      <c r="R3510" t="str">
        <f t="shared" si="266"/>
        <v>plays</v>
      </c>
      <c r="S3510" s="11">
        <f t="shared" si="265"/>
        <v>42477.729780092588</v>
      </c>
      <c r="T3510" s="12">
        <f t="shared" si="2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 t="shared" si="263"/>
        <v>1611.5</v>
      </c>
      <c r="Q3511" t="str">
        <f t="shared" si="267"/>
        <v>theater</v>
      </c>
      <c r="R3511" t="str">
        <f t="shared" si="266"/>
        <v>plays</v>
      </c>
      <c r="S3511" s="11">
        <f t="shared" si="265"/>
        <v>41950.859560185185</v>
      </c>
      <c r="T3511" s="12">
        <f t="shared" si="2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 t="shared" si="263"/>
        <v>460</v>
      </c>
      <c r="Q3512" t="str">
        <f t="shared" si="267"/>
        <v>theater</v>
      </c>
      <c r="R3512" t="str">
        <f t="shared" si="266"/>
        <v>plays</v>
      </c>
      <c r="S3512" s="11">
        <f t="shared" si="265"/>
        <v>41802.62090277778</v>
      </c>
      <c r="T3512" s="12">
        <f t="shared" si="2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 t="shared" si="263"/>
        <v>768.5</v>
      </c>
      <c r="Q3513" t="str">
        <f t="shared" si="267"/>
        <v>theater</v>
      </c>
      <c r="R3513" t="str">
        <f t="shared" si="266"/>
        <v>plays</v>
      </c>
      <c r="S3513" s="11">
        <f t="shared" si="265"/>
        <v>41927.873784722222</v>
      </c>
      <c r="T3513" s="12">
        <f t="shared" si="2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 t="shared" si="263"/>
        <v>508.5</v>
      </c>
      <c r="Q3514" t="str">
        <f t="shared" si="267"/>
        <v>theater</v>
      </c>
      <c r="R3514" t="str">
        <f t="shared" si="266"/>
        <v>plays</v>
      </c>
      <c r="S3514" s="11">
        <f t="shared" si="265"/>
        <v>42057.536944444444</v>
      </c>
      <c r="T3514" s="12">
        <f t="shared" si="2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 t="shared" si="263"/>
        <v>1679.5</v>
      </c>
      <c r="Q3515" t="str">
        <f t="shared" si="267"/>
        <v>theater</v>
      </c>
      <c r="R3515" t="str">
        <f t="shared" si="266"/>
        <v>plays</v>
      </c>
      <c r="S3515" s="11">
        <f t="shared" si="265"/>
        <v>41781.096203703702</v>
      </c>
      <c r="T3515" s="12">
        <f t="shared" si="2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 t="shared" si="263"/>
        <v>280</v>
      </c>
      <c r="Q3516" t="str">
        <f t="shared" si="267"/>
        <v>theater</v>
      </c>
      <c r="R3516" t="str">
        <f t="shared" si="266"/>
        <v>plays</v>
      </c>
      <c r="S3516" s="11">
        <f t="shared" si="265"/>
        <v>42020.846666666665</v>
      </c>
      <c r="T3516" s="12">
        <f t="shared" si="2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 t="shared" si="263"/>
        <v>1563</v>
      </c>
      <c r="Q3517" t="str">
        <f t="shared" si="267"/>
        <v>theater</v>
      </c>
      <c r="R3517" t="str">
        <f t="shared" si="266"/>
        <v>plays</v>
      </c>
      <c r="S3517" s="11">
        <f t="shared" si="265"/>
        <v>42125.772812499999</v>
      </c>
      <c r="T3517" s="12">
        <f t="shared" si="2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 t="shared" si="263"/>
        <v>1255.5</v>
      </c>
      <c r="Q3518" t="str">
        <f t="shared" si="267"/>
        <v>theater</v>
      </c>
      <c r="R3518" t="str">
        <f t="shared" si="266"/>
        <v>plays</v>
      </c>
      <c r="S3518" s="11">
        <f t="shared" si="265"/>
        <v>41856.010069444441</v>
      </c>
      <c r="T3518" s="12">
        <f t="shared" si="2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 t="shared" si="263"/>
        <v>2006.5</v>
      </c>
      <c r="Q3519" t="str">
        <f t="shared" si="267"/>
        <v>theater</v>
      </c>
      <c r="R3519" t="str">
        <f t="shared" si="266"/>
        <v>plays</v>
      </c>
      <c r="S3519" s="11">
        <f t="shared" si="265"/>
        <v>41794.817523148151</v>
      </c>
      <c r="T3519" s="12">
        <f t="shared" si="2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 t="shared" si="263"/>
        <v>841.84500000000003</v>
      </c>
      <c r="Q3520" t="str">
        <f t="shared" si="267"/>
        <v>theater</v>
      </c>
      <c r="R3520" t="str">
        <f t="shared" si="266"/>
        <v>plays</v>
      </c>
      <c r="S3520" s="11">
        <f t="shared" si="265"/>
        <v>41893.783553240741</v>
      </c>
      <c r="T3520" s="12">
        <f t="shared" si="2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 t="shared" si="263"/>
        <v>1027.5</v>
      </c>
      <c r="Q3521" t="str">
        <f t="shared" si="267"/>
        <v>theater</v>
      </c>
      <c r="R3521" t="str">
        <f t="shared" si="266"/>
        <v>plays</v>
      </c>
      <c r="S3521" s="11">
        <f t="shared" si="265"/>
        <v>42037.598958333328</v>
      </c>
      <c r="T3521" s="12">
        <f t="shared" si="2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 t="shared" si="263"/>
        <v>1018</v>
      </c>
      <c r="Q3522" t="str">
        <f t="shared" si="267"/>
        <v>theater</v>
      </c>
      <c r="R3522" t="str">
        <f t="shared" si="266"/>
        <v>plays</v>
      </c>
      <c r="S3522" s="11">
        <f t="shared" si="265"/>
        <v>42227.824212962965</v>
      </c>
      <c r="T3522" s="12">
        <f t="shared" si="2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 t="shared" ref="P3523:P3586" si="268">AVERAGE(L3523,E3523)</f>
        <v>303</v>
      </c>
      <c r="Q3523" t="str">
        <f t="shared" si="267"/>
        <v>theater</v>
      </c>
      <c r="R3523" t="str">
        <f t="shared" si="266"/>
        <v>plays</v>
      </c>
      <c r="S3523" s="11">
        <f t="shared" si="265"/>
        <v>41881.361342592594</v>
      </c>
      <c r="T3523" s="12">
        <f t="shared" ref="T3523:T3586" si="269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 t="shared" si="268"/>
        <v>714.5</v>
      </c>
      <c r="Q3524" t="str">
        <f t="shared" si="267"/>
        <v>theater</v>
      </c>
      <c r="R3524" t="str">
        <f t="shared" si="266"/>
        <v>plays</v>
      </c>
      <c r="S3524" s="11">
        <f t="shared" ref="S3524:S3587" si="270">(((J3524/60)/60)/24)+DATE(1970,1,1)</f>
        <v>42234.789884259255</v>
      </c>
      <c r="T3524" s="12">
        <f t="shared" si="26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 t="shared" si="268"/>
        <v>2313</v>
      </c>
      <c r="Q3525" t="str">
        <f t="shared" si="267"/>
        <v>theater</v>
      </c>
      <c r="R3525" t="str">
        <f t="shared" si="266"/>
        <v>plays</v>
      </c>
      <c r="S3525" s="11">
        <f t="shared" si="270"/>
        <v>42581.397546296299</v>
      </c>
      <c r="T3525" s="12">
        <f t="shared" si="26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 t="shared" si="268"/>
        <v>5115</v>
      </c>
      <c r="Q3526" t="str">
        <f t="shared" si="267"/>
        <v>theater</v>
      </c>
      <c r="R3526" t="str">
        <f t="shared" si="266"/>
        <v>plays</v>
      </c>
      <c r="S3526" s="11">
        <f t="shared" si="270"/>
        <v>41880.76357638889</v>
      </c>
      <c r="T3526" s="12">
        <f t="shared" si="269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 t="shared" si="268"/>
        <v>268.5</v>
      </c>
      <c r="Q3527" t="str">
        <f t="shared" si="267"/>
        <v>theater</v>
      </c>
      <c r="R3527" t="str">
        <f t="shared" si="266"/>
        <v>plays</v>
      </c>
      <c r="S3527" s="11">
        <f t="shared" si="270"/>
        <v>42214.6956712963</v>
      </c>
      <c r="T3527" s="12">
        <f t="shared" si="269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 t="shared" si="268"/>
        <v>1700</v>
      </c>
      <c r="Q3528" t="str">
        <f t="shared" si="267"/>
        <v>theater</v>
      </c>
      <c r="R3528" t="str">
        <f t="shared" si="266"/>
        <v>plays</v>
      </c>
      <c r="S3528" s="11">
        <f t="shared" si="270"/>
        <v>42460.335312499999</v>
      </c>
      <c r="T3528" s="12">
        <f t="shared" si="269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 t="shared" si="268"/>
        <v>3550.5</v>
      </c>
      <c r="Q3529" t="str">
        <f t="shared" si="267"/>
        <v>theater</v>
      </c>
      <c r="R3529" t="str">
        <f t="shared" si="266"/>
        <v>plays</v>
      </c>
      <c r="S3529" s="11">
        <f t="shared" si="270"/>
        <v>42167.023206018523</v>
      </c>
      <c r="T3529" s="12">
        <f t="shared" si="269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 t="shared" si="268"/>
        <v>853</v>
      </c>
      <c r="Q3530" t="str">
        <f t="shared" si="267"/>
        <v>theater</v>
      </c>
      <c r="R3530" t="str">
        <f t="shared" si="266"/>
        <v>plays</v>
      </c>
      <c r="S3530" s="11">
        <f t="shared" si="270"/>
        <v>42733.50136574074</v>
      </c>
      <c r="T3530" s="12">
        <f t="shared" si="269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 t="shared" si="268"/>
        <v>339</v>
      </c>
      <c r="Q3531" t="str">
        <f t="shared" si="267"/>
        <v>theater</v>
      </c>
      <c r="R3531" t="str">
        <f t="shared" ref="R3531:R3594" si="271">RIGHT(N3531,LEN(N3531)-FIND("/",N3531))</f>
        <v>plays</v>
      </c>
      <c r="S3531" s="11">
        <f t="shared" si="270"/>
        <v>42177.761782407411</v>
      </c>
      <c r="T3531" s="12">
        <f t="shared" si="269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 t="shared" si="268"/>
        <v>1386</v>
      </c>
      <c r="Q3532" t="str">
        <f t="shared" ref="Q3532:Q3595" si="272">LEFT(N3532,FIND("/",N3532)-1)</f>
        <v>theater</v>
      </c>
      <c r="R3532" t="str">
        <f t="shared" si="271"/>
        <v>plays</v>
      </c>
      <c r="S3532" s="11">
        <f t="shared" si="270"/>
        <v>42442.623344907406</v>
      </c>
      <c r="T3532" s="12">
        <f t="shared" si="269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 t="shared" si="268"/>
        <v>653</v>
      </c>
      <c r="Q3533" t="str">
        <f t="shared" si="272"/>
        <v>theater</v>
      </c>
      <c r="R3533" t="str">
        <f t="shared" si="271"/>
        <v>plays</v>
      </c>
      <c r="S3533" s="11">
        <f t="shared" si="270"/>
        <v>42521.654328703706</v>
      </c>
      <c r="T3533" s="12">
        <f t="shared" si="269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 t="shared" si="268"/>
        <v>584.5</v>
      </c>
      <c r="Q3534" t="str">
        <f t="shared" si="272"/>
        <v>theater</v>
      </c>
      <c r="R3534" t="str">
        <f t="shared" si="271"/>
        <v>plays</v>
      </c>
      <c r="S3534" s="11">
        <f t="shared" si="270"/>
        <v>41884.599849537037</v>
      </c>
      <c r="T3534" s="12">
        <f t="shared" si="269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 t="shared" si="268"/>
        <v>319.5</v>
      </c>
      <c r="Q3535" t="str">
        <f t="shared" si="272"/>
        <v>theater</v>
      </c>
      <c r="R3535" t="str">
        <f t="shared" si="271"/>
        <v>plays</v>
      </c>
      <c r="S3535" s="11">
        <f t="shared" si="270"/>
        <v>42289.761192129634</v>
      </c>
      <c r="T3535" s="12">
        <f t="shared" si="269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 t="shared" si="268"/>
        <v>4007</v>
      </c>
      <c r="Q3536" t="str">
        <f t="shared" si="272"/>
        <v>theater</v>
      </c>
      <c r="R3536" t="str">
        <f t="shared" si="271"/>
        <v>plays</v>
      </c>
      <c r="S3536" s="11">
        <f t="shared" si="270"/>
        <v>42243.6252662037</v>
      </c>
      <c r="T3536" s="12">
        <f t="shared" si="269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 t="shared" si="268"/>
        <v>1054.5</v>
      </c>
      <c r="Q3537" t="str">
        <f t="shared" si="272"/>
        <v>theater</v>
      </c>
      <c r="R3537" t="str">
        <f t="shared" si="271"/>
        <v>plays</v>
      </c>
      <c r="S3537" s="11">
        <f t="shared" si="270"/>
        <v>42248.640162037031</v>
      </c>
      <c r="T3537" s="12">
        <f t="shared" si="269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 t="shared" si="268"/>
        <v>123.5</v>
      </c>
      <c r="Q3538" t="str">
        <f t="shared" si="272"/>
        <v>theater</v>
      </c>
      <c r="R3538" t="str">
        <f t="shared" si="271"/>
        <v>plays</v>
      </c>
      <c r="S3538" s="11">
        <f t="shared" si="270"/>
        <v>42328.727141203708</v>
      </c>
      <c r="T3538" s="12">
        <f t="shared" si="269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 t="shared" si="268"/>
        <v>623</v>
      </c>
      <c r="Q3539" t="str">
        <f t="shared" si="272"/>
        <v>theater</v>
      </c>
      <c r="R3539" t="str">
        <f t="shared" si="271"/>
        <v>plays</v>
      </c>
      <c r="S3539" s="11">
        <f t="shared" si="270"/>
        <v>41923.354351851849</v>
      </c>
      <c r="T3539" s="12">
        <f t="shared" si="269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 t="shared" si="268"/>
        <v>1326</v>
      </c>
      <c r="Q3540" t="str">
        <f t="shared" si="272"/>
        <v>theater</v>
      </c>
      <c r="R3540" t="str">
        <f t="shared" si="271"/>
        <v>plays</v>
      </c>
      <c r="S3540" s="11">
        <f t="shared" si="270"/>
        <v>42571.420601851853</v>
      </c>
      <c r="T3540" s="12">
        <f t="shared" si="269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 t="shared" si="268"/>
        <v>365.5</v>
      </c>
      <c r="Q3541" t="str">
        <f t="shared" si="272"/>
        <v>theater</v>
      </c>
      <c r="R3541" t="str">
        <f t="shared" si="271"/>
        <v>plays</v>
      </c>
      <c r="S3541" s="11">
        <f t="shared" si="270"/>
        <v>42600.756041666667</v>
      </c>
      <c r="T3541" s="12">
        <f t="shared" si="269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 t="shared" si="268"/>
        <v>188.5</v>
      </c>
      <c r="Q3542" t="str">
        <f t="shared" si="272"/>
        <v>theater</v>
      </c>
      <c r="R3542" t="str">
        <f t="shared" si="271"/>
        <v>plays</v>
      </c>
      <c r="S3542" s="11">
        <f t="shared" si="270"/>
        <v>42517.003368055557</v>
      </c>
      <c r="T3542" s="12">
        <f t="shared" si="269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 t="shared" si="268"/>
        <v>646</v>
      </c>
      <c r="Q3543" t="str">
        <f t="shared" si="272"/>
        <v>theater</v>
      </c>
      <c r="R3543" t="str">
        <f t="shared" si="271"/>
        <v>plays</v>
      </c>
      <c r="S3543" s="11">
        <f t="shared" si="270"/>
        <v>42222.730034722219</v>
      </c>
      <c r="T3543" s="12">
        <f t="shared" si="269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 t="shared" si="268"/>
        <v>2854</v>
      </c>
      <c r="Q3544" t="str">
        <f t="shared" si="272"/>
        <v>theater</v>
      </c>
      <c r="R3544" t="str">
        <f t="shared" si="271"/>
        <v>plays</v>
      </c>
      <c r="S3544" s="11">
        <f t="shared" si="270"/>
        <v>41829.599791666667</v>
      </c>
      <c r="T3544" s="12">
        <f t="shared" si="269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 t="shared" si="268"/>
        <v>799.5</v>
      </c>
      <c r="Q3545" t="str">
        <f t="shared" si="272"/>
        <v>theater</v>
      </c>
      <c r="R3545" t="str">
        <f t="shared" si="271"/>
        <v>plays</v>
      </c>
      <c r="S3545" s="11">
        <f t="shared" si="270"/>
        <v>42150.755312499998</v>
      </c>
      <c r="T3545" s="12">
        <f t="shared" si="269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 t="shared" si="268"/>
        <v>1262</v>
      </c>
      <c r="Q3546" t="str">
        <f t="shared" si="272"/>
        <v>theater</v>
      </c>
      <c r="R3546" t="str">
        <f t="shared" si="271"/>
        <v>plays</v>
      </c>
      <c r="S3546" s="11">
        <f t="shared" si="270"/>
        <v>42040.831678240742</v>
      </c>
      <c r="T3546" s="12">
        <f t="shared" si="269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 t="shared" si="268"/>
        <v>129.5</v>
      </c>
      <c r="Q3547" t="str">
        <f t="shared" si="272"/>
        <v>theater</v>
      </c>
      <c r="R3547" t="str">
        <f t="shared" si="271"/>
        <v>plays</v>
      </c>
      <c r="S3547" s="11">
        <f t="shared" si="270"/>
        <v>42075.807395833333</v>
      </c>
      <c r="T3547" s="12">
        <f t="shared" si="269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 t="shared" si="268"/>
        <v>572</v>
      </c>
      <c r="Q3548" t="str">
        <f t="shared" si="272"/>
        <v>theater</v>
      </c>
      <c r="R3548" t="str">
        <f t="shared" si="271"/>
        <v>plays</v>
      </c>
      <c r="S3548" s="11">
        <f t="shared" si="270"/>
        <v>42073.660694444443</v>
      </c>
      <c r="T3548" s="12">
        <f t="shared" si="269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 t="shared" si="268"/>
        <v>20189.625</v>
      </c>
      <c r="Q3549" t="str">
        <f t="shared" si="272"/>
        <v>theater</v>
      </c>
      <c r="R3549" t="str">
        <f t="shared" si="271"/>
        <v>plays</v>
      </c>
      <c r="S3549" s="11">
        <f t="shared" si="270"/>
        <v>42480.078715277778</v>
      </c>
      <c r="T3549" s="12">
        <f t="shared" si="269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 t="shared" si="268"/>
        <v>1076.5</v>
      </c>
      <c r="Q3550" t="str">
        <f t="shared" si="272"/>
        <v>theater</v>
      </c>
      <c r="R3550" t="str">
        <f t="shared" si="271"/>
        <v>plays</v>
      </c>
      <c r="S3550" s="11">
        <f t="shared" si="270"/>
        <v>42411.942291666666</v>
      </c>
      <c r="T3550" s="12">
        <f t="shared" si="26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 t="shared" si="268"/>
        <v>531</v>
      </c>
      <c r="Q3551" t="str">
        <f t="shared" si="272"/>
        <v>theater</v>
      </c>
      <c r="R3551" t="str">
        <f t="shared" si="271"/>
        <v>plays</v>
      </c>
      <c r="S3551" s="11">
        <f t="shared" si="270"/>
        <v>42223.394363425927</v>
      </c>
      <c r="T3551" s="12">
        <f t="shared" si="26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 t="shared" si="268"/>
        <v>1342</v>
      </c>
      <c r="Q3552" t="str">
        <f t="shared" si="272"/>
        <v>theater</v>
      </c>
      <c r="R3552" t="str">
        <f t="shared" si="271"/>
        <v>plays</v>
      </c>
      <c r="S3552" s="11">
        <f t="shared" si="270"/>
        <v>42462.893495370372</v>
      </c>
      <c r="T3552" s="12">
        <f t="shared" si="26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 t="shared" si="268"/>
        <v>776.25</v>
      </c>
      <c r="Q3553" t="str">
        <f t="shared" si="272"/>
        <v>theater</v>
      </c>
      <c r="R3553" t="str">
        <f t="shared" si="271"/>
        <v>plays</v>
      </c>
      <c r="S3553" s="11">
        <f t="shared" si="270"/>
        <v>41753.515856481477</v>
      </c>
      <c r="T3553" s="12">
        <f t="shared" si="26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 t="shared" si="268"/>
        <v>396.5</v>
      </c>
      <c r="Q3554" t="str">
        <f t="shared" si="272"/>
        <v>theater</v>
      </c>
      <c r="R3554" t="str">
        <f t="shared" si="271"/>
        <v>plays</v>
      </c>
      <c r="S3554" s="11">
        <f t="shared" si="270"/>
        <v>41788.587083333332</v>
      </c>
      <c r="T3554" s="12">
        <f t="shared" si="26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 t="shared" si="268"/>
        <v>2974.5</v>
      </c>
      <c r="Q3555" t="str">
        <f t="shared" si="272"/>
        <v>theater</v>
      </c>
      <c r="R3555" t="str">
        <f t="shared" si="271"/>
        <v>plays</v>
      </c>
      <c r="S3555" s="11">
        <f t="shared" si="270"/>
        <v>42196.028703703705</v>
      </c>
      <c r="T3555" s="12">
        <f t="shared" si="26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 t="shared" si="268"/>
        <v>2862.0549999999998</v>
      </c>
      <c r="Q3556" t="str">
        <f t="shared" si="272"/>
        <v>theater</v>
      </c>
      <c r="R3556" t="str">
        <f t="shared" si="271"/>
        <v>plays</v>
      </c>
      <c r="S3556" s="11">
        <f t="shared" si="270"/>
        <v>42016.050451388888</v>
      </c>
      <c r="T3556" s="12">
        <f t="shared" si="26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 t="shared" si="268"/>
        <v>1207</v>
      </c>
      <c r="Q3557" t="str">
        <f t="shared" si="272"/>
        <v>theater</v>
      </c>
      <c r="R3557" t="str">
        <f t="shared" si="271"/>
        <v>plays</v>
      </c>
      <c r="S3557" s="11">
        <f t="shared" si="270"/>
        <v>42661.442060185189</v>
      </c>
      <c r="T3557" s="12">
        <f t="shared" si="26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 t="shared" si="268"/>
        <v>1115</v>
      </c>
      <c r="Q3558" t="str">
        <f t="shared" si="272"/>
        <v>theater</v>
      </c>
      <c r="R3558" t="str">
        <f t="shared" si="271"/>
        <v>plays</v>
      </c>
      <c r="S3558" s="11">
        <f t="shared" si="270"/>
        <v>41808.649583333332</v>
      </c>
      <c r="T3558" s="12">
        <f t="shared" si="26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 t="shared" si="268"/>
        <v>50297</v>
      </c>
      <c r="Q3559" t="str">
        <f t="shared" si="272"/>
        <v>theater</v>
      </c>
      <c r="R3559" t="str">
        <f t="shared" si="271"/>
        <v>plays</v>
      </c>
      <c r="S3559" s="11">
        <f t="shared" si="270"/>
        <v>41730.276747685188</v>
      </c>
      <c r="T3559" s="12">
        <f t="shared" si="26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 t="shared" si="268"/>
        <v>263</v>
      </c>
      <c r="Q3560" t="str">
        <f t="shared" si="272"/>
        <v>theater</v>
      </c>
      <c r="R3560" t="str">
        <f t="shared" si="271"/>
        <v>plays</v>
      </c>
      <c r="S3560" s="11">
        <f t="shared" si="270"/>
        <v>42139.816840277781</v>
      </c>
      <c r="T3560" s="12">
        <f t="shared" si="26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 t="shared" si="268"/>
        <v>529.5</v>
      </c>
      <c r="Q3561" t="str">
        <f t="shared" si="272"/>
        <v>theater</v>
      </c>
      <c r="R3561" t="str">
        <f t="shared" si="271"/>
        <v>plays</v>
      </c>
      <c r="S3561" s="11">
        <f t="shared" si="270"/>
        <v>42194.096157407403</v>
      </c>
      <c r="T3561" s="12">
        <f t="shared" si="26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 t="shared" si="268"/>
        <v>1772</v>
      </c>
      <c r="Q3562" t="str">
        <f t="shared" si="272"/>
        <v>theater</v>
      </c>
      <c r="R3562" t="str">
        <f t="shared" si="271"/>
        <v>plays</v>
      </c>
      <c r="S3562" s="11">
        <f t="shared" si="270"/>
        <v>42115.889652777783</v>
      </c>
      <c r="T3562" s="12">
        <f t="shared" si="26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 t="shared" si="268"/>
        <v>1307</v>
      </c>
      <c r="Q3563" t="str">
        <f t="shared" si="272"/>
        <v>theater</v>
      </c>
      <c r="R3563" t="str">
        <f t="shared" si="271"/>
        <v>plays</v>
      </c>
      <c r="S3563" s="11">
        <f t="shared" si="270"/>
        <v>42203.680300925931</v>
      </c>
      <c r="T3563" s="12">
        <f t="shared" si="26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 t="shared" si="268"/>
        <v>250</v>
      </c>
      <c r="Q3564" t="str">
        <f t="shared" si="272"/>
        <v>theater</v>
      </c>
      <c r="R3564" t="str">
        <f t="shared" si="271"/>
        <v>plays</v>
      </c>
      <c r="S3564" s="11">
        <f t="shared" si="270"/>
        <v>42433.761886574073</v>
      </c>
      <c r="T3564" s="12">
        <f t="shared" si="26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 t="shared" si="268"/>
        <v>276.22500000000002</v>
      </c>
      <c r="Q3565" t="str">
        <f t="shared" si="272"/>
        <v>theater</v>
      </c>
      <c r="R3565" t="str">
        <f t="shared" si="271"/>
        <v>plays</v>
      </c>
      <c r="S3565" s="11">
        <f t="shared" si="270"/>
        <v>42555.671944444446</v>
      </c>
      <c r="T3565" s="12">
        <f t="shared" si="26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 t="shared" si="268"/>
        <v>511</v>
      </c>
      <c r="Q3566" t="str">
        <f t="shared" si="272"/>
        <v>theater</v>
      </c>
      <c r="R3566" t="str">
        <f t="shared" si="271"/>
        <v>plays</v>
      </c>
      <c r="S3566" s="11">
        <f t="shared" si="270"/>
        <v>42236.623252314821</v>
      </c>
      <c r="T3566" s="12">
        <f t="shared" si="26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 t="shared" si="268"/>
        <v>593.5</v>
      </c>
      <c r="Q3567" t="str">
        <f t="shared" si="272"/>
        <v>theater</v>
      </c>
      <c r="R3567" t="str">
        <f t="shared" si="271"/>
        <v>plays</v>
      </c>
      <c r="S3567" s="11">
        <f t="shared" si="270"/>
        <v>41974.743148148147</v>
      </c>
      <c r="T3567" s="12">
        <f t="shared" si="26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 t="shared" si="268"/>
        <v>1066.5</v>
      </c>
      <c r="Q3568" t="str">
        <f t="shared" si="272"/>
        <v>theater</v>
      </c>
      <c r="R3568" t="str">
        <f t="shared" si="271"/>
        <v>plays</v>
      </c>
      <c r="S3568" s="11">
        <f t="shared" si="270"/>
        <v>41997.507905092592</v>
      </c>
      <c r="T3568" s="12">
        <f t="shared" si="26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 t="shared" si="268"/>
        <v>564.5</v>
      </c>
      <c r="Q3569" t="str">
        <f t="shared" si="272"/>
        <v>theater</v>
      </c>
      <c r="R3569" t="str">
        <f t="shared" si="271"/>
        <v>plays</v>
      </c>
      <c r="S3569" s="11">
        <f t="shared" si="270"/>
        <v>42135.810694444444</v>
      </c>
      <c r="T3569" s="12">
        <f t="shared" si="26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 t="shared" si="268"/>
        <v>564.5</v>
      </c>
      <c r="Q3570" t="str">
        <f t="shared" si="272"/>
        <v>theater</v>
      </c>
      <c r="R3570" t="str">
        <f t="shared" si="271"/>
        <v>plays</v>
      </c>
      <c r="S3570" s="11">
        <f t="shared" si="270"/>
        <v>41869.740671296298</v>
      </c>
      <c r="T3570" s="12">
        <f t="shared" si="26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 t="shared" si="268"/>
        <v>2532.5</v>
      </c>
      <c r="Q3571" t="str">
        <f t="shared" si="272"/>
        <v>theater</v>
      </c>
      <c r="R3571" t="str">
        <f t="shared" si="271"/>
        <v>plays</v>
      </c>
      <c r="S3571" s="11">
        <f t="shared" si="270"/>
        <v>41982.688611111109</v>
      </c>
      <c r="T3571" s="12">
        <f t="shared" si="26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 t="shared" si="268"/>
        <v>1156.5</v>
      </c>
      <c r="Q3572" t="str">
        <f t="shared" si="272"/>
        <v>theater</v>
      </c>
      <c r="R3572" t="str">
        <f t="shared" si="271"/>
        <v>plays</v>
      </c>
      <c r="S3572" s="11">
        <f t="shared" si="270"/>
        <v>41976.331979166673</v>
      </c>
      <c r="T3572" s="12">
        <f t="shared" si="26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 t="shared" si="268"/>
        <v>928</v>
      </c>
      <c r="Q3573" t="str">
        <f t="shared" si="272"/>
        <v>theater</v>
      </c>
      <c r="R3573" t="str">
        <f t="shared" si="271"/>
        <v>plays</v>
      </c>
      <c r="S3573" s="11">
        <f t="shared" si="270"/>
        <v>41912.858946759261</v>
      </c>
      <c r="T3573" s="12">
        <f t="shared" si="26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 t="shared" si="268"/>
        <v>254.5</v>
      </c>
      <c r="Q3574" t="str">
        <f t="shared" si="272"/>
        <v>theater</v>
      </c>
      <c r="R3574" t="str">
        <f t="shared" si="271"/>
        <v>plays</v>
      </c>
      <c r="S3574" s="11">
        <f t="shared" si="270"/>
        <v>42146.570393518516</v>
      </c>
      <c r="T3574" s="12">
        <f t="shared" si="26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 t="shared" si="268"/>
        <v>1581</v>
      </c>
      <c r="Q3575" t="str">
        <f t="shared" si="272"/>
        <v>theater</v>
      </c>
      <c r="R3575" t="str">
        <f t="shared" si="271"/>
        <v>plays</v>
      </c>
      <c r="S3575" s="11">
        <f t="shared" si="270"/>
        <v>41921.375532407408</v>
      </c>
      <c r="T3575" s="12">
        <f t="shared" si="26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 t="shared" si="268"/>
        <v>3100</v>
      </c>
      <c r="Q3576" t="str">
        <f t="shared" si="272"/>
        <v>theater</v>
      </c>
      <c r="R3576" t="str">
        <f t="shared" si="271"/>
        <v>plays</v>
      </c>
      <c r="S3576" s="11">
        <f t="shared" si="270"/>
        <v>41926.942685185182</v>
      </c>
      <c r="T3576" s="12">
        <f t="shared" si="26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 t="shared" si="268"/>
        <v>5117.5</v>
      </c>
      <c r="Q3577" t="str">
        <f t="shared" si="272"/>
        <v>theater</v>
      </c>
      <c r="R3577" t="str">
        <f t="shared" si="271"/>
        <v>plays</v>
      </c>
      <c r="S3577" s="11">
        <f t="shared" si="270"/>
        <v>42561.783877314811</v>
      </c>
      <c r="T3577" s="12">
        <f t="shared" si="26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 t="shared" si="268"/>
        <v>52.5</v>
      </c>
      <c r="Q3578" t="str">
        <f t="shared" si="272"/>
        <v>theater</v>
      </c>
      <c r="R3578" t="str">
        <f t="shared" si="271"/>
        <v>plays</v>
      </c>
      <c r="S3578" s="11">
        <f t="shared" si="270"/>
        <v>42649.54923611111</v>
      </c>
      <c r="T3578" s="12">
        <f t="shared" si="26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 t="shared" si="268"/>
        <v>403.5</v>
      </c>
      <c r="Q3579" t="str">
        <f t="shared" si="272"/>
        <v>theater</v>
      </c>
      <c r="R3579" t="str">
        <f t="shared" si="271"/>
        <v>plays</v>
      </c>
      <c r="S3579" s="11">
        <f t="shared" si="270"/>
        <v>42093.786840277782</v>
      </c>
      <c r="T3579" s="12">
        <f t="shared" si="26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 t="shared" si="268"/>
        <v>768.6</v>
      </c>
      <c r="Q3580" t="str">
        <f t="shared" si="272"/>
        <v>theater</v>
      </c>
      <c r="R3580" t="str">
        <f t="shared" si="271"/>
        <v>plays</v>
      </c>
      <c r="S3580" s="11">
        <f t="shared" si="270"/>
        <v>42460.733530092592</v>
      </c>
      <c r="T3580" s="12">
        <f t="shared" si="26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 t="shared" si="268"/>
        <v>257</v>
      </c>
      <c r="Q3581" t="str">
        <f t="shared" si="272"/>
        <v>theater</v>
      </c>
      <c r="R3581" t="str">
        <f t="shared" si="271"/>
        <v>plays</v>
      </c>
      <c r="S3581" s="11">
        <f t="shared" si="270"/>
        <v>42430.762222222227</v>
      </c>
      <c r="T3581" s="12">
        <f t="shared" si="26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 t="shared" si="268"/>
        <v>526</v>
      </c>
      <c r="Q3582" t="str">
        <f t="shared" si="272"/>
        <v>theater</v>
      </c>
      <c r="R3582" t="str">
        <f t="shared" si="271"/>
        <v>plays</v>
      </c>
      <c r="S3582" s="11">
        <f t="shared" si="270"/>
        <v>42026.176180555558</v>
      </c>
      <c r="T3582" s="12">
        <f t="shared" si="26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 t="shared" si="268"/>
        <v>772.5</v>
      </c>
      <c r="Q3583" t="str">
        <f t="shared" si="272"/>
        <v>theater</v>
      </c>
      <c r="R3583" t="str">
        <f t="shared" si="271"/>
        <v>plays</v>
      </c>
      <c r="S3583" s="11">
        <f t="shared" si="270"/>
        <v>41836.471180555556</v>
      </c>
      <c r="T3583" s="12">
        <f t="shared" si="26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 t="shared" si="268"/>
        <v>1459.5</v>
      </c>
      <c r="Q3584" t="str">
        <f t="shared" si="272"/>
        <v>theater</v>
      </c>
      <c r="R3584" t="str">
        <f t="shared" si="271"/>
        <v>plays</v>
      </c>
      <c r="S3584" s="11">
        <f t="shared" si="270"/>
        <v>42451.095856481479</v>
      </c>
      <c r="T3584" s="12">
        <f t="shared" si="26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 t="shared" si="268"/>
        <v>1639.5</v>
      </c>
      <c r="Q3585" t="str">
        <f t="shared" si="272"/>
        <v>theater</v>
      </c>
      <c r="R3585" t="str">
        <f t="shared" si="271"/>
        <v>plays</v>
      </c>
      <c r="S3585" s="11">
        <f t="shared" si="270"/>
        <v>42418.425983796296</v>
      </c>
      <c r="T3585" s="12">
        <f t="shared" si="26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 t="shared" si="268"/>
        <v>1788.5</v>
      </c>
      <c r="Q3586" t="str">
        <f t="shared" si="272"/>
        <v>theater</v>
      </c>
      <c r="R3586" t="str">
        <f t="shared" si="271"/>
        <v>plays</v>
      </c>
      <c r="S3586" s="11">
        <f t="shared" si="270"/>
        <v>42168.316481481481</v>
      </c>
      <c r="T3586" s="12">
        <f t="shared" si="26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 t="shared" ref="P3587:P3650" si="273">AVERAGE(L3587,E3587)</f>
        <v>2036.5</v>
      </c>
      <c r="Q3587" t="str">
        <f t="shared" si="272"/>
        <v>theater</v>
      </c>
      <c r="R3587" t="str">
        <f t="shared" si="271"/>
        <v>plays</v>
      </c>
      <c r="S3587" s="11">
        <f t="shared" si="270"/>
        <v>41964.716319444444</v>
      </c>
      <c r="T3587" s="12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 t="shared" si="273"/>
        <v>4130.5</v>
      </c>
      <c r="Q3588" t="str">
        <f t="shared" si="272"/>
        <v>theater</v>
      </c>
      <c r="R3588" t="str">
        <f t="shared" si="271"/>
        <v>plays</v>
      </c>
      <c r="S3588" s="11">
        <f t="shared" ref="S3588:S3651" si="275">(((J3588/60)/60)/24)+DATE(1970,1,1)</f>
        <v>42576.697569444441</v>
      </c>
      <c r="T3588" s="12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 t="shared" si="273"/>
        <v>330.5</v>
      </c>
      <c r="Q3589" t="str">
        <f t="shared" si="272"/>
        <v>theater</v>
      </c>
      <c r="R3589" t="str">
        <f t="shared" si="271"/>
        <v>plays</v>
      </c>
      <c r="S3589" s="11">
        <f t="shared" si="275"/>
        <v>42503.539976851855</v>
      </c>
      <c r="T3589" s="12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 t="shared" si="273"/>
        <v>106</v>
      </c>
      <c r="Q3590" t="str">
        <f t="shared" si="272"/>
        <v>theater</v>
      </c>
      <c r="R3590" t="str">
        <f t="shared" si="271"/>
        <v>plays</v>
      </c>
      <c r="S3590" s="11">
        <f t="shared" si="275"/>
        <v>42101.828819444447</v>
      </c>
      <c r="T3590" s="12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 t="shared" si="273"/>
        <v>2581</v>
      </c>
      <c r="Q3591" t="str">
        <f t="shared" si="272"/>
        <v>theater</v>
      </c>
      <c r="R3591" t="str">
        <f t="shared" si="271"/>
        <v>plays</v>
      </c>
      <c r="S3591" s="11">
        <f t="shared" si="275"/>
        <v>42125.647534722222</v>
      </c>
      <c r="T3591" s="12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 t="shared" si="273"/>
        <v>2538</v>
      </c>
      <c r="Q3592" t="str">
        <f t="shared" si="272"/>
        <v>theater</v>
      </c>
      <c r="R3592" t="str">
        <f t="shared" si="271"/>
        <v>plays</v>
      </c>
      <c r="S3592" s="11">
        <f t="shared" si="275"/>
        <v>41902.333726851852</v>
      </c>
      <c r="T3592" s="12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 t="shared" si="273"/>
        <v>621.5</v>
      </c>
      <c r="Q3593" t="str">
        <f t="shared" si="272"/>
        <v>theater</v>
      </c>
      <c r="R3593" t="str">
        <f t="shared" si="271"/>
        <v>plays</v>
      </c>
      <c r="S3593" s="11">
        <f t="shared" si="275"/>
        <v>42003.948425925926</v>
      </c>
      <c r="T3593" s="12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 t="shared" si="273"/>
        <v>1290</v>
      </c>
      <c r="Q3594" t="str">
        <f t="shared" si="272"/>
        <v>theater</v>
      </c>
      <c r="R3594" t="str">
        <f t="shared" si="271"/>
        <v>plays</v>
      </c>
      <c r="S3594" s="11">
        <f t="shared" si="275"/>
        <v>41988.829942129625</v>
      </c>
      <c r="T3594" s="12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 t="shared" si="273"/>
        <v>1681</v>
      </c>
      <c r="Q3595" t="str">
        <f t="shared" si="272"/>
        <v>theater</v>
      </c>
      <c r="R3595" t="str">
        <f t="shared" ref="R3595:R3658" si="276">RIGHT(N3595,LEN(N3595)-FIND("/",N3595))</f>
        <v>plays</v>
      </c>
      <c r="S3595" s="11">
        <f t="shared" si="275"/>
        <v>41974.898599537039</v>
      </c>
      <c r="T3595" s="12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 t="shared" si="273"/>
        <v>1025.5</v>
      </c>
      <c r="Q3596" t="str">
        <f t="shared" ref="Q3596:Q3659" si="277">LEFT(N3596,FIND("/",N3596)-1)</f>
        <v>theater</v>
      </c>
      <c r="R3596" t="str">
        <f t="shared" si="276"/>
        <v>plays</v>
      </c>
      <c r="S3596" s="11">
        <f t="shared" si="275"/>
        <v>42592.066921296297</v>
      </c>
      <c r="T3596" s="12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 t="shared" si="273"/>
        <v>1571.5</v>
      </c>
      <c r="Q3597" t="str">
        <f t="shared" si="277"/>
        <v>theater</v>
      </c>
      <c r="R3597" t="str">
        <f t="shared" si="276"/>
        <v>plays</v>
      </c>
      <c r="S3597" s="11">
        <f t="shared" si="275"/>
        <v>42050.008368055554</v>
      </c>
      <c r="T3597" s="12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 t="shared" si="273"/>
        <v>600</v>
      </c>
      <c r="Q3598" t="str">
        <f t="shared" si="277"/>
        <v>theater</v>
      </c>
      <c r="R3598" t="str">
        <f t="shared" si="276"/>
        <v>plays</v>
      </c>
      <c r="S3598" s="11">
        <f t="shared" si="275"/>
        <v>41856.715069444443</v>
      </c>
      <c r="T3598" s="12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 t="shared" si="273"/>
        <v>1299</v>
      </c>
      <c r="Q3599" t="str">
        <f t="shared" si="277"/>
        <v>theater</v>
      </c>
      <c r="R3599" t="str">
        <f t="shared" si="276"/>
        <v>plays</v>
      </c>
      <c r="S3599" s="11">
        <f t="shared" si="275"/>
        <v>42417.585532407407</v>
      </c>
      <c r="T3599" s="12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 t="shared" si="273"/>
        <v>564</v>
      </c>
      <c r="Q3600" t="str">
        <f t="shared" si="277"/>
        <v>theater</v>
      </c>
      <c r="R3600" t="str">
        <f t="shared" si="276"/>
        <v>plays</v>
      </c>
      <c r="S3600" s="11">
        <f t="shared" si="275"/>
        <v>41866.79886574074</v>
      </c>
      <c r="T3600" s="12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 t="shared" si="273"/>
        <v>513.5</v>
      </c>
      <c r="Q3601" t="str">
        <f t="shared" si="277"/>
        <v>theater</v>
      </c>
      <c r="R3601" t="str">
        <f t="shared" si="276"/>
        <v>plays</v>
      </c>
      <c r="S3601" s="11">
        <f t="shared" si="275"/>
        <v>42220.79487268519</v>
      </c>
      <c r="T3601" s="12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 t="shared" si="273"/>
        <v>8.5</v>
      </c>
      <c r="Q3602" t="str">
        <f t="shared" si="277"/>
        <v>theater</v>
      </c>
      <c r="R3602" t="str">
        <f t="shared" si="276"/>
        <v>plays</v>
      </c>
      <c r="S3602" s="11">
        <f t="shared" si="275"/>
        <v>42628.849120370374</v>
      </c>
      <c r="T3602" s="12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 t="shared" si="273"/>
        <v>1070</v>
      </c>
      <c r="Q3603" t="str">
        <f t="shared" si="277"/>
        <v>theater</v>
      </c>
      <c r="R3603" t="str">
        <f t="shared" si="276"/>
        <v>plays</v>
      </c>
      <c r="S3603" s="11">
        <f t="shared" si="275"/>
        <v>41990.99863425926</v>
      </c>
      <c r="T3603" s="12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 t="shared" si="273"/>
        <v>2025.5</v>
      </c>
      <c r="Q3604" t="str">
        <f t="shared" si="277"/>
        <v>theater</v>
      </c>
      <c r="R3604" t="str">
        <f t="shared" si="276"/>
        <v>plays</v>
      </c>
      <c r="S3604" s="11">
        <f t="shared" si="275"/>
        <v>42447.894432870366</v>
      </c>
      <c r="T3604" s="12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 t="shared" si="273"/>
        <v>1308.5</v>
      </c>
      <c r="Q3605" t="str">
        <f t="shared" si="277"/>
        <v>theater</v>
      </c>
      <c r="R3605" t="str">
        <f t="shared" si="276"/>
        <v>plays</v>
      </c>
      <c r="S3605" s="11">
        <f t="shared" si="275"/>
        <v>42283.864351851851</v>
      </c>
      <c r="T3605" s="12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 t="shared" si="273"/>
        <v>1727</v>
      </c>
      <c r="Q3606" t="str">
        <f t="shared" si="277"/>
        <v>theater</v>
      </c>
      <c r="R3606" t="str">
        <f t="shared" si="276"/>
        <v>plays</v>
      </c>
      <c r="S3606" s="11">
        <f t="shared" si="275"/>
        <v>42483.015694444446</v>
      </c>
      <c r="T3606" s="12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 t="shared" si="273"/>
        <v>237.5</v>
      </c>
      <c r="Q3607" t="str">
        <f t="shared" si="277"/>
        <v>theater</v>
      </c>
      <c r="R3607" t="str">
        <f t="shared" si="276"/>
        <v>plays</v>
      </c>
      <c r="S3607" s="11">
        <f t="shared" si="275"/>
        <v>42383.793124999997</v>
      </c>
      <c r="T3607" s="12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 t="shared" si="273"/>
        <v>1986</v>
      </c>
      <c r="Q3608" t="str">
        <f t="shared" si="277"/>
        <v>theater</v>
      </c>
      <c r="R3608" t="str">
        <f t="shared" si="276"/>
        <v>plays</v>
      </c>
      <c r="S3608" s="11">
        <f t="shared" si="275"/>
        <v>42566.604826388888</v>
      </c>
      <c r="T3608" s="12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 t="shared" si="273"/>
        <v>300</v>
      </c>
      <c r="Q3609" t="str">
        <f t="shared" si="277"/>
        <v>theater</v>
      </c>
      <c r="R3609" t="str">
        <f t="shared" si="276"/>
        <v>plays</v>
      </c>
      <c r="S3609" s="11">
        <f t="shared" si="275"/>
        <v>42338.963912037041</v>
      </c>
      <c r="T3609" s="12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 t="shared" si="273"/>
        <v>413.5</v>
      </c>
      <c r="Q3610" t="str">
        <f t="shared" si="277"/>
        <v>theater</v>
      </c>
      <c r="R3610" t="str">
        <f t="shared" si="276"/>
        <v>plays</v>
      </c>
      <c r="S3610" s="11">
        <f t="shared" si="275"/>
        <v>42506.709375000006</v>
      </c>
      <c r="T3610" s="12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 t="shared" si="273"/>
        <v>1513</v>
      </c>
      <c r="Q3611" t="str">
        <f t="shared" si="277"/>
        <v>theater</v>
      </c>
      <c r="R3611" t="str">
        <f t="shared" si="276"/>
        <v>plays</v>
      </c>
      <c r="S3611" s="11">
        <f t="shared" si="275"/>
        <v>42429.991724537031</v>
      </c>
      <c r="T3611" s="12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 t="shared" si="273"/>
        <v>827</v>
      </c>
      <c r="Q3612" t="str">
        <f t="shared" si="277"/>
        <v>theater</v>
      </c>
      <c r="R3612" t="str">
        <f t="shared" si="276"/>
        <v>plays</v>
      </c>
      <c r="S3612" s="11">
        <f t="shared" si="275"/>
        <v>42203.432129629626</v>
      </c>
      <c r="T3612" s="12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 t="shared" si="273"/>
        <v>1725.5</v>
      </c>
      <c r="Q3613" t="str">
        <f t="shared" si="277"/>
        <v>theater</v>
      </c>
      <c r="R3613" t="str">
        <f t="shared" si="276"/>
        <v>plays</v>
      </c>
      <c r="S3613" s="11">
        <f t="shared" si="275"/>
        <v>42072.370381944449</v>
      </c>
      <c r="T3613" s="12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 t="shared" si="273"/>
        <v>3638.5</v>
      </c>
      <c r="Q3614" t="str">
        <f t="shared" si="277"/>
        <v>theater</v>
      </c>
      <c r="R3614" t="str">
        <f t="shared" si="276"/>
        <v>plays</v>
      </c>
      <c r="S3614" s="11">
        <f t="shared" si="275"/>
        <v>41789.726979166669</v>
      </c>
      <c r="T3614" s="12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 t="shared" si="273"/>
        <v>635</v>
      </c>
      <c r="Q3615" t="str">
        <f t="shared" si="277"/>
        <v>theater</v>
      </c>
      <c r="R3615" t="str">
        <f t="shared" si="276"/>
        <v>plays</v>
      </c>
      <c r="S3615" s="11">
        <f t="shared" si="275"/>
        <v>41788.58997685185</v>
      </c>
      <c r="T3615" s="12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 t="shared" si="273"/>
        <v>1295.5</v>
      </c>
      <c r="Q3616" t="str">
        <f t="shared" si="277"/>
        <v>theater</v>
      </c>
      <c r="R3616" t="str">
        <f t="shared" si="276"/>
        <v>plays</v>
      </c>
      <c r="S3616" s="11">
        <f t="shared" si="275"/>
        <v>42144.041851851856</v>
      </c>
      <c r="T3616" s="12">
        <f t="shared" si="274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 t="shared" si="273"/>
        <v>1371</v>
      </c>
      <c r="Q3617" t="str">
        <f t="shared" si="277"/>
        <v>theater</v>
      </c>
      <c r="R3617" t="str">
        <f t="shared" si="276"/>
        <v>plays</v>
      </c>
      <c r="S3617" s="11">
        <f t="shared" si="275"/>
        <v>42318.593703703707</v>
      </c>
      <c r="T3617" s="12">
        <f t="shared" si="274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 t="shared" si="273"/>
        <v>1582.5</v>
      </c>
      <c r="Q3618" t="str">
        <f t="shared" si="277"/>
        <v>theater</v>
      </c>
      <c r="R3618" t="str">
        <f t="shared" si="276"/>
        <v>plays</v>
      </c>
      <c r="S3618" s="11">
        <f t="shared" si="275"/>
        <v>42052.949814814812</v>
      </c>
      <c r="T3618" s="12">
        <f t="shared" si="274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 t="shared" si="273"/>
        <v>465.5</v>
      </c>
      <c r="Q3619" t="str">
        <f t="shared" si="277"/>
        <v>theater</v>
      </c>
      <c r="R3619" t="str">
        <f t="shared" si="276"/>
        <v>plays</v>
      </c>
      <c r="S3619" s="11">
        <f t="shared" si="275"/>
        <v>42779.610289351855</v>
      </c>
      <c r="T3619" s="12">
        <f t="shared" si="274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 t="shared" si="273"/>
        <v>1038</v>
      </c>
      <c r="Q3620" t="str">
        <f t="shared" si="277"/>
        <v>theater</v>
      </c>
      <c r="R3620" t="str">
        <f t="shared" si="276"/>
        <v>plays</v>
      </c>
      <c r="S3620" s="11">
        <f t="shared" si="275"/>
        <v>42128.627893518518</v>
      </c>
      <c r="T3620" s="12">
        <f t="shared" si="274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 t="shared" si="273"/>
        <v>573.5</v>
      </c>
      <c r="Q3621" t="str">
        <f t="shared" si="277"/>
        <v>theater</v>
      </c>
      <c r="R3621" t="str">
        <f t="shared" si="276"/>
        <v>plays</v>
      </c>
      <c r="S3621" s="11">
        <f t="shared" si="275"/>
        <v>42661.132245370376</v>
      </c>
      <c r="T3621" s="12">
        <f t="shared" si="274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 t="shared" si="273"/>
        <v>5621</v>
      </c>
      <c r="Q3622" t="str">
        <f t="shared" si="277"/>
        <v>theater</v>
      </c>
      <c r="R3622" t="str">
        <f t="shared" si="276"/>
        <v>plays</v>
      </c>
      <c r="S3622" s="11">
        <f t="shared" si="275"/>
        <v>42037.938206018516</v>
      </c>
      <c r="T3622" s="12">
        <f t="shared" si="274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 t="shared" si="273"/>
        <v>1681</v>
      </c>
      <c r="Q3623" t="str">
        <f t="shared" si="277"/>
        <v>theater</v>
      </c>
      <c r="R3623" t="str">
        <f t="shared" si="276"/>
        <v>plays</v>
      </c>
      <c r="S3623" s="11">
        <f t="shared" si="275"/>
        <v>42619.935694444444</v>
      </c>
      <c r="T3623" s="12">
        <f t="shared" si="274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 t="shared" si="273"/>
        <v>510.995</v>
      </c>
      <c r="Q3624" t="str">
        <f t="shared" si="277"/>
        <v>theater</v>
      </c>
      <c r="R3624" t="str">
        <f t="shared" si="276"/>
        <v>plays</v>
      </c>
      <c r="S3624" s="11">
        <f t="shared" si="275"/>
        <v>41877.221886574072</v>
      </c>
      <c r="T3624" s="12">
        <f t="shared" si="274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 t="shared" si="273"/>
        <v>1517</v>
      </c>
      <c r="Q3625" t="str">
        <f t="shared" si="277"/>
        <v>theater</v>
      </c>
      <c r="R3625" t="str">
        <f t="shared" si="276"/>
        <v>plays</v>
      </c>
      <c r="S3625" s="11">
        <f t="shared" si="275"/>
        <v>41828.736921296295</v>
      </c>
      <c r="T3625" s="12">
        <f t="shared" si="274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 t="shared" si="273"/>
        <v>1593.5</v>
      </c>
      <c r="Q3626" t="str">
        <f t="shared" si="277"/>
        <v>theater</v>
      </c>
      <c r="R3626" t="str">
        <f t="shared" si="276"/>
        <v>plays</v>
      </c>
      <c r="S3626" s="11">
        <f t="shared" si="275"/>
        <v>42545.774189814809</v>
      </c>
      <c r="T3626" s="12">
        <f t="shared" si="274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 t="shared" si="273"/>
        <v>1579</v>
      </c>
      <c r="Q3627" t="str">
        <f t="shared" si="277"/>
        <v>theater</v>
      </c>
      <c r="R3627" t="str">
        <f t="shared" si="276"/>
        <v>plays</v>
      </c>
      <c r="S3627" s="11">
        <f t="shared" si="275"/>
        <v>42157.652511574073</v>
      </c>
      <c r="T3627" s="12">
        <f t="shared" si="274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 t="shared" si="273"/>
        <v>2060.5</v>
      </c>
      <c r="Q3628" t="str">
        <f t="shared" si="277"/>
        <v>theater</v>
      </c>
      <c r="R3628" t="str">
        <f t="shared" si="276"/>
        <v>plays</v>
      </c>
      <c r="S3628" s="11">
        <f t="shared" si="275"/>
        <v>41846.667326388888</v>
      </c>
      <c r="T3628" s="12">
        <f t="shared" si="274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 t="shared" si="273"/>
        <v>1014.5</v>
      </c>
      <c r="Q3629" t="str">
        <f t="shared" si="277"/>
        <v>theater</v>
      </c>
      <c r="R3629" t="str">
        <f t="shared" si="276"/>
        <v>plays</v>
      </c>
      <c r="S3629" s="11">
        <f t="shared" si="275"/>
        <v>42460.741747685184</v>
      </c>
      <c r="T3629" s="12">
        <f t="shared" si="274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>
        <f t="shared" si="273"/>
        <v>0</v>
      </c>
      <c r="Q3630" t="str">
        <f t="shared" si="277"/>
        <v>theater</v>
      </c>
      <c r="R3630" t="str">
        <f t="shared" si="276"/>
        <v>musical</v>
      </c>
      <c r="S3630" s="11">
        <f t="shared" si="275"/>
        <v>42291.833287037036</v>
      </c>
      <c r="T3630" s="12">
        <f t="shared" si="274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 t="shared" si="273"/>
        <v>2</v>
      </c>
      <c r="Q3631" t="str">
        <f t="shared" si="277"/>
        <v>theater</v>
      </c>
      <c r="R3631" t="str">
        <f t="shared" si="276"/>
        <v>musical</v>
      </c>
      <c r="S3631" s="11">
        <f t="shared" si="275"/>
        <v>42437.094490740739</v>
      </c>
      <c r="T3631" s="12">
        <f t="shared" si="274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 t="shared" si="273"/>
        <v>1</v>
      </c>
      <c r="Q3632" t="str">
        <f t="shared" si="277"/>
        <v>theater</v>
      </c>
      <c r="R3632" t="str">
        <f t="shared" si="276"/>
        <v>musical</v>
      </c>
      <c r="S3632" s="11">
        <f t="shared" si="275"/>
        <v>41942.84710648148</v>
      </c>
      <c r="T3632" s="12">
        <f t="shared" si="274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 t="shared" si="273"/>
        <v>4392</v>
      </c>
      <c r="Q3633" t="str">
        <f t="shared" si="277"/>
        <v>theater</v>
      </c>
      <c r="R3633" t="str">
        <f t="shared" si="276"/>
        <v>musical</v>
      </c>
      <c r="S3633" s="11">
        <f t="shared" si="275"/>
        <v>41880.753437499996</v>
      </c>
      <c r="T3633" s="12">
        <f t="shared" si="274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 t="shared" si="273"/>
        <v>50.5</v>
      </c>
      <c r="Q3634" t="str">
        <f t="shared" si="277"/>
        <v>theater</v>
      </c>
      <c r="R3634" t="str">
        <f t="shared" si="276"/>
        <v>musical</v>
      </c>
      <c r="S3634" s="11">
        <f t="shared" si="275"/>
        <v>41946.936909722222</v>
      </c>
      <c r="T3634" s="12">
        <f t="shared" si="274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 t="shared" si="273"/>
        <v>896.5</v>
      </c>
      <c r="Q3635" t="str">
        <f t="shared" si="277"/>
        <v>theater</v>
      </c>
      <c r="R3635" t="str">
        <f t="shared" si="276"/>
        <v>musical</v>
      </c>
      <c r="S3635" s="11">
        <f t="shared" si="275"/>
        <v>42649.623460648145</v>
      </c>
      <c r="T3635" s="12">
        <f t="shared" si="274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 t="shared" si="273"/>
        <v>1601.5</v>
      </c>
      <c r="Q3636" t="str">
        <f t="shared" si="277"/>
        <v>theater</v>
      </c>
      <c r="R3636" t="str">
        <f t="shared" si="276"/>
        <v>musical</v>
      </c>
      <c r="S3636" s="11">
        <f t="shared" si="275"/>
        <v>42701.166365740741</v>
      </c>
      <c r="T3636" s="12">
        <f t="shared" si="274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 t="shared" si="273"/>
        <v>643</v>
      </c>
      <c r="Q3637" t="str">
        <f t="shared" si="277"/>
        <v>theater</v>
      </c>
      <c r="R3637" t="str">
        <f t="shared" si="276"/>
        <v>musical</v>
      </c>
      <c r="S3637" s="11">
        <f t="shared" si="275"/>
        <v>42450.88282407407</v>
      </c>
      <c r="T3637" s="12">
        <f t="shared" si="274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>
        <f t="shared" si="273"/>
        <v>0</v>
      </c>
      <c r="Q3638" t="str">
        <f t="shared" si="277"/>
        <v>theater</v>
      </c>
      <c r="R3638" t="str">
        <f t="shared" si="276"/>
        <v>musical</v>
      </c>
      <c r="S3638" s="11">
        <f t="shared" si="275"/>
        <v>42226.694780092599</v>
      </c>
      <c r="T3638" s="12">
        <f t="shared" si="274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 t="shared" si="273"/>
        <v>470</v>
      </c>
      <c r="Q3639" t="str">
        <f t="shared" si="277"/>
        <v>theater</v>
      </c>
      <c r="R3639" t="str">
        <f t="shared" si="276"/>
        <v>musical</v>
      </c>
      <c r="S3639" s="11">
        <f t="shared" si="275"/>
        <v>41975.700636574074</v>
      </c>
      <c r="T3639" s="12">
        <f t="shared" si="274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 t="shared" si="273"/>
        <v>109</v>
      </c>
      <c r="Q3640" t="str">
        <f t="shared" si="277"/>
        <v>theater</v>
      </c>
      <c r="R3640" t="str">
        <f t="shared" si="276"/>
        <v>musical</v>
      </c>
      <c r="S3640" s="11">
        <f t="shared" si="275"/>
        <v>42053.672824074078</v>
      </c>
      <c r="T3640" s="12">
        <f t="shared" si="274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 t="shared" si="273"/>
        <v>1</v>
      </c>
      <c r="Q3641" t="str">
        <f t="shared" si="277"/>
        <v>theater</v>
      </c>
      <c r="R3641" t="str">
        <f t="shared" si="276"/>
        <v>musical</v>
      </c>
      <c r="S3641" s="11">
        <f t="shared" si="275"/>
        <v>42590.677152777775</v>
      </c>
      <c r="T3641" s="12">
        <f t="shared" si="274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 t="shared" si="273"/>
        <v>29</v>
      </c>
      <c r="Q3642" t="str">
        <f t="shared" si="277"/>
        <v>theater</v>
      </c>
      <c r="R3642" t="str">
        <f t="shared" si="276"/>
        <v>musical</v>
      </c>
      <c r="S3642" s="11">
        <f t="shared" si="275"/>
        <v>42104.781597222223</v>
      </c>
      <c r="T3642" s="12">
        <f t="shared" si="274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>
        <f t="shared" si="273"/>
        <v>0</v>
      </c>
      <c r="Q3643" t="str">
        <f t="shared" si="277"/>
        <v>theater</v>
      </c>
      <c r="R3643" t="str">
        <f t="shared" si="276"/>
        <v>musical</v>
      </c>
      <c r="S3643" s="11">
        <f t="shared" si="275"/>
        <v>41899.627071759263</v>
      </c>
      <c r="T3643" s="12">
        <f t="shared" si="274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 t="shared" si="273"/>
        <v>8.5</v>
      </c>
      <c r="Q3644" t="str">
        <f t="shared" si="277"/>
        <v>theater</v>
      </c>
      <c r="R3644" t="str">
        <f t="shared" si="276"/>
        <v>musical</v>
      </c>
      <c r="S3644" s="11">
        <f t="shared" si="275"/>
        <v>42297.816284722227</v>
      </c>
      <c r="T3644" s="12">
        <f t="shared" si="274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>
        <f t="shared" si="273"/>
        <v>0</v>
      </c>
      <c r="Q3645" t="str">
        <f t="shared" si="277"/>
        <v>theater</v>
      </c>
      <c r="R3645" t="str">
        <f t="shared" si="276"/>
        <v>musical</v>
      </c>
      <c r="S3645" s="11">
        <f t="shared" si="275"/>
        <v>42285.143969907411</v>
      </c>
      <c r="T3645" s="12">
        <f t="shared" si="274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 t="shared" si="273"/>
        <v>416.5</v>
      </c>
      <c r="Q3646" t="str">
        <f t="shared" si="277"/>
        <v>theater</v>
      </c>
      <c r="R3646" t="str">
        <f t="shared" si="276"/>
        <v>musical</v>
      </c>
      <c r="S3646" s="11">
        <f t="shared" si="275"/>
        <v>42409.241747685184</v>
      </c>
      <c r="T3646" s="12">
        <f t="shared" si="274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 t="shared" si="273"/>
        <v>1</v>
      </c>
      <c r="Q3647" t="str">
        <f t="shared" si="277"/>
        <v>theater</v>
      </c>
      <c r="R3647" t="str">
        <f t="shared" si="276"/>
        <v>musical</v>
      </c>
      <c r="S3647" s="11">
        <f t="shared" si="275"/>
        <v>42665.970347222217</v>
      </c>
      <c r="T3647" s="12">
        <f t="shared" si="274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 t="shared" si="273"/>
        <v>244.5</v>
      </c>
      <c r="Q3648" t="str">
        <f t="shared" si="277"/>
        <v>theater</v>
      </c>
      <c r="R3648" t="str">
        <f t="shared" si="276"/>
        <v>musical</v>
      </c>
      <c r="S3648" s="11">
        <f t="shared" si="275"/>
        <v>42140.421319444446</v>
      </c>
      <c r="T3648" s="12">
        <f t="shared" si="274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 t="shared" si="273"/>
        <v>16</v>
      </c>
      <c r="Q3649" t="str">
        <f t="shared" si="277"/>
        <v>theater</v>
      </c>
      <c r="R3649" t="str">
        <f t="shared" si="276"/>
        <v>musical</v>
      </c>
      <c r="S3649" s="11">
        <f t="shared" si="275"/>
        <v>42598.749155092592</v>
      </c>
      <c r="T3649" s="12">
        <f t="shared" si="274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 t="shared" si="273"/>
        <v>20113</v>
      </c>
      <c r="Q3650" t="str">
        <f t="shared" si="277"/>
        <v>theater</v>
      </c>
      <c r="R3650" t="str">
        <f t="shared" si="276"/>
        <v>plays</v>
      </c>
      <c r="S3650" s="11">
        <f t="shared" si="275"/>
        <v>41887.292187500003</v>
      </c>
      <c r="T3650" s="12">
        <f t="shared" si="274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 t="shared" ref="P3651:P3714" si="278">AVERAGE(L3651,E3651)</f>
        <v>394</v>
      </c>
      <c r="Q3651" t="str">
        <f t="shared" si="277"/>
        <v>theater</v>
      </c>
      <c r="R3651" t="str">
        <f t="shared" si="276"/>
        <v>plays</v>
      </c>
      <c r="S3651" s="11">
        <f t="shared" si="275"/>
        <v>41780.712893518517</v>
      </c>
      <c r="T3651" s="12">
        <f t="shared" ref="T3651:T3714" si="279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 t="shared" si="278"/>
        <v>258.5</v>
      </c>
      <c r="Q3652" t="str">
        <f t="shared" si="277"/>
        <v>theater</v>
      </c>
      <c r="R3652" t="str">
        <f t="shared" si="276"/>
        <v>plays</v>
      </c>
      <c r="S3652" s="11">
        <f t="shared" ref="S3652:S3715" si="280">(((J3652/60)/60)/24)+DATE(1970,1,1)</f>
        <v>42381.478981481487</v>
      </c>
      <c r="T3652" s="12">
        <f t="shared" si="27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 t="shared" si="278"/>
        <v>264.5</v>
      </c>
      <c r="Q3653" t="str">
        <f t="shared" si="277"/>
        <v>theater</v>
      </c>
      <c r="R3653" t="str">
        <f t="shared" si="276"/>
        <v>plays</v>
      </c>
      <c r="S3653" s="11">
        <f t="shared" si="280"/>
        <v>41828.646319444444</v>
      </c>
      <c r="T3653" s="12">
        <f t="shared" si="27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 t="shared" si="278"/>
        <v>384.5</v>
      </c>
      <c r="Q3654" t="str">
        <f t="shared" si="277"/>
        <v>theater</v>
      </c>
      <c r="R3654" t="str">
        <f t="shared" si="276"/>
        <v>plays</v>
      </c>
      <c r="S3654" s="11">
        <f t="shared" si="280"/>
        <v>42596.644699074073</v>
      </c>
      <c r="T3654" s="12">
        <f t="shared" si="27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 t="shared" si="278"/>
        <v>1021.5</v>
      </c>
      <c r="Q3655" t="str">
        <f t="shared" si="277"/>
        <v>theater</v>
      </c>
      <c r="R3655" t="str">
        <f t="shared" si="276"/>
        <v>plays</v>
      </c>
      <c r="S3655" s="11">
        <f t="shared" si="280"/>
        <v>42191.363506944443</v>
      </c>
      <c r="T3655" s="12">
        <f t="shared" si="27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 t="shared" si="278"/>
        <v>1327</v>
      </c>
      <c r="Q3656" t="str">
        <f t="shared" si="277"/>
        <v>theater</v>
      </c>
      <c r="R3656" t="str">
        <f t="shared" si="276"/>
        <v>plays</v>
      </c>
      <c r="S3656" s="11">
        <f t="shared" si="280"/>
        <v>42440.416504629626</v>
      </c>
      <c r="T3656" s="12">
        <f t="shared" si="27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 t="shared" si="278"/>
        <v>2946</v>
      </c>
      <c r="Q3657" t="str">
        <f t="shared" si="277"/>
        <v>theater</v>
      </c>
      <c r="R3657" t="str">
        <f t="shared" si="276"/>
        <v>plays</v>
      </c>
      <c r="S3657" s="11">
        <f t="shared" si="280"/>
        <v>42173.803217592591</v>
      </c>
      <c r="T3657" s="12">
        <f t="shared" si="27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 t="shared" si="278"/>
        <v>2668.5</v>
      </c>
      <c r="Q3658" t="str">
        <f t="shared" si="277"/>
        <v>theater</v>
      </c>
      <c r="R3658" t="str">
        <f t="shared" si="276"/>
        <v>plays</v>
      </c>
      <c r="S3658" s="11">
        <f t="shared" si="280"/>
        <v>42737.910138888896</v>
      </c>
      <c r="T3658" s="12">
        <f t="shared" si="27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 t="shared" si="278"/>
        <v>1117.5</v>
      </c>
      <c r="Q3659" t="str">
        <f t="shared" si="277"/>
        <v>theater</v>
      </c>
      <c r="R3659" t="str">
        <f t="shared" ref="R3659:R3722" si="281">RIGHT(N3659,LEN(N3659)-FIND("/",N3659))</f>
        <v>plays</v>
      </c>
      <c r="S3659" s="11">
        <f t="shared" si="280"/>
        <v>42499.629849537043</v>
      </c>
      <c r="T3659" s="12">
        <f t="shared" si="27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 t="shared" si="278"/>
        <v>765</v>
      </c>
      <c r="Q3660" t="str">
        <f t="shared" ref="Q3660:Q3723" si="282">LEFT(N3660,FIND("/",N3660)-1)</f>
        <v>theater</v>
      </c>
      <c r="R3660" t="str">
        <f t="shared" si="281"/>
        <v>plays</v>
      </c>
      <c r="S3660" s="11">
        <f t="shared" si="280"/>
        <v>41775.858564814815</v>
      </c>
      <c r="T3660" s="12">
        <f t="shared" si="27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 t="shared" si="278"/>
        <v>1537</v>
      </c>
      <c r="Q3661" t="str">
        <f t="shared" si="282"/>
        <v>theater</v>
      </c>
      <c r="R3661" t="str">
        <f t="shared" si="281"/>
        <v>plays</v>
      </c>
      <c r="S3661" s="11">
        <f t="shared" si="280"/>
        <v>42055.277199074073</v>
      </c>
      <c r="T3661" s="12">
        <f t="shared" si="27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 t="shared" si="278"/>
        <v>136</v>
      </c>
      <c r="Q3662" t="str">
        <f t="shared" si="282"/>
        <v>theater</v>
      </c>
      <c r="R3662" t="str">
        <f t="shared" si="281"/>
        <v>plays</v>
      </c>
      <c r="S3662" s="11">
        <f t="shared" si="280"/>
        <v>41971.881076388891</v>
      </c>
      <c r="T3662" s="12">
        <f t="shared" si="27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 t="shared" si="278"/>
        <v>1683</v>
      </c>
      <c r="Q3663" t="str">
        <f t="shared" si="282"/>
        <v>theater</v>
      </c>
      <c r="R3663" t="str">
        <f t="shared" si="281"/>
        <v>plays</v>
      </c>
      <c r="S3663" s="11">
        <f t="shared" si="280"/>
        <v>42447.896666666667</v>
      </c>
      <c r="T3663" s="12">
        <f t="shared" si="27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 t="shared" si="278"/>
        <v>4077</v>
      </c>
      <c r="Q3664" t="str">
        <f t="shared" si="282"/>
        <v>theater</v>
      </c>
      <c r="R3664" t="str">
        <f t="shared" si="281"/>
        <v>plays</v>
      </c>
      <c r="S3664" s="11">
        <f t="shared" si="280"/>
        <v>42064.220069444447</v>
      </c>
      <c r="T3664" s="12">
        <f t="shared" si="27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 t="shared" si="278"/>
        <v>121.5</v>
      </c>
      <c r="Q3665" t="str">
        <f t="shared" si="282"/>
        <v>theater</v>
      </c>
      <c r="R3665" t="str">
        <f t="shared" si="281"/>
        <v>plays</v>
      </c>
      <c r="S3665" s="11">
        <f t="shared" si="280"/>
        <v>42665.451736111107</v>
      </c>
      <c r="T3665" s="12">
        <f t="shared" si="27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 t="shared" si="278"/>
        <v>447</v>
      </c>
      <c r="Q3666" t="str">
        <f t="shared" si="282"/>
        <v>theater</v>
      </c>
      <c r="R3666" t="str">
        <f t="shared" si="281"/>
        <v>plays</v>
      </c>
      <c r="S3666" s="11">
        <f t="shared" si="280"/>
        <v>42523.248715277776</v>
      </c>
      <c r="T3666" s="12">
        <f t="shared" si="27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 t="shared" si="278"/>
        <v>364</v>
      </c>
      <c r="Q3667" t="str">
        <f t="shared" si="282"/>
        <v>theater</v>
      </c>
      <c r="R3667" t="str">
        <f t="shared" si="281"/>
        <v>plays</v>
      </c>
      <c r="S3667" s="11">
        <f t="shared" si="280"/>
        <v>42294.808124999996</v>
      </c>
      <c r="T3667" s="12">
        <f t="shared" si="279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 t="shared" si="278"/>
        <v>619</v>
      </c>
      <c r="Q3668" t="str">
        <f t="shared" si="282"/>
        <v>theater</v>
      </c>
      <c r="R3668" t="str">
        <f t="shared" si="281"/>
        <v>plays</v>
      </c>
      <c r="S3668" s="11">
        <f t="shared" si="280"/>
        <v>41822.90488425926</v>
      </c>
      <c r="T3668" s="12">
        <f t="shared" si="27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 t="shared" si="278"/>
        <v>1576.5550000000001</v>
      </c>
      <c r="Q3669" t="str">
        <f t="shared" si="282"/>
        <v>theater</v>
      </c>
      <c r="R3669" t="str">
        <f t="shared" si="281"/>
        <v>plays</v>
      </c>
      <c r="S3669" s="11">
        <f t="shared" si="280"/>
        <v>42173.970127314817</v>
      </c>
      <c r="T3669" s="12">
        <f t="shared" si="27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 t="shared" si="278"/>
        <v>531.5</v>
      </c>
      <c r="Q3670" t="str">
        <f t="shared" si="282"/>
        <v>theater</v>
      </c>
      <c r="R3670" t="str">
        <f t="shared" si="281"/>
        <v>plays</v>
      </c>
      <c r="S3670" s="11">
        <f t="shared" si="280"/>
        <v>42185.556157407409</v>
      </c>
      <c r="T3670" s="12">
        <f t="shared" si="27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 t="shared" si="278"/>
        <v>699.5</v>
      </c>
      <c r="Q3671" t="str">
        <f t="shared" si="282"/>
        <v>theater</v>
      </c>
      <c r="R3671" t="str">
        <f t="shared" si="281"/>
        <v>plays</v>
      </c>
      <c r="S3671" s="11">
        <f t="shared" si="280"/>
        <v>42136.675196759257</v>
      </c>
      <c r="T3671" s="12">
        <f t="shared" si="27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 t="shared" si="278"/>
        <v>126.5</v>
      </c>
      <c r="Q3672" t="str">
        <f t="shared" si="282"/>
        <v>theater</v>
      </c>
      <c r="R3672" t="str">
        <f t="shared" si="281"/>
        <v>plays</v>
      </c>
      <c r="S3672" s="11">
        <f t="shared" si="280"/>
        <v>42142.514016203699</v>
      </c>
      <c r="T3672" s="12">
        <f t="shared" si="27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 t="shared" si="278"/>
        <v>1785</v>
      </c>
      <c r="Q3673" t="str">
        <f t="shared" si="282"/>
        <v>theater</v>
      </c>
      <c r="R3673" t="str">
        <f t="shared" si="281"/>
        <v>plays</v>
      </c>
      <c r="S3673" s="11">
        <f t="shared" si="280"/>
        <v>41820.62809027778</v>
      </c>
      <c r="T3673" s="12">
        <f t="shared" si="27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 t="shared" si="278"/>
        <v>1551.5</v>
      </c>
      <c r="Q3674" t="str">
        <f t="shared" si="282"/>
        <v>theater</v>
      </c>
      <c r="R3674" t="str">
        <f t="shared" si="281"/>
        <v>plays</v>
      </c>
      <c r="S3674" s="11">
        <f t="shared" si="280"/>
        <v>41878.946574074071</v>
      </c>
      <c r="T3674" s="12">
        <f t="shared" si="27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 t="shared" si="278"/>
        <v>2329.5</v>
      </c>
      <c r="Q3675" t="str">
        <f t="shared" si="282"/>
        <v>theater</v>
      </c>
      <c r="R3675" t="str">
        <f t="shared" si="281"/>
        <v>plays</v>
      </c>
      <c r="S3675" s="11">
        <f t="shared" si="280"/>
        <v>41914.295104166667</v>
      </c>
      <c r="T3675" s="12">
        <f t="shared" si="27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 t="shared" si="278"/>
        <v>2265.5</v>
      </c>
      <c r="Q3676" t="str">
        <f t="shared" si="282"/>
        <v>theater</v>
      </c>
      <c r="R3676" t="str">
        <f t="shared" si="281"/>
        <v>plays</v>
      </c>
      <c r="S3676" s="11">
        <f t="shared" si="280"/>
        <v>42556.873020833329</v>
      </c>
      <c r="T3676" s="12">
        <f t="shared" si="27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 t="shared" si="278"/>
        <v>36.5</v>
      </c>
      <c r="Q3677" t="str">
        <f t="shared" si="282"/>
        <v>theater</v>
      </c>
      <c r="R3677" t="str">
        <f t="shared" si="281"/>
        <v>plays</v>
      </c>
      <c r="S3677" s="11">
        <f t="shared" si="280"/>
        <v>42493.597013888888</v>
      </c>
      <c r="T3677" s="12">
        <f t="shared" si="27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 t="shared" si="278"/>
        <v>523</v>
      </c>
      <c r="Q3678" t="str">
        <f t="shared" si="282"/>
        <v>theater</v>
      </c>
      <c r="R3678" t="str">
        <f t="shared" si="281"/>
        <v>plays</v>
      </c>
      <c r="S3678" s="11">
        <f t="shared" si="280"/>
        <v>41876.815787037034</v>
      </c>
      <c r="T3678" s="12">
        <f t="shared" si="27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 t="shared" si="278"/>
        <v>6273.75</v>
      </c>
      <c r="Q3679" t="str">
        <f t="shared" si="282"/>
        <v>theater</v>
      </c>
      <c r="R3679" t="str">
        <f t="shared" si="281"/>
        <v>plays</v>
      </c>
      <c r="S3679" s="11">
        <f t="shared" si="280"/>
        <v>41802.574282407404</v>
      </c>
      <c r="T3679" s="12">
        <f t="shared" si="27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 t="shared" si="278"/>
        <v>1040.5</v>
      </c>
      <c r="Q3680" t="str">
        <f t="shared" si="282"/>
        <v>theater</v>
      </c>
      <c r="R3680" t="str">
        <f t="shared" si="281"/>
        <v>plays</v>
      </c>
      <c r="S3680" s="11">
        <f t="shared" si="280"/>
        <v>42120.531226851846</v>
      </c>
      <c r="T3680" s="12">
        <f t="shared" si="27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 t="shared" si="278"/>
        <v>1116</v>
      </c>
      <c r="Q3681" t="str">
        <f t="shared" si="282"/>
        <v>theater</v>
      </c>
      <c r="R3681" t="str">
        <f t="shared" si="281"/>
        <v>plays</v>
      </c>
      <c r="S3681" s="11">
        <f t="shared" si="280"/>
        <v>41786.761354166665</v>
      </c>
      <c r="T3681" s="12">
        <f t="shared" si="27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 t="shared" si="278"/>
        <v>1708.5</v>
      </c>
      <c r="Q3682" t="str">
        <f t="shared" si="282"/>
        <v>theater</v>
      </c>
      <c r="R3682" t="str">
        <f t="shared" si="281"/>
        <v>plays</v>
      </c>
      <c r="S3682" s="11">
        <f t="shared" si="280"/>
        <v>42627.454097222217</v>
      </c>
      <c r="T3682" s="12">
        <f t="shared" si="27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 t="shared" si="278"/>
        <v>568.5</v>
      </c>
      <c r="Q3683" t="str">
        <f t="shared" si="282"/>
        <v>theater</v>
      </c>
      <c r="R3683" t="str">
        <f t="shared" si="281"/>
        <v>plays</v>
      </c>
      <c r="S3683" s="11">
        <f t="shared" si="280"/>
        <v>42374.651504629626</v>
      </c>
      <c r="T3683" s="12">
        <f t="shared" si="27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 t="shared" si="278"/>
        <v>2121.5</v>
      </c>
      <c r="Q3684" t="str">
        <f t="shared" si="282"/>
        <v>theater</v>
      </c>
      <c r="R3684" t="str">
        <f t="shared" si="281"/>
        <v>plays</v>
      </c>
      <c r="S3684" s="11">
        <f t="shared" si="280"/>
        <v>41772.685393518521</v>
      </c>
      <c r="T3684" s="12">
        <f t="shared" si="27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 t="shared" si="278"/>
        <v>1973</v>
      </c>
      <c r="Q3685" t="str">
        <f t="shared" si="282"/>
        <v>theater</v>
      </c>
      <c r="R3685" t="str">
        <f t="shared" si="281"/>
        <v>plays</v>
      </c>
      <c r="S3685" s="11">
        <f t="shared" si="280"/>
        <v>42633.116851851853</v>
      </c>
      <c r="T3685" s="12">
        <f t="shared" si="27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 t="shared" si="278"/>
        <v>533</v>
      </c>
      <c r="Q3686" t="str">
        <f t="shared" si="282"/>
        <v>theater</v>
      </c>
      <c r="R3686" t="str">
        <f t="shared" si="281"/>
        <v>plays</v>
      </c>
      <c r="S3686" s="11">
        <f t="shared" si="280"/>
        <v>42219.180393518516</v>
      </c>
      <c r="T3686" s="12">
        <f t="shared" si="27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 t="shared" si="278"/>
        <v>2705.5</v>
      </c>
      <c r="Q3687" t="str">
        <f t="shared" si="282"/>
        <v>theater</v>
      </c>
      <c r="R3687" t="str">
        <f t="shared" si="281"/>
        <v>plays</v>
      </c>
      <c r="S3687" s="11">
        <f t="shared" si="280"/>
        <v>41753.593275462961</v>
      </c>
      <c r="T3687" s="12">
        <f t="shared" si="27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 t="shared" si="278"/>
        <v>180.5</v>
      </c>
      <c r="Q3688" t="str">
        <f t="shared" si="282"/>
        <v>theater</v>
      </c>
      <c r="R3688" t="str">
        <f t="shared" si="281"/>
        <v>plays</v>
      </c>
      <c r="S3688" s="11">
        <f t="shared" si="280"/>
        <v>42230.662731481483</v>
      </c>
      <c r="T3688" s="12">
        <f t="shared" si="27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 t="shared" si="278"/>
        <v>2518.625</v>
      </c>
      <c r="Q3689" t="str">
        <f t="shared" si="282"/>
        <v>theater</v>
      </c>
      <c r="R3689" t="str">
        <f t="shared" si="281"/>
        <v>plays</v>
      </c>
      <c r="S3689" s="11">
        <f t="shared" si="280"/>
        <v>41787.218229166669</v>
      </c>
      <c r="T3689" s="12">
        <f t="shared" si="27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 t="shared" si="278"/>
        <v>1657</v>
      </c>
      <c r="Q3690" t="str">
        <f t="shared" si="282"/>
        <v>theater</v>
      </c>
      <c r="R3690" t="str">
        <f t="shared" si="281"/>
        <v>plays</v>
      </c>
      <c r="S3690" s="11">
        <f t="shared" si="280"/>
        <v>41829.787083333329</v>
      </c>
      <c r="T3690" s="12">
        <f t="shared" si="27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 t="shared" si="278"/>
        <v>1806</v>
      </c>
      <c r="Q3691" t="str">
        <f t="shared" si="282"/>
        <v>theater</v>
      </c>
      <c r="R3691" t="str">
        <f t="shared" si="281"/>
        <v>plays</v>
      </c>
      <c r="S3691" s="11">
        <f t="shared" si="280"/>
        <v>42147.826840277776</v>
      </c>
      <c r="T3691" s="12">
        <f t="shared" si="27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 t="shared" si="278"/>
        <v>915.5</v>
      </c>
      <c r="Q3692" t="str">
        <f t="shared" si="282"/>
        <v>theater</v>
      </c>
      <c r="R3692" t="str">
        <f t="shared" si="281"/>
        <v>plays</v>
      </c>
      <c r="S3692" s="11">
        <f t="shared" si="280"/>
        <v>41940.598182870373</v>
      </c>
      <c r="T3692" s="12">
        <f t="shared" si="27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 t="shared" si="278"/>
        <v>25729</v>
      </c>
      <c r="Q3693" t="str">
        <f t="shared" si="282"/>
        <v>theater</v>
      </c>
      <c r="R3693" t="str">
        <f t="shared" si="281"/>
        <v>plays</v>
      </c>
      <c r="S3693" s="11">
        <f t="shared" si="280"/>
        <v>42020.700567129628</v>
      </c>
      <c r="T3693" s="12">
        <f t="shared" si="27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 t="shared" si="278"/>
        <v>638.5</v>
      </c>
      <c r="Q3694" t="str">
        <f t="shared" si="282"/>
        <v>theater</v>
      </c>
      <c r="R3694" t="str">
        <f t="shared" si="281"/>
        <v>plays</v>
      </c>
      <c r="S3694" s="11">
        <f t="shared" si="280"/>
        <v>41891.96503472222</v>
      </c>
      <c r="T3694" s="12">
        <f t="shared" si="27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 t="shared" si="278"/>
        <v>222</v>
      </c>
      <c r="Q3695" t="str">
        <f t="shared" si="282"/>
        <v>theater</v>
      </c>
      <c r="R3695" t="str">
        <f t="shared" si="281"/>
        <v>plays</v>
      </c>
      <c r="S3695" s="11">
        <f t="shared" si="280"/>
        <v>42309.191307870366</v>
      </c>
      <c r="T3695" s="12">
        <f t="shared" si="27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 t="shared" si="278"/>
        <v>1910</v>
      </c>
      <c r="Q3696" t="str">
        <f t="shared" si="282"/>
        <v>theater</v>
      </c>
      <c r="R3696" t="str">
        <f t="shared" si="281"/>
        <v>plays</v>
      </c>
      <c r="S3696" s="11">
        <f t="shared" si="280"/>
        <v>42490.133877314816</v>
      </c>
      <c r="T3696" s="12">
        <f t="shared" si="27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 t="shared" si="278"/>
        <v>2019</v>
      </c>
      <c r="Q3697" t="str">
        <f t="shared" si="282"/>
        <v>theater</v>
      </c>
      <c r="R3697" t="str">
        <f t="shared" si="281"/>
        <v>plays</v>
      </c>
      <c r="S3697" s="11">
        <f t="shared" si="280"/>
        <v>41995.870486111111</v>
      </c>
      <c r="T3697" s="12">
        <f t="shared" si="27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 t="shared" si="278"/>
        <v>1589</v>
      </c>
      <c r="Q3698" t="str">
        <f t="shared" si="282"/>
        <v>theater</v>
      </c>
      <c r="R3698" t="str">
        <f t="shared" si="281"/>
        <v>plays</v>
      </c>
      <c r="S3698" s="11">
        <f t="shared" si="280"/>
        <v>41988.617083333331</v>
      </c>
      <c r="T3698" s="12">
        <f t="shared" si="27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 t="shared" si="278"/>
        <v>1095</v>
      </c>
      <c r="Q3699" t="str">
        <f t="shared" si="282"/>
        <v>theater</v>
      </c>
      <c r="R3699" t="str">
        <f t="shared" si="281"/>
        <v>plays</v>
      </c>
      <c r="S3699" s="11">
        <f t="shared" si="280"/>
        <v>42479.465833333335</v>
      </c>
      <c r="T3699" s="12">
        <f t="shared" si="27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 t="shared" si="278"/>
        <v>2831</v>
      </c>
      <c r="Q3700" t="str">
        <f t="shared" si="282"/>
        <v>theater</v>
      </c>
      <c r="R3700" t="str">
        <f t="shared" si="281"/>
        <v>plays</v>
      </c>
      <c r="S3700" s="11">
        <f t="shared" si="280"/>
        <v>42401.806562500002</v>
      </c>
      <c r="T3700" s="12">
        <f t="shared" si="27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 t="shared" si="278"/>
        <v>1280</v>
      </c>
      <c r="Q3701" t="str">
        <f t="shared" si="282"/>
        <v>theater</v>
      </c>
      <c r="R3701" t="str">
        <f t="shared" si="281"/>
        <v>plays</v>
      </c>
      <c r="S3701" s="11">
        <f t="shared" si="280"/>
        <v>41897.602037037039</v>
      </c>
      <c r="T3701" s="12">
        <f t="shared" si="27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 t="shared" si="278"/>
        <v>312</v>
      </c>
      <c r="Q3702" t="str">
        <f t="shared" si="282"/>
        <v>theater</v>
      </c>
      <c r="R3702" t="str">
        <f t="shared" si="281"/>
        <v>plays</v>
      </c>
      <c r="S3702" s="11">
        <f t="shared" si="280"/>
        <v>41882.585648148146</v>
      </c>
      <c r="T3702" s="12">
        <f t="shared" si="27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 t="shared" si="278"/>
        <v>772</v>
      </c>
      <c r="Q3703" t="str">
        <f t="shared" si="282"/>
        <v>theater</v>
      </c>
      <c r="R3703" t="str">
        <f t="shared" si="281"/>
        <v>plays</v>
      </c>
      <c r="S3703" s="11">
        <f t="shared" si="280"/>
        <v>42129.541585648149</v>
      </c>
      <c r="T3703" s="12">
        <f t="shared" si="27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 t="shared" si="278"/>
        <v>1648</v>
      </c>
      <c r="Q3704" t="str">
        <f t="shared" si="282"/>
        <v>theater</v>
      </c>
      <c r="R3704" t="str">
        <f t="shared" si="281"/>
        <v>plays</v>
      </c>
      <c r="S3704" s="11">
        <f t="shared" si="280"/>
        <v>42524.53800925926</v>
      </c>
      <c r="T3704" s="12">
        <f t="shared" si="27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 t="shared" si="278"/>
        <v>663</v>
      </c>
      <c r="Q3705" t="str">
        <f t="shared" si="282"/>
        <v>theater</v>
      </c>
      <c r="R3705" t="str">
        <f t="shared" si="281"/>
        <v>plays</v>
      </c>
      <c r="S3705" s="11">
        <f t="shared" si="280"/>
        <v>42556.504490740743</v>
      </c>
      <c r="T3705" s="12">
        <f t="shared" si="27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 t="shared" si="278"/>
        <v>218.005</v>
      </c>
      <c r="Q3706" t="str">
        <f t="shared" si="282"/>
        <v>theater</v>
      </c>
      <c r="R3706" t="str">
        <f t="shared" si="281"/>
        <v>plays</v>
      </c>
      <c r="S3706" s="11">
        <f t="shared" si="280"/>
        <v>42461.689745370371</v>
      </c>
      <c r="T3706" s="12">
        <f t="shared" si="27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 t="shared" si="278"/>
        <v>1480</v>
      </c>
      <c r="Q3707" t="str">
        <f t="shared" si="282"/>
        <v>theater</v>
      </c>
      <c r="R3707" t="str">
        <f t="shared" si="281"/>
        <v>plays</v>
      </c>
      <c r="S3707" s="11">
        <f t="shared" si="280"/>
        <v>41792.542986111112</v>
      </c>
      <c r="T3707" s="12">
        <f t="shared" si="27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 t="shared" si="278"/>
        <v>916.5</v>
      </c>
      <c r="Q3708" t="str">
        <f t="shared" si="282"/>
        <v>theater</v>
      </c>
      <c r="R3708" t="str">
        <f t="shared" si="281"/>
        <v>plays</v>
      </c>
      <c r="S3708" s="11">
        <f t="shared" si="280"/>
        <v>41879.913761574076</v>
      </c>
      <c r="T3708" s="12">
        <f t="shared" si="27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 t="shared" si="278"/>
        <v>941.5</v>
      </c>
      <c r="Q3709" t="str">
        <f t="shared" si="282"/>
        <v>theater</v>
      </c>
      <c r="R3709" t="str">
        <f t="shared" si="281"/>
        <v>plays</v>
      </c>
      <c r="S3709" s="11">
        <f t="shared" si="280"/>
        <v>42552.048356481479</v>
      </c>
      <c r="T3709" s="12">
        <f t="shared" si="27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 t="shared" si="278"/>
        <v>1069.5</v>
      </c>
      <c r="Q3710" t="str">
        <f t="shared" si="282"/>
        <v>theater</v>
      </c>
      <c r="R3710" t="str">
        <f t="shared" si="281"/>
        <v>plays</v>
      </c>
      <c r="S3710" s="11">
        <f t="shared" si="280"/>
        <v>41810.142199074071</v>
      </c>
      <c r="T3710" s="12">
        <f t="shared" si="27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 t="shared" si="278"/>
        <v>558.75</v>
      </c>
      <c r="Q3711" t="str">
        <f t="shared" si="282"/>
        <v>theater</v>
      </c>
      <c r="R3711" t="str">
        <f t="shared" si="281"/>
        <v>plays</v>
      </c>
      <c r="S3711" s="11">
        <f t="shared" si="280"/>
        <v>41785.707708333335</v>
      </c>
      <c r="T3711" s="12">
        <f t="shared" si="27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 t="shared" si="278"/>
        <v>931</v>
      </c>
      <c r="Q3712" t="str">
        <f t="shared" si="282"/>
        <v>theater</v>
      </c>
      <c r="R3712" t="str">
        <f t="shared" si="281"/>
        <v>plays</v>
      </c>
      <c r="S3712" s="11">
        <f t="shared" si="280"/>
        <v>42072.576249999998</v>
      </c>
      <c r="T3712" s="12">
        <f t="shared" si="27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 t="shared" si="278"/>
        <v>295.5</v>
      </c>
      <c r="Q3713" t="str">
        <f t="shared" si="282"/>
        <v>theater</v>
      </c>
      <c r="R3713" t="str">
        <f t="shared" si="281"/>
        <v>plays</v>
      </c>
      <c r="S3713" s="11">
        <f t="shared" si="280"/>
        <v>41779.724224537036</v>
      </c>
      <c r="T3713" s="12">
        <f t="shared" si="27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 t="shared" si="278"/>
        <v>5817</v>
      </c>
      <c r="Q3714" t="str">
        <f t="shared" si="282"/>
        <v>theater</v>
      </c>
      <c r="R3714" t="str">
        <f t="shared" si="281"/>
        <v>plays</v>
      </c>
      <c r="S3714" s="11">
        <f t="shared" si="280"/>
        <v>42134.172071759262</v>
      </c>
      <c r="T3714" s="12">
        <f t="shared" si="279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 t="shared" ref="P3715:P3778" si="283">AVERAGE(L3715,E3715)</f>
        <v>1024.5</v>
      </c>
      <c r="Q3715" t="str">
        <f t="shared" si="282"/>
        <v>theater</v>
      </c>
      <c r="R3715" t="str">
        <f t="shared" si="281"/>
        <v>plays</v>
      </c>
      <c r="S3715" s="11">
        <f t="shared" si="280"/>
        <v>42505.738032407404</v>
      </c>
      <c r="T3715" s="12">
        <f t="shared" ref="T3715:T3778" si="28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 t="shared" si="283"/>
        <v>5166</v>
      </c>
      <c r="Q3716" t="str">
        <f t="shared" si="282"/>
        <v>theater</v>
      </c>
      <c r="R3716" t="str">
        <f t="shared" si="281"/>
        <v>plays</v>
      </c>
      <c r="S3716" s="11">
        <f t="shared" ref="S3716:S3779" si="285">(((J3716/60)/60)/24)+DATE(1970,1,1)</f>
        <v>42118.556331018524</v>
      </c>
      <c r="T3716" s="12">
        <f t="shared" si="28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 t="shared" si="283"/>
        <v>1808.5</v>
      </c>
      <c r="Q3717" t="str">
        <f t="shared" si="282"/>
        <v>theater</v>
      </c>
      <c r="R3717" t="str">
        <f t="shared" si="281"/>
        <v>plays</v>
      </c>
      <c r="S3717" s="11">
        <f t="shared" si="285"/>
        <v>42036.995590277773</v>
      </c>
      <c r="T3717" s="12">
        <f t="shared" si="28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 t="shared" si="283"/>
        <v>635</v>
      </c>
      <c r="Q3718" t="str">
        <f t="shared" si="282"/>
        <v>theater</v>
      </c>
      <c r="R3718" t="str">
        <f t="shared" si="281"/>
        <v>plays</v>
      </c>
      <c r="S3718" s="11">
        <f t="shared" si="285"/>
        <v>42360.887835648144</v>
      </c>
      <c r="T3718" s="12">
        <f t="shared" si="28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 t="shared" si="283"/>
        <v>2021.5</v>
      </c>
      <c r="Q3719" t="str">
        <f t="shared" si="282"/>
        <v>theater</v>
      </c>
      <c r="R3719" t="str">
        <f t="shared" si="281"/>
        <v>plays</v>
      </c>
      <c r="S3719" s="11">
        <f t="shared" si="285"/>
        <v>42102.866307870368</v>
      </c>
      <c r="T3719" s="12">
        <f t="shared" si="28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 t="shared" si="283"/>
        <v>621.5</v>
      </c>
      <c r="Q3720" t="str">
        <f t="shared" si="282"/>
        <v>theater</v>
      </c>
      <c r="R3720" t="str">
        <f t="shared" si="281"/>
        <v>plays</v>
      </c>
      <c r="S3720" s="11">
        <f t="shared" si="285"/>
        <v>42032.716145833328</v>
      </c>
      <c r="T3720" s="12">
        <f t="shared" si="28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 t="shared" si="283"/>
        <v>212</v>
      </c>
      <c r="Q3721" t="str">
        <f t="shared" si="282"/>
        <v>theater</v>
      </c>
      <c r="R3721" t="str">
        <f t="shared" si="281"/>
        <v>plays</v>
      </c>
      <c r="S3721" s="11">
        <f t="shared" si="285"/>
        <v>42147.729930555557</v>
      </c>
      <c r="T3721" s="12">
        <f t="shared" si="28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 t="shared" si="283"/>
        <v>1744.5</v>
      </c>
      <c r="Q3722" t="str">
        <f t="shared" si="282"/>
        <v>theater</v>
      </c>
      <c r="R3722" t="str">
        <f t="shared" si="281"/>
        <v>plays</v>
      </c>
      <c r="S3722" s="11">
        <f t="shared" si="285"/>
        <v>42165.993125000001</v>
      </c>
      <c r="T3722" s="12">
        <f t="shared" si="28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 t="shared" si="283"/>
        <v>2542</v>
      </c>
      <c r="Q3723" t="str">
        <f t="shared" si="282"/>
        <v>theater</v>
      </c>
      <c r="R3723" t="str">
        <f t="shared" ref="R3723:R3786" si="286">RIGHT(N3723,LEN(N3723)-FIND("/",N3723))</f>
        <v>plays</v>
      </c>
      <c r="S3723" s="11">
        <f t="shared" si="285"/>
        <v>41927.936157407406</v>
      </c>
      <c r="T3723" s="12">
        <f t="shared" si="28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 t="shared" si="283"/>
        <v>851.5</v>
      </c>
      <c r="Q3724" t="str">
        <f t="shared" ref="Q3724:Q3787" si="287">LEFT(N3724,FIND("/",N3724)-1)</f>
        <v>theater</v>
      </c>
      <c r="R3724" t="str">
        <f t="shared" si="286"/>
        <v>plays</v>
      </c>
      <c r="S3724" s="11">
        <f t="shared" si="285"/>
        <v>42381.671840277777</v>
      </c>
      <c r="T3724" s="12">
        <f t="shared" si="28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 t="shared" si="283"/>
        <v>2327.5</v>
      </c>
      <c r="Q3725" t="str">
        <f t="shared" si="287"/>
        <v>theater</v>
      </c>
      <c r="R3725" t="str">
        <f t="shared" si="286"/>
        <v>plays</v>
      </c>
      <c r="S3725" s="11">
        <f t="shared" si="285"/>
        <v>41943.753032407411</v>
      </c>
      <c r="T3725" s="12">
        <f t="shared" si="28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 t="shared" si="283"/>
        <v>2249.2750000000001</v>
      </c>
      <c r="Q3726" t="str">
        <f t="shared" si="287"/>
        <v>theater</v>
      </c>
      <c r="R3726" t="str">
        <f t="shared" si="286"/>
        <v>plays</v>
      </c>
      <c r="S3726" s="11">
        <f t="shared" si="285"/>
        <v>42465.491435185191</v>
      </c>
      <c r="T3726" s="12">
        <f t="shared" si="28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 t="shared" si="283"/>
        <v>198</v>
      </c>
      <c r="Q3727" t="str">
        <f t="shared" si="287"/>
        <v>theater</v>
      </c>
      <c r="R3727" t="str">
        <f t="shared" si="286"/>
        <v>plays</v>
      </c>
      <c r="S3727" s="11">
        <f t="shared" si="285"/>
        <v>42401.945219907408</v>
      </c>
      <c r="T3727" s="12">
        <f t="shared" si="28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 t="shared" si="283"/>
        <v>1462.5</v>
      </c>
      <c r="Q3728" t="str">
        <f t="shared" si="287"/>
        <v>theater</v>
      </c>
      <c r="R3728" t="str">
        <f t="shared" si="286"/>
        <v>plays</v>
      </c>
      <c r="S3728" s="11">
        <f t="shared" si="285"/>
        <v>42462.140868055561</v>
      </c>
      <c r="T3728" s="12">
        <f t="shared" si="28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 t="shared" si="283"/>
        <v>1024</v>
      </c>
      <c r="Q3729" t="str">
        <f t="shared" si="287"/>
        <v>theater</v>
      </c>
      <c r="R3729" t="str">
        <f t="shared" si="286"/>
        <v>plays</v>
      </c>
      <c r="S3729" s="11">
        <f t="shared" si="285"/>
        <v>42632.348310185189</v>
      </c>
      <c r="T3729" s="12">
        <f t="shared" si="28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 t="shared" si="283"/>
        <v>946.5</v>
      </c>
      <c r="Q3730" t="str">
        <f t="shared" si="287"/>
        <v>theater</v>
      </c>
      <c r="R3730" t="str">
        <f t="shared" si="286"/>
        <v>plays</v>
      </c>
      <c r="S3730" s="11">
        <f t="shared" si="285"/>
        <v>42205.171018518522</v>
      </c>
      <c r="T3730" s="12">
        <f t="shared" si="28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 t="shared" si="283"/>
        <v>183.5</v>
      </c>
      <c r="Q3731" t="str">
        <f t="shared" si="287"/>
        <v>theater</v>
      </c>
      <c r="R3731" t="str">
        <f t="shared" si="286"/>
        <v>plays</v>
      </c>
      <c r="S3731" s="11">
        <f t="shared" si="285"/>
        <v>42041.205000000002</v>
      </c>
      <c r="T3731" s="12">
        <f t="shared" si="28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 t="shared" si="283"/>
        <v>50.5</v>
      </c>
      <c r="Q3732" t="str">
        <f t="shared" si="287"/>
        <v>theater</v>
      </c>
      <c r="R3732" t="str">
        <f t="shared" si="286"/>
        <v>plays</v>
      </c>
      <c r="S3732" s="11">
        <f t="shared" si="285"/>
        <v>42203.677766203706</v>
      </c>
      <c r="T3732" s="12">
        <f t="shared" si="28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 t="shared" si="283"/>
        <v>316</v>
      </c>
      <c r="Q3733" t="str">
        <f t="shared" si="287"/>
        <v>theater</v>
      </c>
      <c r="R3733" t="str">
        <f t="shared" si="286"/>
        <v>plays</v>
      </c>
      <c r="S3733" s="11">
        <f t="shared" si="285"/>
        <v>41983.752847222218</v>
      </c>
      <c r="T3733" s="12">
        <f t="shared" si="28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 t="shared" si="283"/>
        <v>67.5</v>
      </c>
      <c r="Q3734" t="str">
        <f t="shared" si="287"/>
        <v>theater</v>
      </c>
      <c r="R3734" t="str">
        <f t="shared" si="286"/>
        <v>plays</v>
      </c>
      <c r="S3734" s="11">
        <f t="shared" si="285"/>
        <v>41968.677465277782</v>
      </c>
      <c r="T3734" s="12">
        <f t="shared" si="28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>
        <f t="shared" si="283"/>
        <v>0</v>
      </c>
      <c r="Q3735" t="str">
        <f t="shared" si="287"/>
        <v>theater</v>
      </c>
      <c r="R3735" t="str">
        <f t="shared" si="286"/>
        <v>plays</v>
      </c>
      <c r="S3735" s="11">
        <f t="shared" si="285"/>
        <v>42103.024398148147</v>
      </c>
      <c r="T3735" s="12">
        <f t="shared" si="28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 t="shared" si="283"/>
        <v>217</v>
      </c>
      <c r="Q3736" t="str">
        <f t="shared" si="287"/>
        <v>theater</v>
      </c>
      <c r="R3736" t="str">
        <f t="shared" si="286"/>
        <v>plays</v>
      </c>
      <c r="S3736" s="11">
        <f t="shared" si="285"/>
        <v>42089.901574074072</v>
      </c>
      <c r="T3736" s="12">
        <f t="shared" si="28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 t="shared" si="283"/>
        <v>11</v>
      </c>
      <c r="Q3737" t="str">
        <f t="shared" si="287"/>
        <v>theater</v>
      </c>
      <c r="R3737" t="str">
        <f t="shared" si="286"/>
        <v>plays</v>
      </c>
      <c r="S3737" s="11">
        <f t="shared" si="285"/>
        <v>42122.693159722221</v>
      </c>
      <c r="T3737" s="12">
        <f t="shared" si="28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 t="shared" si="283"/>
        <v>5.5</v>
      </c>
      <c r="Q3738" t="str">
        <f t="shared" si="287"/>
        <v>theater</v>
      </c>
      <c r="R3738" t="str">
        <f t="shared" si="286"/>
        <v>plays</v>
      </c>
      <c r="S3738" s="11">
        <f t="shared" si="285"/>
        <v>42048.711724537032</v>
      </c>
      <c r="T3738" s="12">
        <f t="shared" si="28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 t="shared" si="283"/>
        <v>77</v>
      </c>
      <c r="Q3739" t="str">
        <f t="shared" si="287"/>
        <v>theater</v>
      </c>
      <c r="R3739" t="str">
        <f t="shared" si="286"/>
        <v>plays</v>
      </c>
      <c r="S3739" s="11">
        <f t="shared" si="285"/>
        <v>42297.691006944442</v>
      </c>
      <c r="T3739" s="12">
        <f t="shared" si="28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 t="shared" si="283"/>
        <v>138</v>
      </c>
      <c r="Q3740" t="str">
        <f t="shared" si="287"/>
        <v>theater</v>
      </c>
      <c r="R3740" t="str">
        <f t="shared" si="286"/>
        <v>plays</v>
      </c>
      <c r="S3740" s="11">
        <f t="shared" si="285"/>
        <v>41813.938715277778</v>
      </c>
      <c r="T3740" s="12">
        <f t="shared" si="28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 t="shared" si="283"/>
        <v>406.5</v>
      </c>
      <c r="Q3741" t="str">
        <f t="shared" si="287"/>
        <v>theater</v>
      </c>
      <c r="R3741" t="str">
        <f t="shared" si="286"/>
        <v>plays</v>
      </c>
      <c r="S3741" s="11">
        <f t="shared" si="285"/>
        <v>42548.449861111112</v>
      </c>
      <c r="T3741" s="12">
        <f t="shared" si="28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 t="shared" si="283"/>
        <v>186</v>
      </c>
      <c r="Q3742" t="str">
        <f t="shared" si="287"/>
        <v>theater</v>
      </c>
      <c r="R3742" t="str">
        <f t="shared" si="286"/>
        <v>plays</v>
      </c>
      <c r="S3742" s="11">
        <f t="shared" si="285"/>
        <v>41833.089756944442</v>
      </c>
      <c r="T3742" s="12">
        <f t="shared" si="28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>
        <f t="shared" si="283"/>
        <v>0</v>
      </c>
      <c r="Q3743" t="str">
        <f t="shared" si="287"/>
        <v>theater</v>
      </c>
      <c r="R3743" t="str">
        <f t="shared" si="286"/>
        <v>plays</v>
      </c>
      <c r="S3743" s="11">
        <f t="shared" si="285"/>
        <v>42325.920717592591</v>
      </c>
      <c r="T3743" s="12">
        <f t="shared" si="28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 t="shared" si="283"/>
        <v>52</v>
      </c>
      <c r="Q3744" t="str">
        <f t="shared" si="287"/>
        <v>theater</v>
      </c>
      <c r="R3744" t="str">
        <f t="shared" si="286"/>
        <v>plays</v>
      </c>
      <c r="S3744" s="11">
        <f t="shared" si="285"/>
        <v>41858.214629629627</v>
      </c>
      <c r="T3744" s="12">
        <f t="shared" si="28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>
        <f t="shared" si="283"/>
        <v>0</v>
      </c>
      <c r="Q3745" t="str">
        <f t="shared" si="287"/>
        <v>theater</v>
      </c>
      <c r="R3745" t="str">
        <f t="shared" si="286"/>
        <v>plays</v>
      </c>
      <c r="S3745" s="11">
        <f t="shared" si="285"/>
        <v>41793.710231481484</v>
      </c>
      <c r="T3745" s="12">
        <f t="shared" si="28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>
        <f t="shared" si="283"/>
        <v>0</v>
      </c>
      <c r="Q3746" t="str">
        <f t="shared" si="287"/>
        <v>theater</v>
      </c>
      <c r="R3746" t="str">
        <f t="shared" si="286"/>
        <v>plays</v>
      </c>
      <c r="S3746" s="11">
        <f t="shared" si="285"/>
        <v>41793.814259259263</v>
      </c>
      <c r="T3746" s="12">
        <f t="shared" si="28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 t="shared" si="283"/>
        <v>5.5</v>
      </c>
      <c r="Q3747" t="str">
        <f t="shared" si="287"/>
        <v>theater</v>
      </c>
      <c r="R3747" t="str">
        <f t="shared" si="286"/>
        <v>plays</v>
      </c>
      <c r="S3747" s="11">
        <f t="shared" si="285"/>
        <v>41831.697939814818</v>
      </c>
      <c r="T3747" s="12">
        <f t="shared" si="28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 t="shared" si="283"/>
        <v>101.5</v>
      </c>
      <c r="Q3748" t="str">
        <f t="shared" si="287"/>
        <v>theater</v>
      </c>
      <c r="R3748" t="str">
        <f t="shared" si="286"/>
        <v>plays</v>
      </c>
      <c r="S3748" s="11">
        <f t="shared" si="285"/>
        <v>42621.389340277776</v>
      </c>
      <c r="T3748" s="12">
        <f t="shared" si="28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 t="shared" si="283"/>
        <v>13</v>
      </c>
      <c r="Q3749" t="str">
        <f t="shared" si="287"/>
        <v>theater</v>
      </c>
      <c r="R3749" t="str">
        <f t="shared" si="286"/>
        <v>plays</v>
      </c>
      <c r="S3749" s="11">
        <f t="shared" si="285"/>
        <v>42164.299722222218</v>
      </c>
      <c r="T3749" s="12">
        <f t="shared" si="28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 t="shared" si="283"/>
        <v>2614</v>
      </c>
      <c r="Q3750" t="str">
        <f t="shared" si="287"/>
        <v>theater</v>
      </c>
      <c r="R3750" t="str">
        <f t="shared" si="286"/>
        <v>musical</v>
      </c>
      <c r="S3750" s="11">
        <f t="shared" si="285"/>
        <v>42395.706435185188</v>
      </c>
      <c r="T3750" s="12">
        <f t="shared" si="28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 t="shared" si="283"/>
        <v>266</v>
      </c>
      <c r="Q3751" t="str">
        <f t="shared" si="287"/>
        <v>theater</v>
      </c>
      <c r="R3751" t="str">
        <f t="shared" si="286"/>
        <v>musical</v>
      </c>
      <c r="S3751" s="11">
        <f t="shared" si="285"/>
        <v>42458.127175925925</v>
      </c>
      <c r="T3751" s="12">
        <f t="shared" si="28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 t="shared" si="283"/>
        <v>3027.5</v>
      </c>
      <c r="Q3752" t="str">
        <f t="shared" si="287"/>
        <v>theater</v>
      </c>
      <c r="R3752" t="str">
        <f t="shared" si="286"/>
        <v>musical</v>
      </c>
      <c r="S3752" s="11">
        <f t="shared" si="285"/>
        <v>42016.981574074074</v>
      </c>
      <c r="T3752" s="12">
        <f t="shared" si="28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 t="shared" si="283"/>
        <v>668.5</v>
      </c>
      <c r="Q3753" t="str">
        <f t="shared" si="287"/>
        <v>theater</v>
      </c>
      <c r="R3753" t="str">
        <f t="shared" si="286"/>
        <v>musical</v>
      </c>
      <c r="S3753" s="11">
        <f t="shared" si="285"/>
        <v>42403.035567129627</v>
      </c>
      <c r="T3753" s="12">
        <f t="shared" si="28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 t="shared" si="283"/>
        <v>290</v>
      </c>
      <c r="Q3754" t="str">
        <f t="shared" si="287"/>
        <v>theater</v>
      </c>
      <c r="R3754" t="str">
        <f t="shared" si="286"/>
        <v>musical</v>
      </c>
      <c r="S3754" s="11">
        <f t="shared" si="285"/>
        <v>42619.802488425921</v>
      </c>
      <c r="T3754" s="12">
        <f t="shared" si="28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 t="shared" si="283"/>
        <v>2598.5</v>
      </c>
      <c r="Q3755" t="str">
        <f t="shared" si="287"/>
        <v>theater</v>
      </c>
      <c r="R3755" t="str">
        <f t="shared" si="286"/>
        <v>musical</v>
      </c>
      <c r="S3755" s="11">
        <f t="shared" si="285"/>
        <v>42128.824074074073</v>
      </c>
      <c r="T3755" s="12">
        <f t="shared" si="28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 t="shared" si="283"/>
        <v>1513.5</v>
      </c>
      <c r="Q3756" t="str">
        <f t="shared" si="287"/>
        <v>theater</v>
      </c>
      <c r="R3756" t="str">
        <f t="shared" si="286"/>
        <v>musical</v>
      </c>
      <c r="S3756" s="11">
        <f t="shared" si="285"/>
        <v>41808.881215277775</v>
      </c>
      <c r="T3756" s="12">
        <f t="shared" si="28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 t="shared" si="283"/>
        <v>370.5</v>
      </c>
      <c r="Q3757" t="str">
        <f t="shared" si="287"/>
        <v>theater</v>
      </c>
      <c r="R3757" t="str">
        <f t="shared" si="286"/>
        <v>musical</v>
      </c>
      <c r="S3757" s="11">
        <f t="shared" si="285"/>
        <v>42445.866979166662</v>
      </c>
      <c r="T3757" s="12">
        <f t="shared" si="28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 t="shared" si="283"/>
        <v>2283.5</v>
      </c>
      <c r="Q3758" t="str">
        <f t="shared" si="287"/>
        <v>theater</v>
      </c>
      <c r="R3758" t="str">
        <f t="shared" si="286"/>
        <v>musical</v>
      </c>
      <c r="S3758" s="11">
        <f t="shared" si="285"/>
        <v>41771.814791666664</v>
      </c>
      <c r="T3758" s="12">
        <f t="shared" si="28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 t="shared" si="283"/>
        <v>1924</v>
      </c>
      <c r="Q3759" t="str">
        <f t="shared" si="287"/>
        <v>theater</v>
      </c>
      <c r="R3759" t="str">
        <f t="shared" si="286"/>
        <v>musical</v>
      </c>
      <c r="S3759" s="11">
        <f t="shared" si="285"/>
        <v>41954.850868055553</v>
      </c>
      <c r="T3759" s="12">
        <f t="shared" si="28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 t="shared" si="283"/>
        <v>780.5</v>
      </c>
      <c r="Q3760" t="str">
        <f t="shared" si="287"/>
        <v>theater</v>
      </c>
      <c r="R3760" t="str">
        <f t="shared" si="286"/>
        <v>musical</v>
      </c>
      <c r="S3760" s="11">
        <f t="shared" si="285"/>
        <v>41747.471504629626</v>
      </c>
      <c r="T3760" s="12">
        <f t="shared" si="28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 t="shared" si="283"/>
        <v>2248.8850000000002</v>
      </c>
      <c r="Q3761" t="str">
        <f t="shared" si="287"/>
        <v>theater</v>
      </c>
      <c r="R3761" t="str">
        <f t="shared" si="286"/>
        <v>musical</v>
      </c>
      <c r="S3761" s="11">
        <f t="shared" si="285"/>
        <v>42182.108252314814</v>
      </c>
      <c r="T3761" s="12">
        <f t="shared" si="28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 t="shared" si="283"/>
        <v>2570.8850000000002</v>
      </c>
      <c r="Q3762" t="str">
        <f t="shared" si="287"/>
        <v>theater</v>
      </c>
      <c r="R3762" t="str">
        <f t="shared" si="286"/>
        <v>musical</v>
      </c>
      <c r="S3762" s="11">
        <f t="shared" si="285"/>
        <v>41739.525300925925</v>
      </c>
      <c r="T3762" s="12">
        <f t="shared" si="28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 t="shared" si="283"/>
        <v>251.5</v>
      </c>
      <c r="Q3763" t="str">
        <f t="shared" si="287"/>
        <v>theater</v>
      </c>
      <c r="R3763" t="str">
        <f t="shared" si="286"/>
        <v>musical</v>
      </c>
      <c r="S3763" s="11">
        <f t="shared" si="285"/>
        <v>42173.466863425929</v>
      </c>
      <c r="T3763" s="12">
        <f t="shared" si="28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 t="shared" si="283"/>
        <v>678</v>
      </c>
      <c r="Q3764" t="str">
        <f t="shared" si="287"/>
        <v>theater</v>
      </c>
      <c r="R3764" t="str">
        <f t="shared" si="286"/>
        <v>musical</v>
      </c>
      <c r="S3764" s="11">
        <f t="shared" si="285"/>
        <v>42193.813530092593</v>
      </c>
      <c r="T3764" s="12">
        <f t="shared" si="28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 t="shared" si="283"/>
        <v>2538.5</v>
      </c>
      <c r="Q3765" t="str">
        <f t="shared" si="287"/>
        <v>theater</v>
      </c>
      <c r="R3765" t="str">
        <f t="shared" si="286"/>
        <v>musical</v>
      </c>
      <c r="S3765" s="11">
        <f t="shared" si="285"/>
        <v>42065.750300925924</v>
      </c>
      <c r="T3765" s="12">
        <f t="shared" si="28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 t="shared" si="283"/>
        <v>763.5</v>
      </c>
      <c r="Q3766" t="str">
        <f t="shared" si="287"/>
        <v>theater</v>
      </c>
      <c r="R3766" t="str">
        <f t="shared" si="286"/>
        <v>musical</v>
      </c>
      <c r="S3766" s="11">
        <f t="shared" si="285"/>
        <v>42499.842962962968</v>
      </c>
      <c r="T3766" s="12">
        <f t="shared" si="28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 t="shared" si="283"/>
        <v>4024.5</v>
      </c>
      <c r="Q3767" t="str">
        <f t="shared" si="287"/>
        <v>theater</v>
      </c>
      <c r="R3767" t="str">
        <f t="shared" si="286"/>
        <v>musical</v>
      </c>
      <c r="S3767" s="11">
        <f t="shared" si="285"/>
        <v>41820.776412037041</v>
      </c>
      <c r="T3767" s="12">
        <f t="shared" si="28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 t="shared" si="283"/>
        <v>5180.5050000000001</v>
      </c>
      <c r="Q3768" t="str">
        <f t="shared" si="287"/>
        <v>theater</v>
      </c>
      <c r="R3768" t="str">
        <f t="shared" si="286"/>
        <v>musical</v>
      </c>
      <c r="S3768" s="11">
        <f t="shared" si="285"/>
        <v>41788.167187500003</v>
      </c>
      <c r="T3768" s="12">
        <f t="shared" si="28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 t="shared" si="283"/>
        <v>1195.5</v>
      </c>
      <c r="Q3769" t="str">
        <f t="shared" si="287"/>
        <v>theater</v>
      </c>
      <c r="R3769" t="str">
        <f t="shared" si="286"/>
        <v>musical</v>
      </c>
      <c r="S3769" s="11">
        <f t="shared" si="285"/>
        <v>42050.019641203704</v>
      </c>
      <c r="T3769" s="12">
        <f t="shared" si="28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 t="shared" si="283"/>
        <v>2182.0549999999998</v>
      </c>
      <c r="Q3770" t="str">
        <f t="shared" si="287"/>
        <v>theater</v>
      </c>
      <c r="R3770" t="str">
        <f t="shared" si="286"/>
        <v>musical</v>
      </c>
      <c r="S3770" s="11">
        <f t="shared" si="285"/>
        <v>41772.727893518517</v>
      </c>
      <c r="T3770" s="12">
        <f t="shared" si="28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 t="shared" si="283"/>
        <v>557.5</v>
      </c>
      <c r="Q3771" t="str">
        <f t="shared" si="287"/>
        <v>theater</v>
      </c>
      <c r="R3771" t="str">
        <f t="shared" si="286"/>
        <v>musical</v>
      </c>
      <c r="S3771" s="11">
        <f t="shared" si="285"/>
        <v>42445.598136574074</v>
      </c>
      <c r="T3771" s="12">
        <f t="shared" si="28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 t="shared" si="283"/>
        <v>1010</v>
      </c>
      <c r="Q3772" t="str">
        <f t="shared" si="287"/>
        <v>theater</v>
      </c>
      <c r="R3772" t="str">
        <f t="shared" si="286"/>
        <v>musical</v>
      </c>
      <c r="S3772" s="11">
        <f t="shared" si="285"/>
        <v>42138.930671296301</v>
      </c>
      <c r="T3772" s="12">
        <f t="shared" si="28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 t="shared" si="283"/>
        <v>749</v>
      </c>
      <c r="Q3773" t="str">
        <f t="shared" si="287"/>
        <v>theater</v>
      </c>
      <c r="R3773" t="str">
        <f t="shared" si="286"/>
        <v>musical</v>
      </c>
      <c r="S3773" s="11">
        <f t="shared" si="285"/>
        <v>42493.857083333336</v>
      </c>
      <c r="T3773" s="12">
        <f t="shared" si="28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 t="shared" si="283"/>
        <v>2771.5</v>
      </c>
      <c r="Q3774" t="str">
        <f t="shared" si="287"/>
        <v>theater</v>
      </c>
      <c r="R3774" t="str">
        <f t="shared" si="286"/>
        <v>musical</v>
      </c>
      <c r="S3774" s="11">
        <f t="shared" si="285"/>
        <v>42682.616967592592</v>
      </c>
      <c r="T3774" s="12">
        <f t="shared" si="28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 t="shared" si="283"/>
        <v>2733.5</v>
      </c>
      <c r="Q3775" t="str">
        <f t="shared" si="287"/>
        <v>theater</v>
      </c>
      <c r="R3775" t="str">
        <f t="shared" si="286"/>
        <v>musical</v>
      </c>
      <c r="S3775" s="11">
        <f t="shared" si="285"/>
        <v>42656.005173611105</v>
      </c>
      <c r="T3775" s="12">
        <f t="shared" si="28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 t="shared" si="283"/>
        <v>1262.5</v>
      </c>
      <c r="Q3776" t="str">
        <f t="shared" si="287"/>
        <v>theater</v>
      </c>
      <c r="R3776" t="str">
        <f t="shared" si="286"/>
        <v>musical</v>
      </c>
      <c r="S3776" s="11">
        <f t="shared" si="285"/>
        <v>42087.792303240742</v>
      </c>
      <c r="T3776" s="12">
        <f t="shared" si="28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 t="shared" si="283"/>
        <v>1009.5</v>
      </c>
      <c r="Q3777" t="str">
        <f t="shared" si="287"/>
        <v>theater</v>
      </c>
      <c r="R3777" t="str">
        <f t="shared" si="286"/>
        <v>musical</v>
      </c>
      <c r="S3777" s="11">
        <f t="shared" si="285"/>
        <v>42075.942627314813</v>
      </c>
      <c r="T3777" s="12">
        <f t="shared" si="28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 t="shared" si="283"/>
        <v>4315.5</v>
      </c>
      <c r="Q3778" t="str">
        <f t="shared" si="287"/>
        <v>theater</v>
      </c>
      <c r="R3778" t="str">
        <f t="shared" si="286"/>
        <v>musical</v>
      </c>
      <c r="S3778" s="11">
        <f t="shared" si="285"/>
        <v>41814.367800925924</v>
      </c>
      <c r="T3778" s="12">
        <f t="shared" si="28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 t="shared" ref="P3779:P3842" si="288">AVERAGE(L3779,E3779)</f>
        <v>1461.5</v>
      </c>
      <c r="Q3779" t="str">
        <f t="shared" si="287"/>
        <v>theater</v>
      </c>
      <c r="R3779" t="str">
        <f t="shared" si="286"/>
        <v>musical</v>
      </c>
      <c r="S3779" s="11">
        <f t="shared" si="285"/>
        <v>41887.111354166671</v>
      </c>
      <c r="T3779" s="12">
        <f t="shared" ref="T3779:T3842" si="28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 t="shared" si="288"/>
        <v>1278.5</v>
      </c>
      <c r="Q3780" t="str">
        <f t="shared" si="287"/>
        <v>theater</v>
      </c>
      <c r="R3780" t="str">
        <f t="shared" si="286"/>
        <v>musical</v>
      </c>
      <c r="S3780" s="11">
        <f t="shared" ref="S3780:S3843" si="290">(((J3780/60)/60)/24)+DATE(1970,1,1)</f>
        <v>41989.819212962961</v>
      </c>
      <c r="T3780" s="12">
        <f t="shared" si="28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 t="shared" si="288"/>
        <v>7856</v>
      </c>
      <c r="Q3781" t="str">
        <f t="shared" si="287"/>
        <v>theater</v>
      </c>
      <c r="R3781" t="str">
        <f t="shared" si="286"/>
        <v>musical</v>
      </c>
      <c r="S3781" s="11">
        <f t="shared" si="290"/>
        <v>42425.735416666663</v>
      </c>
      <c r="T3781" s="12">
        <f t="shared" si="28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 t="shared" si="288"/>
        <v>1515</v>
      </c>
      <c r="Q3782" t="str">
        <f t="shared" si="287"/>
        <v>theater</v>
      </c>
      <c r="R3782" t="str">
        <f t="shared" si="286"/>
        <v>musical</v>
      </c>
      <c r="S3782" s="11">
        <f t="shared" si="290"/>
        <v>42166.219733796301</v>
      </c>
      <c r="T3782" s="12">
        <f t="shared" si="28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 t="shared" si="288"/>
        <v>2493.5</v>
      </c>
      <c r="Q3783" t="str">
        <f t="shared" si="287"/>
        <v>theater</v>
      </c>
      <c r="R3783" t="str">
        <f t="shared" si="286"/>
        <v>musical</v>
      </c>
      <c r="S3783" s="11">
        <f t="shared" si="290"/>
        <v>41865.882928240739</v>
      </c>
      <c r="T3783" s="12">
        <f t="shared" si="28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 t="shared" si="288"/>
        <v>1031</v>
      </c>
      <c r="Q3784" t="str">
        <f t="shared" si="287"/>
        <v>theater</v>
      </c>
      <c r="R3784" t="str">
        <f t="shared" si="286"/>
        <v>musical</v>
      </c>
      <c r="S3784" s="11">
        <f t="shared" si="290"/>
        <v>42546.862233796302</v>
      </c>
      <c r="T3784" s="12">
        <f t="shared" si="28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 t="shared" si="288"/>
        <v>785.5</v>
      </c>
      <c r="Q3785" t="str">
        <f t="shared" si="287"/>
        <v>theater</v>
      </c>
      <c r="R3785" t="str">
        <f t="shared" si="286"/>
        <v>musical</v>
      </c>
      <c r="S3785" s="11">
        <f t="shared" si="290"/>
        <v>42420.140277777777</v>
      </c>
      <c r="T3785" s="12">
        <f t="shared" si="28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 t="shared" si="288"/>
        <v>580</v>
      </c>
      <c r="Q3786" t="str">
        <f t="shared" si="287"/>
        <v>theater</v>
      </c>
      <c r="R3786" t="str">
        <f t="shared" si="286"/>
        <v>musical</v>
      </c>
      <c r="S3786" s="11">
        <f t="shared" si="290"/>
        <v>42531.980694444443</v>
      </c>
      <c r="T3786" s="12">
        <f t="shared" si="28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 t="shared" si="288"/>
        <v>1522.5</v>
      </c>
      <c r="Q3787" t="str">
        <f t="shared" si="287"/>
        <v>theater</v>
      </c>
      <c r="R3787" t="str">
        <f t="shared" ref="R3787:R3850" si="291">RIGHT(N3787,LEN(N3787)-FIND("/",N3787))</f>
        <v>musical</v>
      </c>
      <c r="S3787" s="11">
        <f t="shared" si="290"/>
        <v>42548.63853009259</v>
      </c>
      <c r="T3787" s="12">
        <f t="shared" si="28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 t="shared" si="288"/>
        <v>3364.5</v>
      </c>
      <c r="Q3788" t="str">
        <f t="shared" ref="Q3788:Q3851" si="292">LEFT(N3788,FIND("/",N3788)-1)</f>
        <v>theater</v>
      </c>
      <c r="R3788" t="str">
        <f t="shared" si="291"/>
        <v>musical</v>
      </c>
      <c r="S3788" s="11">
        <f t="shared" si="290"/>
        <v>42487.037905092591</v>
      </c>
      <c r="T3788" s="12">
        <f t="shared" si="28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 t="shared" si="288"/>
        <v>180.5</v>
      </c>
      <c r="Q3789" t="str">
        <f t="shared" si="292"/>
        <v>theater</v>
      </c>
      <c r="R3789" t="str">
        <f t="shared" si="291"/>
        <v>musical</v>
      </c>
      <c r="S3789" s="11">
        <f t="shared" si="290"/>
        <v>42167.534791666665</v>
      </c>
      <c r="T3789" s="12">
        <f t="shared" si="28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 t="shared" si="288"/>
        <v>250.5</v>
      </c>
      <c r="Q3790" t="str">
        <f t="shared" si="292"/>
        <v>theater</v>
      </c>
      <c r="R3790" t="str">
        <f t="shared" si="291"/>
        <v>musical</v>
      </c>
      <c r="S3790" s="11">
        <f t="shared" si="290"/>
        <v>42333.695821759262</v>
      </c>
      <c r="T3790" s="12">
        <f t="shared" si="28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 t="shared" si="288"/>
        <v>60</v>
      </c>
      <c r="Q3791" t="str">
        <f t="shared" si="292"/>
        <v>theater</v>
      </c>
      <c r="R3791" t="str">
        <f t="shared" si="291"/>
        <v>musical</v>
      </c>
      <c r="S3791" s="11">
        <f t="shared" si="290"/>
        <v>42138.798819444448</v>
      </c>
      <c r="T3791" s="12">
        <f t="shared" si="28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>
        <f t="shared" si="288"/>
        <v>0</v>
      </c>
      <c r="Q3792" t="str">
        <f t="shared" si="292"/>
        <v>theater</v>
      </c>
      <c r="R3792" t="str">
        <f t="shared" si="291"/>
        <v>musical</v>
      </c>
      <c r="S3792" s="11">
        <f t="shared" si="290"/>
        <v>42666.666932870372</v>
      </c>
      <c r="T3792" s="12">
        <f t="shared" si="28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>
        <f t="shared" si="288"/>
        <v>0</v>
      </c>
      <c r="Q3793" t="str">
        <f t="shared" si="292"/>
        <v>theater</v>
      </c>
      <c r="R3793" t="str">
        <f t="shared" si="291"/>
        <v>musical</v>
      </c>
      <c r="S3793" s="11">
        <f t="shared" si="290"/>
        <v>41766.692037037035</v>
      </c>
      <c r="T3793" s="12">
        <f t="shared" si="28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 t="shared" si="288"/>
        <v>18.5</v>
      </c>
      <c r="Q3794" t="str">
        <f t="shared" si="292"/>
        <v>theater</v>
      </c>
      <c r="R3794" t="str">
        <f t="shared" si="291"/>
        <v>musical</v>
      </c>
      <c r="S3794" s="11">
        <f t="shared" si="290"/>
        <v>42170.447013888886</v>
      </c>
      <c r="T3794" s="12">
        <f t="shared" si="28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 t="shared" si="288"/>
        <v>2100</v>
      </c>
      <c r="Q3795" t="str">
        <f t="shared" si="292"/>
        <v>theater</v>
      </c>
      <c r="R3795" t="str">
        <f t="shared" si="291"/>
        <v>musical</v>
      </c>
      <c r="S3795" s="11">
        <f t="shared" si="290"/>
        <v>41968.938993055555</v>
      </c>
      <c r="T3795" s="12">
        <f t="shared" si="28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 t="shared" si="288"/>
        <v>25.5</v>
      </c>
      <c r="Q3796" t="str">
        <f t="shared" si="292"/>
        <v>theater</v>
      </c>
      <c r="R3796" t="str">
        <f t="shared" si="291"/>
        <v>musical</v>
      </c>
      <c r="S3796" s="11">
        <f t="shared" si="290"/>
        <v>42132.58048611111</v>
      </c>
      <c r="T3796" s="12">
        <f t="shared" si="28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 t="shared" si="288"/>
        <v>6</v>
      </c>
      <c r="Q3797" t="str">
        <f t="shared" si="292"/>
        <v>theater</v>
      </c>
      <c r="R3797" t="str">
        <f t="shared" si="291"/>
        <v>musical</v>
      </c>
      <c r="S3797" s="11">
        <f t="shared" si="290"/>
        <v>42201.436226851853</v>
      </c>
      <c r="T3797" s="12">
        <f t="shared" si="28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 t="shared" si="288"/>
        <v>1</v>
      </c>
      <c r="Q3798" t="str">
        <f t="shared" si="292"/>
        <v>theater</v>
      </c>
      <c r="R3798" t="str">
        <f t="shared" si="291"/>
        <v>musical</v>
      </c>
      <c r="S3798" s="11">
        <f t="shared" si="290"/>
        <v>42689.029583333337</v>
      </c>
      <c r="T3798" s="12">
        <f t="shared" si="28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 t="shared" si="288"/>
        <v>2708.5</v>
      </c>
      <c r="Q3799" t="str">
        <f t="shared" si="292"/>
        <v>theater</v>
      </c>
      <c r="R3799" t="str">
        <f t="shared" si="291"/>
        <v>musical</v>
      </c>
      <c r="S3799" s="11">
        <f t="shared" si="290"/>
        <v>42084.881539351853</v>
      </c>
      <c r="T3799" s="12">
        <f t="shared" si="28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 t="shared" si="288"/>
        <v>515</v>
      </c>
      <c r="Q3800" t="str">
        <f t="shared" si="292"/>
        <v>theater</v>
      </c>
      <c r="R3800" t="str">
        <f t="shared" si="291"/>
        <v>musical</v>
      </c>
      <c r="S3800" s="11">
        <f t="shared" si="290"/>
        <v>41831.722777777781</v>
      </c>
      <c r="T3800" s="12">
        <f t="shared" si="28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 t="shared" si="288"/>
        <v>203</v>
      </c>
      <c r="Q3801" t="str">
        <f t="shared" si="292"/>
        <v>theater</v>
      </c>
      <c r="R3801" t="str">
        <f t="shared" si="291"/>
        <v>musical</v>
      </c>
      <c r="S3801" s="11">
        <f t="shared" si="290"/>
        <v>42410.93105324074</v>
      </c>
      <c r="T3801" s="12">
        <f t="shared" si="28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 t="shared" si="288"/>
        <v>448.5</v>
      </c>
      <c r="Q3802" t="str">
        <f t="shared" si="292"/>
        <v>theater</v>
      </c>
      <c r="R3802" t="str">
        <f t="shared" si="291"/>
        <v>musical</v>
      </c>
      <c r="S3802" s="11">
        <f t="shared" si="290"/>
        <v>41982.737071759257</v>
      </c>
      <c r="T3802" s="12">
        <f t="shared" si="28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 t="shared" si="288"/>
        <v>217.5</v>
      </c>
      <c r="Q3803" t="str">
        <f t="shared" si="292"/>
        <v>theater</v>
      </c>
      <c r="R3803" t="str">
        <f t="shared" si="291"/>
        <v>musical</v>
      </c>
      <c r="S3803" s="11">
        <f t="shared" si="290"/>
        <v>41975.676111111112</v>
      </c>
      <c r="T3803" s="12">
        <f t="shared" si="28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>
        <f t="shared" si="288"/>
        <v>0</v>
      </c>
      <c r="Q3804" t="str">
        <f t="shared" si="292"/>
        <v>theater</v>
      </c>
      <c r="R3804" t="str">
        <f t="shared" si="291"/>
        <v>musical</v>
      </c>
      <c r="S3804" s="11">
        <f t="shared" si="290"/>
        <v>42269.126226851848</v>
      </c>
      <c r="T3804" s="12">
        <f t="shared" si="28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 t="shared" si="288"/>
        <v>1199</v>
      </c>
      <c r="Q3805" t="str">
        <f t="shared" si="292"/>
        <v>theater</v>
      </c>
      <c r="R3805" t="str">
        <f t="shared" si="291"/>
        <v>musical</v>
      </c>
      <c r="S3805" s="11">
        <f t="shared" si="290"/>
        <v>42403.971851851849</v>
      </c>
      <c r="T3805" s="12">
        <f t="shared" si="28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>
        <f t="shared" si="288"/>
        <v>0</v>
      </c>
      <c r="Q3806" t="str">
        <f t="shared" si="292"/>
        <v>theater</v>
      </c>
      <c r="R3806" t="str">
        <f t="shared" si="291"/>
        <v>musical</v>
      </c>
      <c r="S3806" s="11">
        <f t="shared" si="290"/>
        <v>42527.00953703704</v>
      </c>
      <c r="T3806" s="12">
        <f t="shared" si="28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 t="shared" si="288"/>
        <v>2.5</v>
      </c>
      <c r="Q3807" t="str">
        <f t="shared" si="292"/>
        <v>theater</v>
      </c>
      <c r="R3807" t="str">
        <f t="shared" si="291"/>
        <v>musical</v>
      </c>
      <c r="S3807" s="11">
        <f t="shared" si="290"/>
        <v>41849.887037037035</v>
      </c>
      <c r="T3807" s="12">
        <f t="shared" si="28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 t="shared" si="288"/>
        <v>3</v>
      </c>
      <c r="Q3808" t="str">
        <f t="shared" si="292"/>
        <v>theater</v>
      </c>
      <c r="R3808" t="str">
        <f t="shared" si="291"/>
        <v>musical</v>
      </c>
      <c r="S3808" s="11">
        <f t="shared" si="290"/>
        <v>41799.259039351848</v>
      </c>
      <c r="T3808" s="12">
        <f t="shared" si="28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 t="shared" si="288"/>
        <v>232</v>
      </c>
      <c r="Q3809" t="str">
        <f t="shared" si="292"/>
        <v>theater</v>
      </c>
      <c r="R3809" t="str">
        <f t="shared" si="291"/>
        <v>musical</v>
      </c>
      <c r="S3809" s="11">
        <f t="shared" si="290"/>
        <v>42090.909016203703</v>
      </c>
      <c r="T3809" s="12">
        <f t="shared" si="28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 t="shared" si="288"/>
        <v>512</v>
      </c>
      <c r="Q3810" t="str">
        <f t="shared" si="292"/>
        <v>theater</v>
      </c>
      <c r="R3810" t="str">
        <f t="shared" si="291"/>
        <v>plays</v>
      </c>
      <c r="S3810" s="11">
        <f t="shared" si="290"/>
        <v>42059.453923611116</v>
      </c>
      <c r="T3810" s="12">
        <f t="shared" si="28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 t="shared" si="288"/>
        <v>1031.5</v>
      </c>
      <c r="Q3811" t="str">
        <f t="shared" si="292"/>
        <v>theater</v>
      </c>
      <c r="R3811" t="str">
        <f t="shared" si="291"/>
        <v>plays</v>
      </c>
      <c r="S3811" s="11">
        <f t="shared" si="290"/>
        <v>41800.526701388888</v>
      </c>
      <c r="T3811" s="12">
        <f t="shared" si="28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 t="shared" si="288"/>
        <v>926</v>
      </c>
      <c r="Q3812" t="str">
        <f t="shared" si="292"/>
        <v>theater</v>
      </c>
      <c r="R3812" t="str">
        <f t="shared" si="291"/>
        <v>plays</v>
      </c>
      <c r="S3812" s="11">
        <f t="shared" si="290"/>
        <v>42054.849050925928</v>
      </c>
      <c r="T3812" s="12">
        <f t="shared" si="28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 t="shared" si="288"/>
        <v>422</v>
      </c>
      <c r="Q3813" t="str">
        <f t="shared" si="292"/>
        <v>theater</v>
      </c>
      <c r="R3813" t="str">
        <f t="shared" si="291"/>
        <v>plays</v>
      </c>
      <c r="S3813" s="11">
        <f t="shared" si="290"/>
        <v>42487.62700231481</v>
      </c>
      <c r="T3813" s="12">
        <f t="shared" si="28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 t="shared" si="288"/>
        <v>1101</v>
      </c>
      <c r="Q3814" t="str">
        <f t="shared" si="292"/>
        <v>theater</v>
      </c>
      <c r="R3814" t="str">
        <f t="shared" si="291"/>
        <v>plays</v>
      </c>
      <c r="S3814" s="11">
        <f t="shared" si="290"/>
        <v>42109.751250000001</v>
      </c>
      <c r="T3814" s="12">
        <f t="shared" si="28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 t="shared" si="288"/>
        <v>1073.4949999999999</v>
      </c>
      <c r="Q3815" t="str">
        <f t="shared" si="292"/>
        <v>theater</v>
      </c>
      <c r="R3815" t="str">
        <f t="shared" si="291"/>
        <v>plays</v>
      </c>
      <c r="S3815" s="11">
        <f t="shared" si="290"/>
        <v>42497.275706018518</v>
      </c>
      <c r="T3815" s="12">
        <f t="shared" si="28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 t="shared" si="288"/>
        <v>1068</v>
      </c>
      <c r="Q3816" t="str">
        <f t="shared" si="292"/>
        <v>theater</v>
      </c>
      <c r="R3816" t="str">
        <f t="shared" si="291"/>
        <v>plays</v>
      </c>
      <c r="S3816" s="11">
        <f t="shared" si="290"/>
        <v>42058.904074074075</v>
      </c>
      <c r="T3816" s="12">
        <f t="shared" si="28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 t="shared" si="288"/>
        <v>510.005</v>
      </c>
      <c r="Q3817" t="str">
        <f t="shared" si="292"/>
        <v>theater</v>
      </c>
      <c r="R3817" t="str">
        <f t="shared" si="291"/>
        <v>plays</v>
      </c>
      <c r="S3817" s="11">
        <f t="shared" si="290"/>
        <v>42207.259918981479</v>
      </c>
      <c r="T3817" s="12">
        <f t="shared" si="28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 t="shared" si="288"/>
        <v>912.78499999999997</v>
      </c>
      <c r="Q3818" t="str">
        <f t="shared" si="292"/>
        <v>theater</v>
      </c>
      <c r="R3818" t="str">
        <f t="shared" si="291"/>
        <v>plays</v>
      </c>
      <c r="S3818" s="11">
        <f t="shared" si="290"/>
        <v>41807.690081018518</v>
      </c>
      <c r="T3818" s="12">
        <f t="shared" si="28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 t="shared" si="288"/>
        <v>1082.5</v>
      </c>
      <c r="Q3819" t="str">
        <f t="shared" si="292"/>
        <v>theater</v>
      </c>
      <c r="R3819" t="str">
        <f t="shared" si="291"/>
        <v>plays</v>
      </c>
      <c r="S3819" s="11">
        <f t="shared" si="290"/>
        <v>42284.69694444444</v>
      </c>
      <c r="T3819" s="12">
        <f t="shared" si="28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 t="shared" si="288"/>
        <v>290</v>
      </c>
      <c r="Q3820" t="str">
        <f t="shared" si="292"/>
        <v>theater</v>
      </c>
      <c r="R3820" t="str">
        <f t="shared" si="291"/>
        <v>plays</v>
      </c>
      <c r="S3820" s="11">
        <f t="shared" si="290"/>
        <v>42045.84238425926</v>
      </c>
      <c r="T3820" s="12">
        <f t="shared" si="28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 t="shared" si="288"/>
        <v>545</v>
      </c>
      <c r="Q3821" t="str">
        <f t="shared" si="292"/>
        <v>theater</v>
      </c>
      <c r="R3821" t="str">
        <f t="shared" si="291"/>
        <v>plays</v>
      </c>
      <c r="S3821" s="11">
        <f t="shared" si="290"/>
        <v>42184.209537037037</v>
      </c>
      <c r="T3821" s="12">
        <f t="shared" si="28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 t="shared" si="288"/>
        <v>225</v>
      </c>
      <c r="Q3822" t="str">
        <f t="shared" si="292"/>
        <v>theater</v>
      </c>
      <c r="R3822" t="str">
        <f t="shared" si="291"/>
        <v>plays</v>
      </c>
      <c r="S3822" s="11">
        <f t="shared" si="290"/>
        <v>42160.651817129634</v>
      </c>
      <c r="T3822" s="12">
        <f t="shared" si="28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 t="shared" si="288"/>
        <v>1852.5</v>
      </c>
      <c r="Q3823" t="str">
        <f t="shared" si="292"/>
        <v>theater</v>
      </c>
      <c r="R3823" t="str">
        <f t="shared" si="291"/>
        <v>plays</v>
      </c>
      <c r="S3823" s="11">
        <f t="shared" si="290"/>
        <v>42341.180636574078</v>
      </c>
      <c r="T3823" s="12">
        <f t="shared" si="28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 t="shared" si="288"/>
        <v>2788.5</v>
      </c>
      <c r="Q3824" t="str">
        <f t="shared" si="292"/>
        <v>theater</v>
      </c>
      <c r="R3824" t="str">
        <f t="shared" si="291"/>
        <v>plays</v>
      </c>
      <c r="S3824" s="11">
        <f t="shared" si="290"/>
        <v>42329.838159722218</v>
      </c>
      <c r="T3824" s="12">
        <f t="shared" si="28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 t="shared" si="288"/>
        <v>1345.5</v>
      </c>
      <c r="Q3825" t="str">
        <f t="shared" si="292"/>
        <v>theater</v>
      </c>
      <c r="R3825" t="str">
        <f t="shared" si="291"/>
        <v>plays</v>
      </c>
      <c r="S3825" s="11">
        <f t="shared" si="290"/>
        <v>42170.910231481481</v>
      </c>
      <c r="T3825" s="12">
        <f t="shared" si="28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 t="shared" si="288"/>
        <v>138.5</v>
      </c>
      <c r="Q3826" t="str">
        <f t="shared" si="292"/>
        <v>theater</v>
      </c>
      <c r="R3826" t="str">
        <f t="shared" si="291"/>
        <v>plays</v>
      </c>
      <c r="S3826" s="11">
        <f t="shared" si="290"/>
        <v>42571.626192129625</v>
      </c>
      <c r="T3826" s="12">
        <f t="shared" si="28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 t="shared" si="288"/>
        <v>2660</v>
      </c>
      <c r="Q3827" t="str">
        <f t="shared" si="292"/>
        <v>theater</v>
      </c>
      <c r="R3827" t="str">
        <f t="shared" si="291"/>
        <v>plays</v>
      </c>
      <c r="S3827" s="11">
        <f t="shared" si="290"/>
        <v>42151.069606481484</v>
      </c>
      <c r="T3827" s="12">
        <f t="shared" si="28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 t="shared" si="288"/>
        <v>370.5</v>
      </c>
      <c r="Q3828" t="str">
        <f t="shared" si="292"/>
        <v>theater</v>
      </c>
      <c r="R3828" t="str">
        <f t="shared" si="291"/>
        <v>plays</v>
      </c>
      <c r="S3828" s="11">
        <f t="shared" si="290"/>
        <v>42101.423541666663</v>
      </c>
      <c r="T3828" s="12">
        <f t="shared" si="28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 t="shared" si="288"/>
        <v>2322.5</v>
      </c>
      <c r="Q3829" t="str">
        <f t="shared" si="292"/>
        <v>theater</v>
      </c>
      <c r="R3829" t="str">
        <f t="shared" si="291"/>
        <v>plays</v>
      </c>
      <c r="S3829" s="11">
        <f t="shared" si="290"/>
        <v>42034.928252314814</v>
      </c>
      <c r="T3829" s="12">
        <f t="shared" si="28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 t="shared" si="288"/>
        <v>2514</v>
      </c>
      <c r="Q3830" t="str">
        <f t="shared" si="292"/>
        <v>theater</v>
      </c>
      <c r="R3830" t="str">
        <f t="shared" si="291"/>
        <v>plays</v>
      </c>
      <c r="S3830" s="11">
        <f t="shared" si="290"/>
        <v>41944.527627314819</v>
      </c>
      <c r="T3830" s="12">
        <f t="shared" si="28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 t="shared" si="288"/>
        <v>254.5</v>
      </c>
      <c r="Q3831" t="str">
        <f t="shared" si="292"/>
        <v>theater</v>
      </c>
      <c r="R3831" t="str">
        <f t="shared" si="291"/>
        <v>plays</v>
      </c>
      <c r="S3831" s="11">
        <f t="shared" si="290"/>
        <v>42593.865405092598</v>
      </c>
      <c r="T3831" s="12">
        <f t="shared" si="28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 t="shared" si="288"/>
        <v>114</v>
      </c>
      <c r="Q3832" t="str">
        <f t="shared" si="292"/>
        <v>theater</v>
      </c>
      <c r="R3832" t="str">
        <f t="shared" si="291"/>
        <v>plays</v>
      </c>
      <c r="S3832" s="11">
        <f t="shared" si="290"/>
        <v>42503.740868055553</v>
      </c>
      <c r="T3832" s="12">
        <f t="shared" si="28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 t="shared" si="288"/>
        <v>269.55500000000001</v>
      </c>
      <c r="Q3833" t="str">
        <f t="shared" si="292"/>
        <v>theater</v>
      </c>
      <c r="R3833" t="str">
        <f t="shared" si="291"/>
        <v>plays</v>
      </c>
      <c r="S3833" s="11">
        <f t="shared" si="290"/>
        <v>41927.848900462966</v>
      </c>
      <c r="T3833" s="12">
        <f t="shared" si="28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 t="shared" si="288"/>
        <v>632.5</v>
      </c>
      <c r="Q3834" t="str">
        <f t="shared" si="292"/>
        <v>theater</v>
      </c>
      <c r="R3834" t="str">
        <f t="shared" si="291"/>
        <v>plays</v>
      </c>
      <c r="S3834" s="11">
        <f t="shared" si="290"/>
        <v>42375.114988425921</v>
      </c>
      <c r="T3834" s="12">
        <f t="shared" si="28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 t="shared" si="288"/>
        <v>710</v>
      </c>
      <c r="Q3835" t="str">
        <f t="shared" si="292"/>
        <v>theater</v>
      </c>
      <c r="R3835" t="str">
        <f t="shared" si="291"/>
        <v>plays</v>
      </c>
      <c r="S3835" s="11">
        <f t="shared" si="290"/>
        <v>41963.872361111105</v>
      </c>
      <c r="T3835" s="12">
        <f t="shared" si="28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 t="shared" si="288"/>
        <v>1664</v>
      </c>
      <c r="Q3836" t="str">
        <f t="shared" si="292"/>
        <v>theater</v>
      </c>
      <c r="R3836" t="str">
        <f t="shared" si="291"/>
        <v>plays</v>
      </c>
      <c r="S3836" s="11">
        <f t="shared" si="290"/>
        <v>42143.445219907408</v>
      </c>
      <c r="T3836" s="12">
        <f t="shared" si="28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 t="shared" si="288"/>
        <v>164</v>
      </c>
      <c r="Q3837" t="str">
        <f t="shared" si="292"/>
        <v>theater</v>
      </c>
      <c r="R3837" t="str">
        <f t="shared" si="291"/>
        <v>plays</v>
      </c>
      <c r="S3837" s="11">
        <f t="shared" si="290"/>
        <v>42460.94222222222</v>
      </c>
      <c r="T3837" s="12">
        <f t="shared" si="28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 t="shared" si="288"/>
        <v>457</v>
      </c>
      <c r="Q3838" t="str">
        <f t="shared" si="292"/>
        <v>theater</v>
      </c>
      <c r="R3838" t="str">
        <f t="shared" si="291"/>
        <v>plays</v>
      </c>
      <c r="S3838" s="11">
        <f t="shared" si="290"/>
        <v>42553.926527777774</v>
      </c>
      <c r="T3838" s="12">
        <f t="shared" si="28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 t="shared" si="288"/>
        <v>1029.5</v>
      </c>
      <c r="Q3839" t="str">
        <f t="shared" si="292"/>
        <v>theater</v>
      </c>
      <c r="R3839" t="str">
        <f t="shared" si="291"/>
        <v>plays</v>
      </c>
      <c r="S3839" s="11">
        <f t="shared" si="290"/>
        <v>42152.765717592592</v>
      </c>
      <c r="T3839" s="12">
        <f t="shared" si="28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 t="shared" si="288"/>
        <v>50462</v>
      </c>
      <c r="Q3840" t="str">
        <f t="shared" si="292"/>
        <v>theater</v>
      </c>
      <c r="R3840" t="str">
        <f t="shared" si="291"/>
        <v>plays</v>
      </c>
      <c r="S3840" s="11">
        <f t="shared" si="290"/>
        <v>42116.710752314815</v>
      </c>
      <c r="T3840" s="12">
        <f t="shared" si="28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 t="shared" si="288"/>
        <v>1028.5</v>
      </c>
      <c r="Q3841" t="str">
        <f t="shared" si="292"/>
        <v>theater</v>
      </c>
      <c r="R3841" t="str">
        <f t="shared" si="291"/>
        <v>plays</v>
      </c>
      <c r="S3841" s="11">
        <f t="shared" si="290"/>
        <v>42155.142638888887</v>
      </c>
      <c r="T3841" s="12">
        <f t="shared" si="28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 t="shared" si="288"/>
        <v>34</v>
      </c>
      <c r="Q3842" t="str">
        <f t="shared" si="292"/>
        <v>theater</v>
      </c>
      <c r="R3842" t="str">
        <f t="shared" si="291"/>
        <v>plays</v>
      </c>
      <c r="S3842" s="11">
        <f t="shared" si="290"/>
        <v>42432.701724537037</v>
      </c>
      <c r="T3842" s="12">
        <f t="shared" si="28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 t="shared" ref="P3843:P3906" si="293">AVERAGE(L3843,E3843)</f>
        <v>453</v>
      </c>
      <c r="Q3843" t="str">
        <f t="shared" si="292"/>
        <v>theater</v>
      </c>
      <c r="R3843" t="str">
        <f t="shared" si="291"/>
        <v>plays</v>
      </c>
      <c r="S3843" s="11">
        <f t="shared" si="290"/>
        <v>41780.785729166666</v>
      </c>
      <c r="T3843" s="12">
        <f t="shared" ref="T3843:T3906" si="29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 t="shared" si="293"/>
        <v>560</v>
      </c>
      <c r="Q3844" t="str">
        <f t="shared" si="292"/>
        <v>theater</v>
      </c>
      <c r="R3844" t="str">
        <f t="shared" si="291"/>
        <v>plays</v>
      </c>
      <c r="S3844" s="11">
        <f t="shared" ref="S3844:S3907" si="295">(((J3844/60)/60)/24)+DATE(1970,1,1)</f>
        <v>41740.493657407409</v>
      </c>
      <c r="T3844" s="12">
        <f t="shared" si="29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 t="shared" si="293"/>
        <v>542</v>
      </c>
      <c r="Q3845" t="str">
        <f t="shared" si="292"/>
        <v>theater</v>
      </c>
      <c r="R3845" t="str">
        <f t="shared" si="291"/>
        <v>plays</v>
      </c>
      <c r="S3845" s="11">
        <f t="shared" si="295"/>
        <v>41766.072500000002</v>
      </c>
      <c r="T3845" s="12">
        <f t="shared" si="29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 t="shared" si="293"/>
        <v>2058</v>
      </c>
      <c r="Q3846" t="str">
        <f t="shared" si="292"/>
        <v>theater</v>
      </c>
      <c r="R3846" t="str">
        <f t="shared" si="291"/>
        <v>plays</v>
      </c>
      <c r="S3846" s="11">
        <f t="shared" si="295"/>
        <v>41766.617291666669</v>
      </c>
      <c r="T3846" s="12">
        <f t="shared" si="29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 t="shared" si="293"/>
        <v>427</v>
      </c>
      <c r="Q3847" t="str">
        <f t="shared" si="292"/>
        <v>theater</v>
      </c>
      <c r="R3847" t="str">
        <f t="shared" si="291"/>
        <v>plays</v>
      </c>
      <c r="S3847" s="11">
        <f t="shared" si="295"/>
        <v>42248.627013888887</v>
      </c>
      <c r="T3847" s="12">
        <f t="shared" si="29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 t="shared" si="293"/>
        <v>98.5</v>
      </c>
      <c r="Q3848" t="str">
        <f t="shared" si="292"/>
        <v>theater</v>
      </c>
      <c r="R3848" t="str">
        <f t="shared" si="291"/>
        <v>plays</v>
      </c>
      <c r="S3848" s="11">
        <f t="shared" si="295"/>
        <v>41885.221550925926</v>
      </c>
      <c r="T3848" s="12">
        <f t="shared" si="29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 t="shared" si="293"/>
        <v>853</v>
      </c>
      <c r="Q3849" t="str">
        <f t="shared" si="292"/>
        <v>theater</v>
      </c>
      <c r="R3849" t="str">
        <f t="shared" si="291"/>
        <v>plays</v>
      </c>
      <c r="S3849" s="11">
        <f t="shared" si="295"/>
        <v>42159.224432870367</v>
      </c>
      <c r="T3849" s="12">
        <f t="shared" si="29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 t="shared" si="293"/>
        <v>1086</v>
      </c>
      <c r="Q3850" t="str">
        <f t="shared" si="292"/>
        <v>theater</v>
      </c>
      <c r="R3850" t="str">
        <f t="shared" si="291"/>
        <v>plays</v>
      </c>
      <c r="S3850" s="11">
        <f t="shared" si="295"/>
        <v>42265.817002314812</v>
      </c>
      <c r="T3850" s="12">
        <f t="shared" si="29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 t="shared" si="293"/>
        <v>1070.5</v>
      </c>
      <c r="Q3851" t="str">
        <f t="shared" si="292"/>
        <v>theater</v>
      </c>
      <c r="R3851" t="str">
        <f t="shared" ref="R3851:R3914" si="296">RIGHT(N3851,LEN(N3851)-FIND("/",N3851))</f>
        <v>plays</v>
      </c>
      <c r="S3851" s="11">
        <f t="shared" si="295"/>
        <v>42136.767175925925</v>
      </c>
      <c r="T3851" s="12">
        <f t="shared" si="29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 t="shared" si="293"/>
        <v>21</v>
      </c>
      <c r="Q3852" t="str">
        <f t="shared" ref="Q3852:Q3915" si="297">LEFT(N3852,FIND("/",N3852)-1)</f>
        <v>theater</v>
      </c>
      <c r="R3852" t="str">
        <f t="shared" si="296"/>
        <v>plays</v>
      </c>
      <c r="S3852" s="11">
        <f t="shared" si="295"/>
        <v>41975.124340277776</v>
      </c>
      <c r="T3852" s="12">
        <f t="shared" si="29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 t="shared" si="293"/>
        <v>438</v>
      </c>
      <c r="Q3853" t="str">
        <f t="shared" si="297"/>
        <v>theater</v>
      </c>
      <c r="R3853" t="str">
        <f t="shared" si="296"/>
        <v>plays</v>
      </c>
      <c r="S3853" s="11">
        <f t="shared" si="295"/>
        <v>42172.439571759256</v>
      </c>
      <c r="T3853" s="12">
        <f t="shared" si="29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 t="shared" si="293"/>
        <v>11</v>
      </c>
      <c r="Q3854" t="str">
        <f t="shared" si="297"/>
        <v>theater</v>
      </c>
      <c r="R3854" t="str">
        <f t="shared" si="296"/>
        <v>plays</v>
      </c>
      <c r="S3854" s="11">
        <f t="shared" si="295"/>
        <v>42065.190694444449</v>
      </c>
      <c r="T3854" s="12">
        <f t="shared" si="29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 t="shared" si="293"/>
        <v>14</v>
      </c>
      <c r="Q3855" t="str">
        <f t="shared" si="297"/>
        <v>theater</v>
      </c>
      <c r="R3855" t="str">
        <f t="shared" si="296"/>
        <v>plays</v>
      </c>
      <c r="S3855" s="11">
        <f t="shared" si="295"/>
        <v>41848.84002314815</v>
      </c>
      <c r="T3855" s="12">
        <f t="shared" si="29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 t="shared" si="293"/>
        <v>904</v>
      </c>
      <c r="Q3856" t="str">
        <f t="shared" si="297"/>
        <v>theater</v>
      </c>
      <c r="R3856" t="str">
        <f t="shared" si="296"/>
        <v>plays</v>
      </c>
      <c r="S3856" s="11">
        <f t="shared" si="295"/>
        <v>42103.884930555556</v>
      </c>
      <c r="T3856" s="12">
        <f t="shared" si="29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 t="shared" si="293"/>
        <v>13</v>
      </c>
      <c r="Q3857" t="str">
        <f t="shared" si="297"/>
        <v>theater</v>
      </c>
      <c r="R3857" t="str">
        <f t="shared" si="296"/>
        <v>plays</v>
      </c>
      <c r="S3857" s="11">
        <f t="shared" si="295"/>
        <v>42059.970729166671</v>
      </c>
      <c r="T3857" s="12">
        <f t="shared" si="29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 t="shared" si="293"/>
        <v>1</v>
      </c>
      <c r="Q3858" t="str">
        <f t="shared" si="297"/>
        <v>theater</v>
      </c>
      <c r="R3858" t="str">
        <f t="shared" si="296"/>
        <v>plays</v>
      </c>
      <c r="S3858" s="11">
        <f t="shared" si="295"/>
        <v>42041.743090277778</v>
      </c>
      <c r="T3858" s="12">
        <f t="shared" si="29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 t="shared" si="293"/>
        <v>132</v>
      </c>
      <c r="Q3859" t="str">
        <f t="shared" si="297"/>
        <v>theater</v>
      </c>
      <c r="R3859" t="str">
        <f t="shared" si="296"/>
        <v>plays</v>
      </c>
      <c r="S3859" s="11">
        <f t="shared" si="295"/>
        <v>41829.73715277778</v>
      </c>
      <c r="T3859" s="12">
        <f t="shared" si="29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 t="shared" si="293"/>
        <v>5.5</v>
      </c>
      <c r="Q3860" t="str">
        <f t="shared" si="297"/>
        <v>theater</v>
      </c>
      <c r="R3860" t="str">
        <f t="shared" si="296"/>
        <v>plays</v>
      </c>
      <c r="S3860" s="11">
        <f t="shared" si="295"/>
        <v>42128.431064814817</v>
      </c>
      <c r="T3860" s="12">
        <f t="shared" si="29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 t="shared" si="293"/>
        <v>1</v>
      </c>
      <c r="Q3861" t="str">
        <f t="shared" si="297"/>
        <v>theater</v>
      </c>
      <c r="R3861" t="str">
        <f t="shared" si="296"/>
        <v>plays</v>
      </c>
      <c r="S3861" s="11">
        <f t="shared" si="295"/>
        <v>41789.893599537041</v>
      </c>
      <c r="T3861" s="12">
        <f t="shared" si="29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 t="shared" si="293"/>
        <v>536.5</v>
      </c>
      <c r="Q3862" t="str">
        <f t="shared" si="297"/>
        <v>theater</v>
      </c>
      <c r="R3862" t="str">
        <f t="shared" si="296"/>
        <v>plays</v>
      </c>
      <c r="S3862" s="11">
        <f t="shared" si="295"/>
        <v>41833.660995370366</v>
      </c>
      <c r="T3862" s="12">
        <f t="shared" si="29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 t="shared" si="293"/>
        <v>50.5</v>
      </c>
      <c r="Q3863" t="str">
        <f t="shared" si="297"/>
        <v>theater</v>
      </c>
      <c r="R3863" t="str">
        <f t="shared" si="296"/>
        <v>plays</v>
      </c>
      <c r="S3863" s="11">
        <f t="shared" si="295"/>
        <v>41914.590011574073</v>
      </c>
      <c r="T3863" s="12">
        <f t="shared" si="29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 t="shared" si="293"/>
        <v>1</v>
      </c>
      <c r="Q3864" t="str">
        <f t="shared" si="297"/>
        <v>theater</v>
      </c>
      <c r="R3864" t="str">
        <f t="shared" si="296"/>
        <v>plays</v>
      </c>
      <c r="S3864" s="11">
        <f t="shared" si="295"/>
        <v>42611.261064814811</v>
      </c>
      <c r="T3864" s="12">
        <f t="shared" si="29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>
        <f t="shared" si="293"/>
        <v>0</v>
      </c>
      <c r="Q3865" t="str">
        <f t="shared" si="297"/>
        <v>theater</v>
      </c>
      <c r="R3865" t="str">
        <f t="shared" si="296"/>
        <v>plays</v>
      </c>
      <c r="S3865" s="11">
        <f t="shared" si="295"/>
        <v>42253.633159722223</v>
      </c>
      <c r="T3865" s="12">
        <f t="shared" si="29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 t="shared" si="293"/>
        <v>31.5</v>
      </c>
      <c r="Q3866" t="str">
        <f t="shared" si="297"/>
        <v>theater</v>
      </c>
      <c r="R3866" t="str">
        <f t="shared" si="296"/>
        <v>plays</v>
      </c>
      <c r="S3866" s="11">
        <f t="shared" si="295"/>
        <v>42295.891828703709</v>
      </c>
      <c r="T3866" s="12">
        <f t="shared" si="29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 t="shared" si="293"/>
        <v>332</v>
      </c>
      <c r="Q3867" t="str">
        <f t="shared" si="297"/>
        <v>theater</v>
      </c>
      <c r="R3867" t="str">
        <f t="shared" si="296"/>
        <v>plays</v>
      </c>
      <c r="S3867" s="11">
        <f t="shared" si="295"/>
        <v>41841.651597222226</v>
      </c>
      <c r="T3867" s="12">
        <f t="shared" si="29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 t="shared" si="293"/>
        <v>6.5</v>
      </c>
      <c r="Q3868" t="str">
        <f t="shared" si="297"/>
        <v>theater</v>
      </c>
      <c r="R3868" t="str">
        <f t="shared" si="296"/>
        <v>plays</v>
      </c>
      <c r="S3868" s="11">
        <f t="shared" si="295"/>
        <v>42402.947002314817</v>
      </c>
      <c r="T3868" s="12">
        <f t="shared" si="29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 t="shared" si="293"/>
        <v>128</v>
      </c>
      <c r="Q3869" t="str">
        <f t="shared" si="297"/>
        <v>theater</v>
      </c>
      <c r="R3869" t="str">
        <f t="shared" si="296"/>
        <v>plays</v>
      </c>
      <c r="S3869" s="11">
        <f t="shared" si="295"/>
        <v>42509.814108796301</v>
      </c>
      <c r="T3869" s="12">
        <f t="shared" si="29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 t="shared" si="293"/>
        <v>5.5</v>
      </c>
      <c r="Q3870" t="str">
        <f t="shared" si="297"/>
        <v>theater</v>
      </c>
      <c r="R3870" t="str">
        <f t="shared" si="296"/>
        <v>musical</v>
      </c>
      <c r="S3870" s="11">
        <f t="shared" si="295"/>
        <v>41865.659780092588</v>
      </c>
      <c r="T3870" s="12">
        <f t="shared" si="29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 t="shared" si="293"/>
        <v>233.5</v>
      </c>
      <c r="Q3871" t="str">
        <f t="shared" si="297"/>
        <v>theater</v>
      </c>
      <c r="R3871" t="str">
        <f t="shared" si="296"/>
        <v>musical</v>
      </c>
      <c r="S3871" s="11">
        <f t="shared" si="295"/>
        <v>42047.724444444444</v>
      </c>
      <c r="T3871" s="12">
        <f t="shared" si="29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 t="shared" si="293"/>
        <v>755</v>
      </c>
      <c r="Q3872" t="str">
        <f t="shared" si="297"/>
        <v>theater</v>
      </c>
      <c r="R3872" t="str">
        <f t="shared" si="296"/>
        <v>musical</v>
      </c>
      <c r="S3872" s="11">
        <f t="shared" si="295"/>
        <v>41793.17219907407</v>
      </c>
      <c r="T3872" s="12">
        <f t="shared" si="29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 t="shared" si="293"/>
        <v>21.5</v>
      </c>
      <c r="Q3873" t="str">
        <f t="shared" si="297"/>
        <v>theater</v>
      </c>
      <c r="R3873" t="str">
        <f t="shared" si="296"/>
        <v>musical</v>
      </c>
      <c r="S3873" s="11">
        <f t="shared" si="295"/>
        <v>42763.780671296292</v>
      </c>
      <c r="T3873" s="12">
        <f t="shared" si="29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>
        <f t="shared" si="293"/>
        <v>0</v>
      </c>
      <c r="Q3874" t="str">
        <f t="shared" si="297"/>
        <v>theater</v>
      </c>
      <c r="R3874" t="str">
        <f t="shared" si="296"/>
        <v>musical</v>
      </c>
      <c r="S3874" s="11">
        <f t="shared" si="295"/>
        <v>42180.145787037036</v>
      </c>
      <c r="T3874" s="12">
        <f t="shared" si="29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>
        <f t="shared" si="293"/>
        <v>0</v>
      </c>
      <c r="Q3875" t="str">
        <f t="shared" si="297"/>
        <v>theater</v>
      </c>
      <c r="R3875" t="str">
        <f t="shared" si="296"/>
        <v>musical</v>
      </c>
      <c r="S3875" s="11">
        <f t="shared" si="295"/>
        <v>42255.696006944447</v>
      </c>
      <c r="T3875" s="12">
        <f t="shared" si="29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>
        <f t="shared" si="293"/>
        <v>0</v>
      </c>
      <c r="Q3876" t="str">
        <f t="shared" si="297"/>
        <v>theater</v>
      </c>
      <c r="R3876" t="str">
        <f t="shared" si="296"/>
        <v>musical</v>
      </c>
      <c r="S3876" s="11">
        <f t="shared" si="295"/>
        <v>42007.016458333332</v>
      </c>
      <c r="T3876" s="12">
        <f t="shared" si="29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>
        <f t="shared" si="293"/>
        <v>0</v>
      </c>
      <c r="Q3877" t="str">
        <f t="shared" si="297"/>
        <v>theater</v>
      </c>
      <c r="R3877" t="str">
        <f t="shared" si="296"/>
        <v>musical</v>
      </c>
      <c r="S3877" s="11">
        <f t="shared" si="295"/>
        <v>42615.346817129626</v>
      </c>
      <c r="T3877" s="12">
        <f t="shared" si="29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 t="shared" si="293"/>
        <v>1052.5</v>
      </c>
      <c r="Q3878" t="str">
        <f t="shared" si="297"/>
        <v>theater</v>
      </c>
      <c r="R3878" t="str">
        <f t="shared" si="296"/>
        <v>musical</v>
      </c>
      <c r="S3878" s="11">
        <f t="shared" si="295"/>
        <v>42372.624166666668</v>
      </c>
      <c r="T3878" s="12">
        <f t="shared" si="29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 t="shared" si="293"/>
        <v>627.5</v>
      </c>
      <c r="Q3879" t="str">
        <f t="shared" si="297"/>
        <v>theater</v>
      </c>
      <c r="R3879" t="str">
        <f t="shared" si="296"/>
        <v>musical</v>
      </c>
      <c r="S3879" s="11">
        <f t="shared" si="295"/>
        <v>42682.67768518519</v>
      </c>
      <c r="T3879" s="12">
        <f t="shared" si="29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 t="shared" si="293"/>
        <v>5.5</v>
      </c>
      <c r="Q3880" t="str">
        <f t="shared" si="297"/>
        <v>theater</v>
      </c>
      <c r="R3880" t="str">
        <f t="shared" si="296"/>
        <v>musical</v>
      </c>
      <c r="S3880" s="11">
        <f t="shared" si="295"/>
        <v>42154.818819444445</v>
      </c>
      <c r="T3880" s="12">
        <f t="shared" si="29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>
        <f t="shared" si="293"/>
        <v>0</v>
      </c>
      <c r="Q3881" t="str">
        <f t="shared" si="297"/>
        <v>theater</v>
      </c>
      <c r="R3881" t="str">
        <f t="shared" si="296"/>
        <v>musical</v>
      </c>
      <c r="S3881" s="11">
        <f t="shared" si="295"/>
        <v>41999.861064814817</v>
      </c>
      <c r="T3881" s="12">
        <f t="shared" si="29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 t="shared" si="293"/>
        <v>498.5</v>
      </c>
      <c r="Q3882" t="str">
        <f t="shared" si="297"/>
        <v>theater</v>
      </c>
      <c r="R3882" t="str">
        <f t="shared" si="296"/>
        <v>musical</v>
      </c>
      <c r="S3882" s="11">
        <f t="shared" si="295"/>
        <v>41815.815046296295</v>
      </c>
      <c r="T3882" s="12">
        <f t="shared" si="29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 t="shared" si="293"/>
        <v>13</v>
      </c>
      <c r="Q3883" t="str">
        <f t="shared" si="297"/>
        <v>theater</v>
      </c>
      <c r="R3883" t="str">
        <f t="shared" si="296"/>
        <v>musical</v>
      </c>
      <c r="S3883" s="11">
        <f t="shared" si="295"/>
        <v>42756.018506944441</v>
      </c>
      <c r="T3883" s="12">
        <f t="shared" si="29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>
        <f t="shared" si="293"/>
        <v>0</v>
      </c>
      <c r="Q3884" t="str">
        <f t="shared" si="297"/>
        <v>theater</v>
      </c>
      <c r="R3884" t="str">
        <f t="shared" si="296"/>
        <v>musical</v>
      </c>
      <c r="S3884" s="11">
        <f t="shared" si="295"/>
        <v>42373.983449074076</v>
      </c>
      <c r="T3884" s="12">
        <f t="shared" si="29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>
        <f t="shared" si="293"/>
        <v>0</v>
      </c>
      <c r="Q3885" t="str">
        <f t="shared" si="297"/>
        <v>theater</v>
      </c>
      <c r="R3885" t="str">
        <f t="shared" si="296"/>
        <v>musical</v>
      </c>
      <c r="S3885" s="11">
        <f t="shared" si="295"/>
        <v>41854.602650462963</v>
      </c>
      <c r="T3885" s="12">
        <f t="shared" si="29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>
        <f t="shared" si="293"/>
        <v>0</v>
      </c>
      <c r="Q3886" t="str">
        <f t="shared" si="297"/>
        <v>theater</v>
      </c>
      <c r="R3886" t="str">
        <f t="shared" si="296"/>
        <v>musical</v>
      </c>
      <c r="S3886" s="11">
        <f t="shared" si="295"/>
        <v>42065.791574074072</v>
      </c>
      <c r="T3886" s="12">
        <f t="shared" si="29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>
        <f t="shared" si="293"/>
        <v>0</v>
      </c>
      <c r="Q3887" t="str">
        <f t="shared" si="297"/>
        <v>theater</v>
      </c>
      <c r="R3887" t="str">
        <f t="shared" si="296"/>
        <v>musical</v>
      </c>
      <c r="S3887" s="11">
        <f t="shared" si="295"/>
        <v>42469.951284722221</v>
      </c>
      <c r="T3887" s="12">
        <f t="shared" si="29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>
        <f t="shared" si="293"/>
        <v>0</v>
      </c>
      <c r="Q3888" t="str">
        <f t="shared" si="297"/>
        <v>theater</v>
      </c>
      <c r="R3888" t="str">
        <f t="shared" si="296"/>
        <v>musical</v>
      </c>
      <c r="S3888" s="11">
        <f t="shared" si="295"/>
        <v>41954.228032407409</v>
      </c>
      <c r="T3888" s="12">
        <f t="shared" si="29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 t="shared" si="293"/>
        <v>18.5</v>
      </c>
      <c r="Q3889" t="str">
        <f t="shared" si="297"/>
        <v>theater</v>
      </c>
      <c r="R3889" t="str">
        <f t="shared" si="296"/>
        <v>musical</v>
      </c>
      <c r="S3889" s="11">
        <f t="shared" si="295"/>
        <v>42079.857974537037</v>
      </c>
      <c r="T3889" s="12">
        <f t="shared" si="29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 t="shared" si="293"/>
        <v>278</v>
      </c>
      <c r="Q3890" t="str">
        <f t="shared" si="297"/>
        <v>theater</v>
      </c>
      <c r="R3890" t="str">
        <f t="shared" si="296"/>
        <v>plays</v>
      </c>
      <c r="S3890" s="11">
        <f t="shared" si="295"/>
        <v>42762.545810185184</v>
      </c>
      <c r="T3890" s="12">
        <f t="shared" si="29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 t="shared" si="293"/>
        <v>63.5</v>
      </c>
      <c r="Q3891" t="str">
        <f t="shared" si="297"/>
        <v>theater</v>
      </c>
      <c r="R3891" t="str">
        <f t="shared" si="296"/>
        <v>plays</v>
      </c>
      <c r="S3891" s="11">
        <f t="shared" si="295"/>
        <v>41977.004976851851</v>
      </c>
      <c r="T3891" s="12">
        <f t="shared" si="29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 t="shared" si="293"/>
        <v>1266</v>
      </c>
      <c r="Q3892" t="str">
        <f t="shared" si="297"/>
        <v>theater</v>
      </c>
      <c r="R3892" t="str">
        <f t="shared" si="296"/>
        <v>plays</v>
      </c>
      <c r="S3892" s="11">
        <f t="shared" si="295"/>
        <v>42171.758611111116</v>
      </c>
      <c r="T3892" s="12">
        <f t="shared" si="29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 t="shared" si="293"/>
        <v>133.5</v>
      </c>
      <c r="Q3893" t="str">
        <f t="shared" si="297"/>
        <v>theater</v>
      </c>
      <c r="R3893" t="str">
        <f t="shared" si="296"/>
        <v>plays</v>
      </c>
      <c r="S3893" s="11">
        <f t="shared" si="295"/>
        <v>42056.1324537037</v>
      </c>
      <c r="T3893" s="12">
        <f t="shared" si="29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>
        <f t="shared" si="293"/>
        <v>0</v>
      </c>
      <c r="Q3894" t="str">
        <f t="shared" si="297"/>
        <v>theater</v>
      </c>
      <c r="R3894" t="str">
        <f t="shared" si="296"/>
        <v>plays</v>
      </c>
      <c r="S3894" s="11">
        <f t="shared" si="295"/>
        <v>41867.652280092596</v>
      </c>
      <c r="T3894" s="12">
        <f t="shared" si="29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 t="shared" si="293"/>
        <v>5429.5</v>
      </c>
      <c r="Q3895" t="str">
        <f t="shared" si="297"/>
        <v>theater</v>
      </c>
      <c r="R3895" t="str">
        <f t="shared" si="296"/>
        <v>plays</v>
      </c>
      <c r="S3895" s="11">
        <f t="shared" si="295"/>
        <v>41779.657870370371</v>
      </c>
      <c r="T3895" s="12">
        <f t="shared" si="29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 t="shared" si="293"/>
        <v>265.5</v>
      </c>
      <c r="Q3896" t="str">
        <f t="shared" si="297"/>
        <v>theater</v>
      </c>
      <c r="R3896" t="str">
        <f t="shared" si="296"/>
        <v>plays</v>
      </c>
      <c r="S3896" s="11">
        <f t="shared" si="295"/>
        <v>42679.958472222221</v>
      </c>
      <c r="T3896" s="12">
        <f t="shared" si="29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 t="shared" si="293"/>
        <v>25.5</v>
      </c>
      <c r="Q3897" t="str">
        <f t="shared" si="297"/>
        <v>theater</v>
      </c>
      <c r="R3897" t="str">
        <f t="shared" si="296"/>
        <v>plays</v>
      </c>
      <c r="S3897" s="11">
        <f t="shared" si="295"/>
        <v>42032.250208333338</v>
      </c>
      <c r="T3897" s="12">
        <f t="shared" si="29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 t="shared" si="293"/>
        <v>87</v>
      </c>
      <c r="Q3898" t="str">
        <f t="shared" si="297"/>
        <v>theater</v>
      </c>
      <c r="R3898" t="str">
        <f t="shared" si="296"/>
        <v>plays</v>
      </c>
      <c r="S3898" s="11">
        <f t="shared" si="295"/>
        <v>41793.191875000004</v>
      </c>
      <c r="T3898" s="12">
        <f t="shared" si="29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 t="shared" si="293"/>
        <v>225</v>
      </c>
      <c r="Q3899" t="str">
        <f t="shared" si="297"/>
        <v>theater</v>
      </c>
      <c r="R3899" t="str">
        <f t="shared" si="296"/>
        <v>plays</v>
      </c>
      <c r="S3899" s="11">
        <f t="shared" si="295"/>
        <v>41982.87364583333</v>
      </c>
      <c r="T3899" s="12">
        <f t="shared" si="29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 t="shared" si="293"/>
        <v>415</v>
      </c>
      <c r="Q3900" t="str">
        <f t="shared" si="297"/>
        <v>theater</v>
      </c>
      <c r="R3900" t="str">
        <f t="shared" si="296"/>
        <v>plays</v>
      </c>
      <c r="S3900" s="11">
        <f t="shared" si="295"/>
        <v>42193.482291666667</v>
      </c>
      <c r="T3900" s="12">
        <f t="shared" si="29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 t="shared" si="293"/>
        <v>63.5</v>
      </c>
      <c r="Q3901" t="str">
        <f t="shared" si="297"/>
        <v>theater</v>
      </c>
      <c r="R3901" t="str">
        <f t="shared" si="296"/>
        <v>plays</v>
      </c>
      <c r="S3901" s="11">
        <f t="shared" si="295"/>
        <v>41843.775011574071</v>
      </c>
      <c r="T3901" s="12">
        <f t="shared" si="29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 t="shared" si="293"/>
        <v>70</v>
      </c>
      <c r="Q3902" t="str">
        <f t="shared" si="297"/>
        <v>theater</v>
      </c>
      <c r="R3902" t="str">
        <f t="shared" si="296"/>
        <v>plays</v>
      </c>
      <c r="S3902" s="11">
        <f t="shared" si="295"/>
        <v>42136.092488425929</v>
      </c>
      <c r="T3902" s="12">
        <f t="shared" si="29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 t="shared" si="293"/>
        <v>13</v>
      </c>
      <c r="Q3903" t="str">
        <f t="shared" si="297"/>
        <v>theater</v>
      </c>
      <c r="R3903" t="str">
        <f t="shared" si="296"/>
        <v>plays</v>
      </c>
      <c r="S3903" s="11">
        <f t="shared" si="295"/>
        <v>42317.826377314821</v>
      </c>
      <c r="T3903" s="12">
        <f t="shared" si="29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 t="shared" si="293"/>
        <v>748</v>
      </c>
      <c r="Q3904" t="str">
        <f t="shared" si="297"/>
        <v>theater</v>
      </c>
      <c r="R3904" t="str">
        <f t="shared" si="296"/>
        <v>plays</v>
      </c>
      <c r="S3904" s="11">
        <f t="shared" si="295"/>
        <v>42663.468078703707</v>
      </c>
      <c r="T3904" s="12">
        <f t="shared" si="29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>
        <f t="shared" si="293"/>
        <v>0</v>
      </c>
      <c r="Q3905" t="str">
        <f t="shared" si="297"/>
        <v>theater</v>
      </c>
      <c r="R3905" t="str">
        <f t="shared" si="296"/>
        <v>plays</v>
      </c>
      <c r="S3905" s="11">
        <f t="shared" si="295"/>
        <v>42186.01116898148</v>
      </c>
      <c r="T3905" s="12">
        <f t="shared" si="29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 t="shared" si="293"/>
        <v>2.5</v>
      </c>
      <c r="Q3906" t="str">
        <f t="shared" si="297"/>
        <v>theater</v>
      </c>
      <c r="R3906" t="str">
        <f t="shared" si="296"/>
        <v>plays</v>
      </c>
      <c r="S3906" s="11">
        <f t="shared" si="295"/>
        <v>42095.229166666672</v>
      </c>
      <c r="T3906" s="12">
        <f t="shared" si="29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 t="shared" ref="P3907:P3970" si="298">AVERAGE(L3907,E3907)</f>
        <v>90</v>
      </c>
      <c r="Q3907" t="str">
        <f t="shared" si="297"/>
        <v>theater</v>
      </c>
      <c r="R3907" t="str">
        <f t="shared" si="296"/>
        <v>plays</v>
      </c>
      <c r="S3907" s="11">
        <f t="shared" si="295"/>
        <v>42124.623877314814</v>
      </c>
      <c r="T3907" s="12">
        <f t="shared" ref="T3907:T3970" si="299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 t="shared" si="298"/>
        <v>513</v>
      </c>
      <c r="Q3908" t="str">
        <f t="shared" si="297"/>
        <v>theater</v>
      </c>
      <c r="R3908" t="str">
        <f t="shared" si="296"/>
        <v>plays</v>
      </c>
      <c r="S3908" s="11">
        <f t="shared" ref="S3908:S3971" si="300">(((J3908/60)/60)/24)+DATE(1970,1,1)</f>
        <v>42143.917743055557</v>
      </c>
      <c r="T3908" s="12">
        <f t="shared" si="29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 t="shared" si="298"/>
        <v>78.5</v>
      </c>
      <c r="Q3909" t="str">
        <f t="shared" si="297"/>
        <v>theater</v>
      </c>
      <c r="R3909" t="str">
        <f t="shared" si="296"/>
        <v>plays</v>
      </c>
      <c r="S3909" s="11">
        <f t="shared" si="300"/>
        <v>41906.819513888891</v>
      </c>
      <c r="T3909" s="12">
        <f t="shared" si="29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 t="shared" si="298"/>
        <v>34.5</v>
      </c>
      <c r="Q3910" t="str">
        <f t="shared" si="297"/>
        <v>theater</v>
      </c>
      <c r="R3910" t="str">
        <f t="shared" si="296"/>
        <v>plays</v>
      </c>
      <c r="S3910" s="11">
        <f t="shared" si="300"/>
        <v>41834.135370370372</v>
      </c>
      <c r="T3910" s="12">
        <f t="shared" si="29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 t="shared" si="298"/>
        <v>69.5</v>
      </c>
      <c r="Q3911" t="str">
        <f t="shared" si="297"/>
        <v>theater</v>
      </c>
      <c r="R3911" t="str">
        <f t="shared" si="296"/>
        <v>plays</v>
      </c>
      <c r="S3911" s="11">
        <f t="shared" si="300"/>
        <v>41863.359282407408</v>
      </c>
      <c r="T3911" s="12">
        <f t="shared" si="29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 t="shared" si="298"/>
        <v>94</v>
      </c>
      <c r="Q3912" t="str">
        <f t="shared" si="297"/>
        <v>theater</v>
      </c>
      <c r="R3912" t="str">
        <f t="shared" si="296"/>
        <v>plays</v>
      </c>
      <c r="S3912" s="11">
        <f t="shared" si="300"/>
        <v>42224.756909722222</v>
      </c>
      <c r="T3912" s="12">
        <f t="shared" si="29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 t="shared" si="298"/>
        <v>1514.5</v>
      </c>
      <c r="Q3913" t="str">
        <f t="shared" si="297"/>
        <v>theater</v>
      </c>
      <c r="R3913" t="str">
        <f t="shared" si="296"/>
        <v>plays</v>
      </c>
      <c r="S3913" s="11">
        <f t="shared" si="300"/>
        <v>41939.8122337963</v>
      </c>
      <c r="T3913" s="12">
        <f t="shared" si="29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 t="shared" si="298"/>
        <v>1</v>
      </c>
      <c r="Q3914" t="str">
        <f t="shared" si="297"/>
        <v>theater</v>
      </c>
      <c r="R3914" t="str">
        <f t="shared" si="296"/>
        <v>plays</v>
      </c>
      <c r="S3914" s="11">
        <f t="shared" si="300"/>
        <v>42059.270023148143</v>
      </c>
      <c r="T3914" s="12">
        <f t="shared" si="29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 t="shared" si="298"/>
        <v>503.5</v>
      </c>
      <c r="Q3915" t="str">
        <f t="shared" si="297"/>
        <v>theater</v>
      </c>
      <c r="R3915" t="str">
        <f t="shared" ref="R3915:R3978" si="301">RIGHT(N3915,LEN(N3915)-FIND("/",N3915))</f>
        <v>plays</v>
      </c>
      <c r="S3915" s="11">
        <f t="shared" si="300"/>
        <v>42308.211215277777</v>
      </c>
      <c r="T3915" s="12">
        <f t="shared" si="29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 t="shared" si="298"/>
        <v>468</v>
      </c>
      <c r="Q3916" t="str">
        <f t="shared" ref="Q3916:Q3979" si="302">LEFT(N3916,FIND("/",N3916)-1)</f>
        <v>theater</v>
      </c>
      <c r="R3916" t="str">
        <f t="shared" si="301"/>
        <v>plays</v>
      </c>
      <c r="S3916" s="11">
        <f t="shared" si="300"/>
        <v>42114.818935185183</v>
      </c>
      <c r="T3916" s="12">
        <f t="shared" si="29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 t="shared" si="298"/>
        <v>3</v>
      </c>
      <c r="Q3917" t="str">
        <f t="shared" si="302"/>
        <v>theater</v>
      </c>
      <c r="R3917" t="str">
        <f t="shared" si="301"/>
        <v>plays</v>
      </c>
      <c r="S3917" s="11">
        <f t="shared" si="300"/>
        <v>42492.98505787037</v>
      </c>
      <c r="T3917" s="12">
        <f t="shared" si="29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>
        <f t="shared" si="298"/>
        <v>0</v>
      </c>
      <c r="Q3918" t="str">
        <f t="shared" si="302"/>
        <v>theater</v>
      </c>
      <c r="R3918" t="str">
        <f t="shared" si="301"/>
        <v>plays</v>
      </c>
      <c r="S3918" s="11">
        <f t="shared" si="300"/>
        <v>42494.471666666665</v>
      </c>
      <c r="T3918" s="12">
        <f t="shared" si="29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 t="shared" si="298"/>
        <v>5.5</v>
      </c>
      <c r="Q3919" t="str">
        <f t="shared" si="302"/>
        <v>theater</v>
      </c>
      <c r="R3919" t="str">
        <f t="shared" si="301"/>
        <v>plays</v>
      </c>
      <c r="S3919" s="11">
        <f t="shared" si="300"/>
        <v>41863.527326388888</v>
      </c>
      <c r="T3919" s="12">
        <f t="shared" si="29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 t="shared" si="298"/>
        <v>61.5</v>
      </c>
      <c r="Q3920" t="str">
        <f t="shared" si="302"/>
        <v>theater</v>
      </c>
      <c r="R3920" t="str">
        <f t="shared" si="301"/>
        <v>plays</v>
      </c>
      <c r="S3920" s="11">
        <f t="shared" si="300"/>
        <v>41843.664618055554</v>
      </c>
      <c r="T3920" s="12">
        <f t="shared" si="29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 t="shared" si="298"/>
        <v>46.5</v>
      </c>
      <c r="Q3921" t="str">
        <f t="shared" si="302"/>
        <v>theater</v>
      </c>
      <c r="R3921" t="str">
        <f t="shared" si="301"/>
        <v>plays</v>
      </c>
      <c r="S3921" s="11">
        <f t="shared" si="300"/>
        <v>42358.684872685189</v>
      </c>
      <c r="T3921" s="12">
        <f t="shared" si="29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 t="shared" si="298"/>
        <v>69</v>
      </c>
      <c r="Q3922" t="str">
        <f t="shared" si="302"/>
        <v>theater</v>
      </c>
      <c r="R3922" t="str">
        <f t="shared" si="301"/>
        <v>plays</v>
      </c>
      <c r="S3922" s="11">
        <f t="shared" si="300"/>
        <v>42657.38726851852</v>
      </c>
      <c r="T3922" s="12">
        <f t="shared" si="29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>
        <f t="shared" si="298"/>
        <v>0</v>
      </c>
      <c r="Q3923" t="str">
        <f t="shared" si="302"/>
        <v>theater</v>
      </c>
      <c r="R3923" t="str">
        <f t="shared" si="301"/>
        <v>plays</v>
      </c>
      <c r="S3923" s="11">
        <f t="shared" si="300"/>
        <v>41926.542303240742</v>
      </c>
      <c r="T3923" s="12">
        <f t="shared" si="29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 t="shared" si="298"/>
        <v>33.5</v>
      </c>
      <c r="Q3924" t="str">
        <f t="shared" si="302"/>
        <v>theater</v>
      </c>
      <c r="R3924" t="str">
        <f t="shared" si="301"/>
        <v>plays</v>
      </c>
      <c r="S3924" s="11">
        <f t="shared" si="300"/>
        <v>42020.768634259264</v>
      </c>
      <c r="T3924" s="12">
        <f t="shared" si="29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 t="shared" si="298"/>
        <v>700.5</v>
      </c>
      <c r="Q3925" t="str">
        <f t="shared" si="302"/>
        <v>theater</v>
      </c>
      <c r="R3925" t="str">
        <f t="shared" si="301"/>
        <v>plays</v>
      </c>
      <c r="S3925" s="11">
        <f t="shared" si="300"/>
        <v>42075.979988425926</v>
      </c>
      <c r="T3925" s="12">
        <f t="shared" si="29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 t="shared" si="298"/>
        <v>1165</v>
      </c>
      <c r="Q3926" t="str">
        <f t="shared" si="302"/>
        <v>theater</v>
      </c>
      <c r="R3926" t="str">
        <f t="shared" si="301"/>
        <v>plays</v>
      </c>
      <c r="S3926" s="11">
        <f t="shared" si="300"/>
        <v>41786.959745370368</v>
      </c>
      <c r="T3926" s="12">
        <f t="shared" si="29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 t="shared" si="298"/>
        <v>9</v>
      </c>
      <c r="Q3927" t="str">
        <f t="shared" si="302"/>
        <v>theater</v>
      </c>
      <c r="R3927" t="str">
        <f t="shared" si="301"/>
        <v>plays</v>
      </c>
      <c r="S3927" s="11">
        <f t="shared" si="300"/>
        <v>41820.870821759258</v>
      </c>
      <c r="T3927" s="12">
        <f t="shared" si="29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 t="shared" si="298"/>
        <v>8</v>
      </c>
      <c r="Q3928" t="str">
        <f t="shared" si="302"/>
        <v>theater</v>
      </c>
      <c r="R3928" t="str">
        <f t="shared" si="301"/>
        <v>plays</v>
      </c>
      <c r="S3928" s="11">
        <f t="shared" si="300"/>
        <v>41970.085046296299</v>
      </c>
      <c r="T3928" s="12">
        <f t="shared" si="29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 t="shared" si="298"/>
        <v>13.5</v>
      </c>
      <c r="Q3929" t="str">
        <f t="shared" si="302"/>
        <v>theater</v>
      </c>
      <c r="R3929" t="str">
        <f t="shared" si="301"/>
        <v>plays</v>
      </c>
      <c r="S3929" s="11">
        <f t="shared" si="300"/>
        <v>41830.267407407409</v>
      </c>
      <c r="T3929" s="12">
        <f t="shared" si="29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 t="shared" si="298"/>
        <v>329</v>
      </c>
      <c r="Q3930" t="str">
        <f t="shared" si="302"/>
        <v>theater</v>
      </c>
      <c r="R3930" t="str">
        <f t="shared" si="301"/>
        <v>plays</v>
      </c>
      <c r="S3930" s="11">
        <f t="shared" si="300"/>
        <v>42265.683182870373</v>
      </c>
      <c r="T3930" s="12">
        <f t="shared" si="29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 t="shared" si="298"/>
        <v>233.5</v>
      </c>
      <c r="Q3931" t="str">
        <f t="shared" si="302"/>
        <v>theater</v>
      </c>
      <c r="R3931" t="str">
        <f t="shared" si="301"/>
        <v>plays</v>
      </c>
      <c r="S3931" s="11">
        <f t="shared" si="300"/>
        <v>42601.827141203699</v>
      </c>
      <c r="T3931" s="12">
        <f t="shared" si="29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>
        <f t="shared" si="298"/>
        <v>0</v>
      </c>
      <c r="Q3932" t="str">
        <f t="shared" si="302"/>
        <v>theater</v>
      </c>
      <c r="R3932" t="str">
        <f t="shared" si="301"/>
        <v>plays</v>
      </c>
      <c r="S3932" s="11">
        <f t="shared" si="300"/>
        <v>42433.338749999995</v>
      </c>
      <c r="T3932" s="12">
        <f t="shared" si="29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>
        <f t="shared" si="298"/>
        <v>0</v>
      </c>
      <c r="Q3933" t="str">
        <f t="shared" si="302"/>
        <v>theater</v>
      </c>
      <c r="R3933" t="str">
        <f t="shared" si="301"/>
        <v>plays</v>
      </c>
      <c r="S3933" s="11">
        <f t="shared" si="300"/>
        <v>42228.151701388888</v>
      </c>
      <c r="T3933" s="12">
        <f t="shared" si="29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 t="shared" si="298"/>
        <v>1</v>
      </c>
      <c r="Q3934" t="str">
        <f t="shared" si="302"/>
        <v>theater</v>
      </c>
      <c r="R3934" t="str">
        <f t="shared" si="301"/>
        <v>plays</v>
      </c>
      <c r="S3934" s="11">
        <f t="shared" si="300"/>
        <v>42415.168564814812</v>
      </c>
      <c r="T3934" s="12">
        <f t="shared" si="29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 t="shared" si="298"/>
        <v>557</v>
      </c>
      <c r="Q3935" t="str">
        <f t="shared" si="302"/>
        <v>theater</v>
      </c>
      <c r="R3935" t="str">
        <f t="shared" si="301"/>
        <v>plays</v>
      </c>
      <c r="S3935" s="11">
        <f t="shared" si="300"/>
        <v>42538.968310185184</v>
      </c>
      <c r="T3935" s="12">
        <f t="shared" si="29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 t="shared" si="298"/>
        <v>281</v>
      </c>
      <c r="Q3936" t="str">
        <f t="shared" si="302"/>
        <v>theater</v>
      </c>
      <c r="R3936" t="str">
        <f t="shared" si="301"/>
        <v>plays</v>
      </c>
      <c r="S3936" s="11">
        <f t="shared" si="300"/>
        <v>42233.671747685185</v>
      </c>
      <c r="T3936" s="12">
        <f t="shared" si="29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 t="shared" si="298"/>
        <v>669</v>
      </c>
      <c r="Q3937" t="str">
        <f t="shared" si="302"/>
        <v>theater</v>
      </c>
      <c r="R3937" t="str">
        <f t="shared" si="301"/>
        <v>plays</v>
      </c>
      <c r="S3937" s="11">
        <f t="shared" si="300"/>
        <v>42221.656782407401</v>
      </c>
      <c r="T3937" s="12">
        <f t="shared" si="29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>
        <f t="shared" si="298"/>
        <v>0</v>
      </c>
      <c r="Q3938" t="str">
        <f t="shared" si="302"/>
        <v>theater</v>
      </c>
      <c r="R3938" t="str">
        <f t="shared" si="301"/>
        <v>plays</v>
      </c>
      <c r="S3938" s="11">
        <f t="shared" si="300"/>
        <v>42675.262962962966</v>
      </c>
      <c r="T3938" s="12">
        <f t="shared" si="29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 t="shared" si="298"/>
        <v>1247.5</v>
      </c>
      <c r="Q3939" t="str">
        <f t="shared" si="302"/>
        <v>theater</v>
      </c>
      <c r="R3939" t="str">
        <f t="shared" si="301"/>
        <v>plays</v>
      </c>
      <c r="S3939" s="11">
        <f t="shared" si="300"/>
        <v>42534.631481481483</v>
      </c>
      <c r="T3939" s="12">
        <f t="shared" si="29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 t="shared" si="298"/>
        <v>201</v>
      </c>
      <c r="Q3940" t="str">
        <f t="shared" si="302"/>
        <v>theater</v>
      </c>
      <c r="R3940" t="str">
        <f t="shared" si="301"/>
        <v>plays</v>
      </c>
      <c r="S3940" s="11">
        <f t="shared" si="300"/>
        <v>42151.905717592599</v>
      </c>
      <c r="T3940" s="12">
        <f t="shared" si="29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 t="shared" si="298"/>
        <v>3</v>
      </c>
      <c r="Q3941" t="str">
        <f t="shared" si="302"/>
        <v>theater</v>
      </c>
      <c r="R3941" t="str">
        <f t="shared" si="301"/>
        <v>plays</v>
      </c>
      <c r="S3941" s="11">
        <f t="shared" si="300"/>
        <v>41915.400219907409</v>
      </c>
      <c r="T3941" s="12">
        <f t="shared" si="29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 t="shared" si="298"/>
        <v>6.5</v>
      </c>
      <c r="Q3942" t="str">
        <f t="shared" si="302"/>
        <v>theater</v>
      </c>
      <c r="R3942" t="str">
        <f t="shared" si="301"/>
        <v>plays</v>
      </c>
      <c r="S3942" s="11">
        <f t="shared" si="300"/>
        <v>41961.492488425924</v>
      </c>
      <c r="T3942" s="12">
        <f t="shared" si="29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 t="shared" si="298"/>
        <v>26</v>
      </c>
      <c r="Q3943" t="str">
        <f t="shared" si="302"/>
        <v>theater</v>
      </c>
      <c r="R3943" t="str">
        <f t="shared" si="301"/>
        <v>plays</v>
      </c>
      <c r="S3943" s="11">
        <f t="shared" si="300"/>
        <v>41940.587233796294</v>
      </c>
      <c r="T3943" s="12">
        <f t="shared" si="29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>
        <f t="shared" si="298"/>
        <v>0</v>
      </c>
      <c r="Q3944" t="str">
        <f t="shared" si="302"/>
        <v>theater</v>
      </c>
      <c r="R3944" t="str">
        <f t="shared" si="301"/>
        <v>plays</v>
      </c>
      <c r="S3944" s="11">
        <f t="shared" si="300"/>
        <v>42111.904097222221</v>
      </c>
      <c r="T3944" s="12">
        <f t="shared" si="29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 t="shared" si="298"/>
        <v>897.5</v>
      </c>
      <c r="Q3945" t="str">
        <f t="shared" si="302"/>
        <v>theater</v>
      </c>
      <c r="R3945" t="str">
        <f t="shared" si="301"/>
        <v>plays</v>
      </c>
      <c r="S3945" s="11">
        <f t="shared" si="300"/>
        <v>42279.778564814813</v>
      </c>
      <c r="T3945" s="12">
        <f t="shared" si="29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>
        <f t="shared" si="298"/>
        <v>0</v>
      </c>
      <c r="Q3946" t="str">
        <f t="shared" si="302"/>
        <v>theater</v>
      </c>
      <c r="R3946" t="str">
        <f t="shared" si="301"/>
        <v>plays</v>
      </c>
      <c r="S3946" s="11">
        <f t="shared" si="300"/>
        <v>42213.662905092591</v>
      </c>
      <c r="T3946" s="12">
        <f t="shared" si="29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 t="shared" si="298"/>
        <v>3</v>
      </c>
      <c r="Q3947" t="str">
        <f t="shared" si="302"/>
        <v>theater</v>
      </c>
      <c r="R3947" t="str">
        <f t="shared" si="301"/>
        <v>plays</v>
      </c>
      <c r="S3947" s="11">
        <f t="shared" si="300"/>
        <v>42109.801712962959</v>
      </c>
      <c r="T3947" s="12">
        <f t="shared" si="29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 t="shared" si="298"/>
        <v>100</v>
      </c>
      <c r="Q3948" t="str">
        <f t="shared" si="302"/>
        <v>theater</v>
      </c>
      <c r="R3948" t="str">
        <f t="shared" si="301"/>
        <v>plays</v>
      </c>
      <c r="S3948" s="11">
        <f t="shared" si="300"/>
        <v>42031.833587962959</v>
      </c>
      <c r="T3948" s="12">
        <f t="shared" si="29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 t="shared" si="298"/>
        <v>51.5</v>
      </c>
      <c r="Q3949" t="str">
        <f t="shared" si="302"/>
        <v>theater</v>
      </c>
      <c r="R3949" t="str">
        <f t="shared" si="301"/>
        <v>plays</v>
      </c>
      <c r="S3949" s="11">
        <f t="shared" si="300"/>
        <v>42615.142870370371</v>
      </c>
      <c r="T3949" s="12">
        <f t="shared" si="29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>
        <f t="shared" si="298"/>
        <v>0</v>
      </c>
      <c r="Q3950" t="str">
        <f t="shared" si="302"/>
        <v>theater</v>
      </c>
      <c r="R3950" t="str">
        <f t="shared" si="301"/>
        <v>plays</v>
      </c>
      <c r="S3950" s="11">
        <f t="shared" si="300"/>
        <v>41829.325497685182</v>
      </c>
      <c r="T3950" s="12">
        <f t="shared" si="29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 t="shared" si="298"/>
        <v>804.5</v>
      </c>
      <c r="Q3951" t="str">
        <f t="shared" si="302"/>
        <v>theater</v>
      </c>
      <c r="R3951" t="str">
        <f t="shared" si="301"/>
        <v>plays</v>
      </c>
      <c r="S3951" s="11">
        <f t="shared" si="300"/>
        <v>42016.120613425926</v>
      </c>
      <c r="T3951" s="12">
        <f t="shared" si="29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 t="shared" si="298"/>
        <v>13</v>
      </c>
      <c r="Q3952" t="str">
        <f t="shared" si="302"/>
        <v>theater</v>
      </c>
      <c r="R3952" t="str">
        <f t="shared" si="301"/>
        <v>plays</v>
      </c>
      <c r="S3952" s="11">
        <f t="shared" si="300"/>
        <v>42439.702314814815</v>
      </c>
      <c r="T3952" s="12">
        <f t="shared" si="29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 t="shared" si="298"/>
        <v>1</v>
      </c>
      <c r="Q3953" t="str">
        <f t="shared" si="302"/>
        <v>theater</v>
      </c>
      <c r="R3953" t="str">
        <f t="shared" si="301"/>
        <v>plays</v>
      </c>
      <c r="S3953" s="11">
        <f t="shared" si="300"/>
        <v>42433.825717592597</v>
      </c>
      <c r="T3953" s="12">
        <f t="shared" si="29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 t="shared" si="298"/>
        <v>13</v>
      </c>
      <c r="Q3954" t="str">
        <f t="shared" si="302"/>
        <v>theater</v>
      </c>
      <c r="R3954" t="str">
        <f t="shared" si="301"/>
        <v>plays</v>
      </c>
      <c r="S3954" s="11">
        <f t="shared" si="300"/>
        <v>42243.790393518517</v>
      </c>
      <c r="T3954" s="12">
        <f t="shared" si="29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>
        <f t="shared" si="298"/>
        <v>0</v>
      </c>
      <c r="Q3955" t="str">
        <f t="shared" si="302"/>
        <v>theater</v>
      </c>
      <c r="R3955" t="str">
        <f t="shared" si="301"/>
        <v>plays</v>
      </c>
      <c r="S3955" s="11">
        <f t="shared" si="300"/>
        <v>42550.048449074078</v>
      </c>
      <c r="T3955" s="12">
        <f t="shared" si="29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>
        <f t="shared" si="298"/>
        <v>0</v>
      </c>
      <c r="Q3956" t="str">
        <f t="shared" si="302"/>
        <v>theater</v>
      </c>
      <c r="R3956" t="str">
        <f t="shared" si="301"/>
        <v>plays</v>
      </c>
      <c r="S3956" s="11">
        <f t="shared" si="300"/>
        <v>41774.651203703703</v>
      </c>
      <c r="T3956" s="12">
        <f t="shared" si="29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 t="shared" si="298"/>
        <v>216.5</v>
      </c>
      <c r="Q3957" t="str">
        <f t="shared" si="302"/>
        <v>theater</v>
      </c>
      <c r="R3957" t="str">
        <f t="shared" si="301"/>
        <v>plays</v>
      </c>
      <c r="S3957" s="11">
        <f t="shared" si="300"/>
        <v>42306.848854166667</v>
      </c>
      <c r="T3957" s="12">
        <f t="shared" si="29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>
        <f t="shared" si="298"/>
        <v>0</v>
      </c>
      <c r="Q3958" t="str">
        <f t="shared" si="302"/>
        <v>theater</v>
      </c>
      <c r="R3958" t="str">
        <f t="shared" si="301"/>
        <v>plays</v>
      </c>
      <c r="S3958" s="11">
        <f t="shared" si="300"/>
        <v>42457.932025462964</v>
      </c>
      <c r="T3958" s="12">
        <f t="shared" si="29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 t="shared" si="298"/>
        <v>4</v>
      </c>
      <c r="Q3959" t="str">
        <f t="shared" si="302"/>
        <v>theater</v>
      </c>
      <c r="R3959" t="str">
        <f t="shared" si="301"/>
        <v>plays</v>
      </c>
      <c r="S3959" s="11">
        <f t="shared" si="300"/>
        <v>42513.976319444439</v>
      </c>
      <c r="T3959" s="12">
        <f t="shared" si="29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 t="shared" si="298"/>
        <v>328.5</v>
      </c>
      <c r="Q3960" t="str">
        <f t="shared" si="302"/>
        <v>theater</v>
      </c>
      <c r="R3960" t="str">
        <f t="shared" si="301"/>
        <v>plays</v>
      </c>
      <c r="S3960" s="11">
        <f t="shared" si="300"/>
        <v>41816.950370370374</v>
      </c>
      <c r="T3960" s="12">
        <f t="shared" si="29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 t="shared" si="298"/>
        <v>152</v>
      </c>
      <c r="Q3961" t="str">
        <f t="shared" si="302"/>
        <v>theater</v>
      </c>
      <c r="R3961" t="str">
        <f t="shared" si="301"/>
        <v>plays</v>
      </c>
      <c r="S3961" s="11">
        <f t="shared" si="300"/>
        <v>41880.788842592592</v>
      </c>
      <c r="T3961" s="12">
        <f t="shared" si="29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 t="shared" si="298"/>
        <v>24.5</v>
      </c>
      <c r="Q3962" t="str">
        <f t="shared" si="302"/>
        <v>theater</v>
      </c>
      <c r="R3962" t="str">
        <f t="shared" si="301"/>
        <v>plays</v>
      </c>
      <c r="S3962" s="11">
        <f t="shared" si="300"/>
        <v>42342.845555555556</v>
      </c>
      <c r="T3962" s="12">
        <f t="shared" si="29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 t="shared" si="298"/>
        <v>11.5</v>
      </c>
      <c r="Q3963" t="str">
        <f t="shared" si="302"/>
        <v>theater</v>
      </c>
      <c r="R3963" t="str">
        <f t="shared" si="301"/>
        <v>plays</v>
      </c>
      <c r="S3963" s="11">
        <f t="shared" si="300"/>
        <v>41745.891319444447</v>
      </c>
      <c r="T3963" s="12">
        <f t="shared" si="29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 t="shared" si="298"/>
        <v>24</v>
      </c>
      <c r="Q3964" t="str">
        <f t="shared" si="302"/>
        <v>theater</v>
      </c>
      <c r="R3964" t="str">
        <f t="shared" si="301"/>
        <v>plays</v>
      </c>
      <c r="S3964" s="11">
        <f t="shared" si="300"/>
        <v>42311.621458333335</v>
      </c>
      <c r="T3964" s="12">
        <f t="shared" si="29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>
        <f t="shared" si="298"/>
        <v>0</v>
      </c>
      <c r="Q3965" t="str">
        <f t="shared" si="302"/>
        <v>theater</v>
      </c>
      <c r="R3965" t="str">
        <f t="shared" si="301"/>
        <v>plays</v>
      </c>
      <c r="S3965" s="11">
        <f t="shared" si="300"/>
        <v>42296.154131944444</v>
      </c>
      <c r="T3965" s="12">
        <f t="shared" si="29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 t="shared" si="298"/>
        <v>64.5</v>
      </c>
      <c r="Q3966" t="str">
        <f t="shared" si="302"/>
        <v>theater</v>
      </c>
      <c r="R3966" t="str">
        <f t="shared" si="301"/>
        <v>plays</v>
      </c>
      <c r="S3966" s="11">
        <f t="shared" si="300"/>
        <v>42053.722060185188</v>
      </c>
      <c r="T3966" s="12">
        <f t="shared" si="29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 t="shared" si="298"/>
        <v>144.5</v>
      </c>
      <c r="Q3967" t="str">
        <f t="shared" si="302"/>
        <v>theater</v>
      </c>
      <c r="R3967" t="str">
        <f t="shared" si="301"/>
        <v>plays</v>
      </c>
      <c r="S3967" s="11">
        <f t="shared" si="300"/>
        <v>42414.235879629632</v>
      </c>
      <c r="T3967" s="12">
        <f t="shared" si="29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 t="shared" si="298"/>
        <v>23.5</v>
      </c>
      <c r="Q3968" t="str">
        <f t="shared" si="302"/>
        <v>theater</v>
      </c>
      <c r="R3968" t="str">
        <f t="shared" si="301"/>
        <v>plays</v>
      </c>
      <c r="S3968" s="11">
        <f t="shared" si="300"/>
        <v>41801.711550925924</v>
      </c>
      <c r="T3968" s="12">
        <f t="shared" si="29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 t="shared" si="298"/>
        <v>210</v>
      </c>
      <c r="Q3969" t="str">
        <f t="shared" si="302"/>
        <v>theater</v>
      </c>
      <c r="R3969" t="str">
        <f t="shared" si="301"/>
        <v>plays</v>
      </c>
      <c r="S3969" s="11">
        <f t="shared" si="300"/>
        <v>42770.290590277778</v>
      </c>
      <c r="T3969" s="12">
        <f t="shared" si="29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 t="shared" si="298"/>
        <v>269</v>
      </c>
      <c r="Q3970" t="str">
        <f t="shared" si="302"/>
        <v>theater</v>
      </c>
      <c r="R3970" t="str">
        <f t="shared" si="301"/>
        <v>plays</v>
      </c>
      <c r="S3970" s="11">
        <f t="shared" si="300"/>
        <v>42452.815659722226</v>
      </c>
      <c r="T3970" s="12">
        <f t="shared" si="299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 t="shared" ref="P3971:P4034" si="303">AVERAGE(L3971,E3971)</f>
        <v>108.5</v>
      </c>
      <c r="Q3971" t="str">
        <f t="shared" si="302"/>
        <v>theater</v>
      </c>
      <c r="R3971" t="str">
        <f t="shared" si="301"/>
        <v>plays</v>
      </c>
      <c r="S3971" s="11">
        <f t="shared" si="300"/>
        <v>42601.854699074072</v>
      </c>
      <c r="T3971" s="12">
        <f t="shared" ref="T3971:T4034" si="30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 t="shared" si="303"/>
        <v>6.5</v>
      </c>
      <c r="Q3972" t="str">
        <f t="shared" si="302"/>
        <v>theater</v>
      </c>
      <c r="R3972" t="str">
        <f t="shared" si="301"/>
        <v>plays</v>
      </c>
      <c r="S3972" s="11">
        <f t="shared" ref="S3972:S4035" si="305">(((J3972/60)/60)/24)+DATE(1970,1,1)</f>
        <v>42447.863553240735</v>
      </c>
      <c r="T3972" s="12">
        <f t="shared" si="30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 t="shared" si="303"/>
        <v>71</v>
      </c>
      <c r="Q3973" t="str">
        <f t="shared" si="302"/>
        <v>theater</v>
      </c>
      <c r="R3973" t="str">
        <f t="shared" si="301"/>
        <v>plays</v>
      </c>
      <c r="S3973" s="11">
        <f t="shared" si="305"/>
        <v>41811.536180555559</v>
      </c>
      <c r="T3973" s="12">
        <f t="shared" si="30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 t="shared" si="303"/>
        <v>109.5</v>
      </c>
      <c r="Q3974" t="str">
        <f t="shared" si="302"/>
        <v>theater</v>
      </c>
      <c r="R3974" t="str">
        <f t="shared" si="301"/>
        <v>plays</v>
      </c>
      <c r="S3974" s="11">
        <f t="shared" si="305"/>
        <v>41981.067523148144</v>
      </c>
      <c r="T3974" s="12">
        <f t="shared" si="30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 t="shared" si="303"/>
        <v>1971</v>
      </c>
      <c r="Q3975" t="str">
        <f t="shared" si="302"/>
        <v>theater</v>
      </c>
      <c r="R3975" t="str">
        <f t="shared" si="301"/>
        <v>plays</v>
      </c>
      <c r="S3975" s="11">
        <f t="shared" si="305"/>
        <v>42469.68414351852</v>
      </c>
      <c r="T3975" s="12">
        <f t="shared" si="30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 t="shared" si="303"/>
        <v>165.5</v>
      </c>
      <c r="Q3976" t="str">
        <f t="shared" si="302"/>
        <v>theater</v>
      </c>
      <c r="R3976" t="str">
        <f t="shared" si="301"/>
        <v>plays</v>
      </c>
      <c r="S3976" s="11">
        <f t="shared" si="305"/>
        <v>42493.546851851846</v>
      </c>
      <c r="T3976" s="12">
        <f t="shared" si="30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>
        <f t="shared" si="303"/>
        <v>0</v>
      </c>
      <c r="Q3977" t="str">
        <f t="shared" si="302"/>
        <v>theater</v>
      </c>
      <c r="R3977" t="str">
        <f t="shared" si="301"/>
        <v>plays</v>
      </c>
      <c r="S3977" s="11">
        <f t="shared" si="305"/>
        <v>42534.866875</v>
      </c>
      <c r="T3977" s="12">
        <f t="shared" si="30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 t="shared" si="303"/>
        <v>315</v>
      </c>
      <c r="Q3978" t="str">
        <f t="shared" si="302"/>
        <v>theater</v>
      </c>
      <c r="R3978" t="str">
        <f t="shared" si="301"/>
        <v>plays</v>
      </c>
      <c r="S3978" s="11">
        <f t="shared" si="305"/>
        <v>41830.858344907407</v>
      </c>
      <c r="T3978" s="12">
        <f t="shared" si="30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 t="shared" si="303"/>
        <v>655.5</v>
      </c>
      <c r="Q3979" t="str">
        <f t="shared" si="302"/>
        <v>theater</v>
      </c>
      <c r="R3979" t="str">
        <f t="shared" ref="R3979:R4042" si="306">RIGHT(N3979,LEN(N3979)-FIND("/",N3979))</f>
        <v>plays</v>
      </c>
      <c r="S3979" s="11">
        <f t="shared" si="305"/>
        <v>42543.788564814815</v>
      </c>
      <c r="T3979" s="12">
        <f t="shared" si="30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 t="shared" si="303"/>
        <v>111</v>
      </c>
      <c r="Q3980" t="str">
        <f t="shared" ref="Q3980:Q4043" si="307">LEFT(N3980,FIND("/",N3980)-1)</f>
        <v>theater</v>
      </c>
      <c r="R3980" t="str">
        <f t="shared" si="306"/>
        <v>plays</v>
      </c>
      <c r="S3980" s="11">
        <f t="shared" si="305"/>
        <v>41975.642974537041</v>
      </c>
      <c r="T3980" s="12">
        <f t="shared" si="30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 t="shared" si="303"/>
        <v>58</v>
      </c>
      <c r="Q3981" t="str">
        <f t="shared" si="307"/>
        <v>theater</v>
      </c>
      <c r="R3981" t="str">
        <f t="shared" si="306"/>
        <v>plays</v>
      </c>
      <c r="S3981" s="11">
        <f t="shared" si="305"/>
        <v>42069.903437500005</v>
      </c>
      <c r="T3981" s="12">
        <f t="shared" si="30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 t="shared" si="303"/>
        <v>228.5</v>
      </c>
      <c r="Q3982" t="str">
        <f t="shared" si="307"/>
        <v>theater</v>
      </c>
      <c r="R3982" t="str">
        <f t="shared" si="306"/>
        <v>plays</v>
      </c>
      <c r="S3982" s="11">
        <f t="shared" si="305"/>
        <v>41795.598923611113</v>
      </c>
      <c r="T3982" s="12">
        <f t="shared" si="30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 t="shared" si="303"/>
        <v>616</v>
      </c>
      <c r="Q3983" t="str">
        <f t="shared" si="307"/>
        <v>theater</v>
      </c>
      <c r="R3983" t="str">
        <f t="shared" si="306"/>
        <v>plays</v>
      </c>
      <c r="S3983" s="11">
        <f t="shared" si="305"/>
        <v>42508.179965277777</v>
      </c>
      <c r="T3983" s="12">
        <f t="shared" si="30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 t="shared" si="303"/>
        <v>87.5</v>
      </c>
      <c r="Q3984" t="str">
        <f t="shared" si="307"/>
        <v>theater</v>
      </c>
      <c r="R3984" t="str">
        <f t="shared" si="306"/>
        <v>plays</v>
      </c>
      <c r="S3984" s="11">
        <f t="shared" si="305"/>
        <v>42132.809953703705</v>
      </c>
      <c r="T3984" s="12">
        <f t="shared" si="30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 t="shared" si="303"/>
        <v>1961.5</v>
      </c>
      <c r="Q3985" t="str">
        <f t="shared" si="307"/>
        <v>theater</v>
      </c>
      <c r="R3985" t="str">
        <f t="shared" si="306"/>
        <v>plays</v>
      </c>
      <c r="S3985" s="11">
        <f t="shared" si="305"/>
        <v>41747.86986111111</v>
      </c>
      <c r="T3985" s="12">
        <f t="shared" si="30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 t="shared" si="303"/>
        <v>52.5</v>
      </c>
      <c r="Q3986" t="str">
        <f t="shared" si="307"/>
        <v>theater</v>
      </c>
      <c r="R3986" t="str">
        <f t="shared" si="306"/>
        <v>plays</v>
      </c>
      <c r="S3986" s="11">
        <f t="shared" si="305"/>
        <v>41920.963472222218</v>
      </c>
      <c r="T3986" s="12">
        <f t="shared" si="30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 t="shared" si="303"/>
        <v>330</v>
      </c>
      <c r="Q3987" t="str">
        <f t="shared" si="307"/>
        <v>theater</v>
      </c>
      <c r="R3987" t="str">
        <f t="shared" si="306"/>
        <v>plays</v>
      </c>
      <c r="S3987" s="11">
        <f t="shared" si="305"/>
        <v>42399.707407407404</v>
      </c>
      <c r="T3987" s="12">
        <f t="shared" si="30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 t="shared" si="303"/>
        <v>250.5</v>
      </c>
      <c r="Q3988" t="str">
        <f t="shared" si="307"/>
        <v>theater</v>
      </c>
      <c r="R3988" t="str">
        <f t="shared" si="306"/>
        <v>plays</v>
      </c>
      <c r="S3988" s="11">
        <f t="shared" si="305"/>
        <v>42467.548541666663</v>
      </c>
      <c r="T3988" s="12">
        <f t="shared" si="30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 t="shared" si="303"/>
        <v>82</v>
      </c>
      <c r="Q3989" t="str">
        <f t="shared" si="307"/>
        <v>theater</v>
      </c>
      <c r="R3989" t="str">
        <f t="shared" si="306"/>
        <v>plays</v>
      </c>
      <c r="S3989" s="11">
        <f t="shared" si="305"/>
        <v>41765.92465277778</v>
      </c>
      <c r="T3989" s="12">
        <f t="shared" si="30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 t="shared" si="303"/>
        <v>18</v>
      </c>
      <c r="Q3990" t="str">
        <f t="shared" si="307"/>
        <v>theater</v>
      </c>
      <c r="R3990" t="str">
        <f t="shared" si="306"/>
        <v>plays</v>
      </c>
      <c r="S3990" s="11">
        <f t="shared" si="305"/>
        <v>42230.08116898148</v>
      </c>
      <c r="T3990" s="12">
        <f t="shared" si="30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>
        <f t="shared" si="303"/>
        <v>0</v>
      </c>
      <c r="Q3991" t="str">
        <f t="shared" si="307"/>
        <v>theater</v>
      </c>
      <c r="R3991" t="str">
        <f t="shared" si="306"/>
        <v>plays</v>
      </c>
      <c r="S3991" s="11">
        <f t="shared" si="305"/>
        <v>42286.749780092592</v>
      </c>
      <c r="T3991" s="12">
        <f t="shared" si="30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 t="shared" si="303"/>
        <v>36</v>
      </c>
      <c r="Q3992" t="str">
        <f t="shared" si="307"/>
        <v>theater</v>
      </c>
      <c r="R3992" t="str">
        <f t="shared" si="306"/>
        <v>plays</v>
      </c>
      <c r="S3992" s="11">
        <f t="shared" si="305"/>
        <v>42401.672372685185</v>
      </c>
      <c r="T3992" s="12">
        <f t="shared" si="30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 t="shared" si="303"/>
        <v>50.5</v>
      </c>
      <c r="Q3993" t="str">
        <f t="shared" si="307"/>
        <v>theater</v>
      </c>
      <c r="R3993" t="str">
        <f t="shared" si="306"/>
        <v>plays</v>
      </c>
      <c r="S3993" s="11">
        <f t="shared" si="305"/>
        <v>42125.644467592589</v>
      </c>
      <c r="T3993" s="12">
        <f t="shared" si="30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 t="shared" si="303"/>
        <v>275</v>
      </c>
      <c r="Q3994" t="str">
        <f t="shared" si="307"/>
        <v>theater</v>
      </c>
      <c r="R3994" t="str">
        <f t="shared" si="306"/>
        <v>plays</v>
      </c>
      <c r="S3994" s="11">
        <f t="shared" si="305"/>
        <v>42289.94049768518</v>
      </c>
      <c r="T3994" s="12">
        <f t="shared" si="30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 t="shared" si="303"/>
        <v>2</v>
      </c>
      <c r="Q3995" t="str">
        <f t="shared" si="307"/>
        <v>theater</v>
      </c>
      <c r="R3995" t="str">
        <f t="shared" si="306"/>
        <v>plays</v>
      </c>
      <c r="S3995" s="11">
        <f t="shared" si="305"/>
        <v>42107.864722222221</v>
      </c>
      <c r="T3995" s="12">
        <f t="shared" si="30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 t="shared" si="303"/>
        <v>3</v>
      </c>
      <c r="Q3996" t="str">
        <f t="shared" si="307"/>
        <v>theater</v>
      </c>
      <c r="R3996" t="str">
        <f t="shared" si="306"/>
        <v>plays</v>
      </c>
      <c r="S3996" s="11">
        <f t="shared" si="305"/>
        <v>41809.389930555553</v>
      </c>
      <c r="T3996" s="12">
        <f t="shared" si="30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 t="shared" si="303"/>
        <v>37</v>
      </c>
      <c r="Q3997" t="str">
        <f t="shared" si="307"/>
        <v>theater</v>
      </c>
      <c r="R3997" t="str">
        <f t="shared" si="306"/>
        <v>plays</v>
      </c>
      <c r="S3997" s="11">
        <f t="shared" si="305"/>
        <v>42019.683761574073</v>
      </c>
      <c r="T3997" s="12">
        <f t="shared" si="30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 t="shared" si="303"/>
        <v>257</v>
      </c>
      <c r="Q3998" t="str">
        <f t="shared" si="307"/>
        <v>theater</v>
      </c>
      <c r="R3998" t="str">
        <f t="shared" si="306"/>
        <v>plays</v>
      </c>
      <c r="S3998" s="11">
        <f t="shared" si="305"/>
        <v>41950.26694444444</v>
      </c>
      <c r="T3998" s="12">
        <f t="shared" si="30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>
        <f t="shared" si="303"/>
        <v>0</v>
      </c>
      <c r="Q3999" t="str">
        <f t="shared" si="307"/>
        <v>theater</v>
      </c>
      <c r="R3999" t="str">
        <f t="shared" si="306"/>
        <v>plays</v>
      </c>
      <c r="S3999" s="11">
        <f t="shared" si="305"/>
        <v>42069.391446759255</v>
      </c>
      <c r="T3999" s="12">
        <f t="shared" si="30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 t="shared" si="303"/>
        <v>363.5</v>
      </c>
      <c r="Q4000" t="str">
        <f t="shared" si="307"/>
        <v>theater</v>
      </c>
      <c r="R4000" t="str">
        <f t="shared" si="306"/>
        <v>plays</v>
      </c>
      <c r="S4000" s="11">
        <f t="shared" si="305"/>
        <v>42061.963263888887</v>
      </c>
      <c r="T4000" s="12">
        <f t="shared" si="30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 t="shared" si="303"/>
        <v>585</v>
      </c>
      <c r="Q4001" t="str">
        <f t="shared" si="307"/>
        <v>theater</v>
      </c>
      <c r="R4001" t="str">
        <f t="shared" si="306"/>
        <v>plays</v>
      </c>
      <c r="S4001" s="11">
        <f t="shared" si="305"/>
        <v>41842.828680555554</v>
      </c>
      <c r="T4001" s="12">
        <f t="shared" si="30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 t="shared" si="303"/>
        <v>5.5</v>
      </c>
      <c r="Q4002" t="str">
        <f t="shared" si="307"/>
        <v>theater</v>
      </c>
      <c r="R4002" t="str">
        <f t="shared" si="306"/>
        <v>plays</v>
      </c>
      <c r="S4002" s="11">
        <f t="shared" si="305"/>
        <v>42437.64534722222</v>
      </c>
      <c r="T4002" s="12">
        <f t="shared" si="30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 t="shared" si="303"/>
        <v>233.5</v>
      </c>
      <c r="Q4003" t="str">
        <f t="shared" si="307"/>
        <v>theater</v>
      </c>
      <c r="R4003" t="str">
        <f t="shared" si="306"/>
        <v>plays</v>
      </c>
      <c r="S4003" s="11">
        <f t="shared" si="305"/>
        <v>42775.964212962965</v>
      </c>
      <c r="T4003" s="12">
        <f t="shared" si="30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 t="shared" si="303"/>
        <v>13.5</v>
      </c>
      <c r="Q4004" t="str">
        <f t="shared" si="307"/>
        <v>theater</v>
      </c>
      <c r="R4004" t="str">
        <f t="shared" si="306"/>
        <v>plays</v>
      </c>
      <c r="S4004" s="11">
        <f t="shared" si="305"/>
        <v>41879.043530092589</v>
      </c>
      <c r="T4004" s="12">
        <f t="shared" si="30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 t="shared" si="303"/>
        <v>101.5</v>
      </c>
      <c r="Q4005" t="str">
        <f t="shared" si="307"/>
        <v>theater</v>
      </c>
      <c r="R4005" t="str">
        <f t="shared" si="306"/>
        <v>plays</v>
      </c>
      <c r="S4005" s="11">
        <f t="shared" si="305"/>
        <v>42020.587349537032</v>
      </c>
      <c r="T4005" s="12">
        <f t="shared" si="30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 t="shared" si="303"/>
        <v>1</v>
      </c>
      <c r="Q4006" t="str">
        <f t="shared" si="307"/>
        <v>theater</v>
      </c>
      <c r="R4006" t="str">
        <f t="shared" si="306"/>
        <v>plays</v>
      </c>
      <c r="S4006" s="11">
        <f t="shared" si="305"/>
        <v>41890.16269675926</v>
      </c>
      <c r="T4006" s="12">
        <f t="shared" si="30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 t="shared" si="303"/>
        <v>21</v>
      </c>
      <c r="Q4007" t="str">
        <f t="shared" si="307"/>
        <v>theater</v>
      </c>
      <c r="R4007" t="str">
        <f t="shared" si="306"/>
        <v>plays</v>
      </c>
      <c r="S4007" s="11">
        <f t="shared" si="305"/>
        <v>41872.807696759257</v>
      </c>
      <c r="T4007" s="12">
        <f t="shared" si="30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 t="shared" si="303"/>
        <v>1.5</v>
      </c>
      <c r="Q4008" t="str">
        <f t="shared" si="307"/>
        <v>theater</v>
      </c>
      <c r="R4008" t="str">
        <f t="shared" si="306"/>
        <v>plays</v>
      </c>
      <c r="S4008" s="11">
        <f t="shared" si="305"/>
        <v>42391.772997685184</v>
      </c>
      <c r="T4008" s="12">
        <f t="shared" si="30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 t="shared" si="303"/>
        <v>3</v>
      </c>
      <c r="Q4009" t="str">
        <f t="shared" si="307"/>
        <v>theater</v>
      </c>
      <c r="R4009" t="str">
        <f t="shared" si="306"/>
        <v>plays</v>
      </c>
      <c r="S4009" s="11">
        <f t="shared" si="305"/>
        <v>41848.772928240738</v>
      </c>
      <c r="T4009" s="12">
        <f t="shared" si="30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 t="shared" si="303"/>
        <v>32</v>
      </c>
      <c r="Q4010" t="str">
        <f t="shared" si="307"/>
        <v>theater</v>
      </c>
      <c r="R4010" t="str">
        <f t="shared" si="306"/>
        <v>plays</v>
      </c>
      <c r="S4010" s="11">
        <f t="shared" si="305"/>
        <v>42177.964201388888</v>
      </c>
      <c r="T4010" s="12">
        <f t="shared" si="30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 t="shared" si="303"/>
        <v>39</v>
      </c>
      <c r="Q4011" t="str">
        <f t="shared" si="307"/>
        <v>theater</v>
      </c>
      <c r="R4011" t="str">
        <f t="shared" si="306"/>
        <v>plays</v>
      </c>
      <c r="S4011" s="11">
        <f t="shared" si="305"/>
        <v>41851.700925925928</v>
      </c>
      <c r="T4011" s="12">
        <f t="shared" si="30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 t="shared" si="303"/>
        <v>890</v>
      </c>
      <c r="Q4012" t="str">
        <f t="shared" si="307"/>
        <v>theater</v>
      </c>
      <c r="R4012" t="str">
        <f t="shared" si="306"/>
        <v>plays</v>
      </c>
      <c r="S4012" s="11">
        <f t="shared" si="305"/>
        <v>41921.770439814813</v>
      </c>
      <c r="T4012" s="12">
        <f t="shared" si="30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 t="shared" si="303"/>
        <v>11.5</v>
      </c>
      <c r="Q4013" t="str">
        <f t="shared" si="307"/>
        <v>theater</v>
      </c>
      <c r="R4013" t="str">
        <f t="shared" si="306"/>
        <v>plays</v>
      </c>
      <c r="S4013" s="11">
        <f t="shared" si="305"/>
        <v>42002.54488425926</v>
      </c>
      <c r="T4013" s="12">
        <f t="shared" si="30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>
        <f t="shared" si="303"/>
        <v>0</v>
      </c>
      <c r="Q4014" t="str">
        <f t="shared" si="307"/>
        <v>theater</v>
      </c>
      <c r="R4014" t="str">
        <f t="shared" si="306"/>
        <v>plays</v>
      </c>
      <c r="S4014" s="11">
        <f t="shared" si="305"/>
        <v>42096.544548611113</v>
      </c>
      <c r="T4014" s="12">
        <f t="shared" si="30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 t="shared" si="303"/>
        <v>14</v>
      </c>
      <c r="Q4015" t="str">
        <f t="shared" si="307"/>
        <v>theater</v>
      </c>
      <c r="R4015" t="str">
        <f t="shared" si="306"/>
        <v>plays</v>
      </c>
      <c r="S4015" s="11">
        <f t="shared" si="305"/>
        <v>42021.301192129627</v>
      </c>
      <c r="T4015" s="12">
        <f t="shared" si="30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>
        <f t="shared" si="303"/>
        <v>0</v>
      </c>
      <c r="Q4016" t="str">
        <f t="shared" si="307"/>
        <v>theater</v>
      </c>
      <c r="R4016" t="str">
        <f t="shared" si="306"/>
        <v>plays</v>
      </c>
      <c r="S4016" s="11">
        <f t="shared" si="305"/>
        <v>42419.246168981481</v>
      </c>
      <c r="T4016" s="12">
        <f t="shared" si="30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 t="shared" si="303"/>
        <v>1</v>
      </c>
      <c r="Q4017" t="str">
        <f t="shared" si="307"/>
        <v>theater</v>
      </c>
      <c r="R4017" t="str">
        <f t="shared" si="306"/>
        <v>plays</v>
      </c>
      <c r="S4017" s="11">
        <f t="shared" si="305"/>
        <v>42174.780821759254</v>
      </c>
      <c r="T4017" s="12">
        <f t="shared" si="30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 t="shared" si="303"/>
        <v>38.5</v>
      </c>
      <c r="Q4018" t="str">
        <f t="shared" si="307"/>
        <v>theater</v>
      </c>
      <c r="R4018" t="str">
        <f t="shared" si="306"/>
        <v>plays</v>
      </c>
      <c r="S4018" s="11">
        <f t="shared" si="305"/>
        <v>41869.872685185182</v>
      </c>
      <c r="T4018" s="12">
        <f t="shared" si="30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 t="shared" si="303"/>
        <v>53.5</v>
      </c>
      <c r="Q4019" t="str">
        <f t="shared" si="307"/>
        <v>theater</v>
      </c>
      <c r="R4019" t="str">
        <f t="shared" si="306"/>
        <v>plays</v>
      </c>
      <c r="S4019" s="11">
        <f t="shared" si="305"/>
        <v>41856.672152777777</v>
      </c>
      <c r="T4019" s="12">
        <f t="shared" si="30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 t="shared" si="303"/>
        <v>67</v>
      </c>
      <c r="Q4020" t="str">
        <f t="shared" si="307"/>
        <v>theater</v>
      </c>
      <c r="R4020" t="str">
        <f t="shared" si="306"/>
        <v>plays</v>
      </c>
      <c r="S4020" s="11">
        <f t="shared" si="305"/>
        <v>42620.91097222222</v>
      </c>
      <c r="T4020" s="12">
        <f t="shared" si="30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 t="shared" si="303"/>
        <v>16.5</v>
      </c>
      <c r="Q4021" t="str">
        <f t="shared" si="307"/>
        <v>theater</v>
      </c>
      <c r="R4021" t="str">
        <f t="shared" si="306"/>
        <v>plays</v>
      </c>
      <c r="S4021" s="11">
        <f t="shared" si="305"/>
        <v>42417.675879629634</v>
      </c>
      <c r="T4021" s="12">
        <f t="shared" si="30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 t="shared" si="303"/>
        <v>51.5</v>
      </c>
      <c r="Q4022" t="str">
        <f t="shared" si="307"/>
        <v>theater</v>
      </c>
      <c r="R4022" t="str">
        <f t="shared" si="306"/>
        <v>plays</v>
      </c>
      <c r="S4022" s="11">
        <f t="shared" si="305"/>
        <v>42057.190960648149</v>
      </c>
      <c r="T4022" s="12">
        <f t="shared" si="30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 t="shared" si="303"/>
        <v>63.5</v>
      </c>
      <c r="Q4023" t="str">
        <f t="shared" si="307"/>
        <v>theater</v>
      </c>
      <c r="R4023" t="str">
        <f t="shared" si="306"/>
        <v>plays</v>
      </c>
      <c r="S4023" s="11">
        <f t="shared" si="305"/>
        <v>41878.911550925928</v>
      </c>
      <c r="T4023" s="12">
        <f t="shared" si="30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 t="shared" si="303"/>
        <v>6359</v>
      </c>
      <c r="Q4024" t="str">
        <f t="shared" si="307"/>
        <v>theater</v>
      </c>
      <c r="R4024" t="str">
        <f t="shared" si="306"/>
        <v>plays</v>
      </c>
      <c r="S4024" s="11">
        <f t="shared" si="305"/>
        <v>41990.584108796291</v>
      </c>
      <c r="T4024" s="12">
        <f t="shared" si="30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>
        <f t="shared" si="303"/>
        <v>0</v>
      </c>
      <c r="Q4025" t="str">
        <f t="shared" si="307"/>
        <v>theater</v>
      </c>
      <c r="R4025" t="str">
        <f t="shared" si="306"/>
        <v>plays</v>
      </c>
      <c r="S4025" s="11">
        <f t="shared" si="305"/>
        <v>42408.999571759254</v>
      </c>
      <c r="T4025" s="12">
        <f t="shared" si="30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 t="shared" si="303"/>
        <v>5.5</v>
      </c>
      <c r="Q4026" t="str">
        <f t="shared" si="307"/>
        <v>theater</v>
      </c>
      <c r="R4026" t="str">
        <f t="shared" si="306"/>
        <v>plays</v>
      </c>
      <c r="S4026" s="11">
        <f t="shared" si="305"/>
        <v>42217.670104166667</v>
      </c>
      <c r="T4026" s="12">
        <f t="shared" si="30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 t="shared" si="303"/>
        <v>127</v>
      </c>
      <c r="Q4027" t="str">
        <f t="shared" si="307"/>
        <v>theater</v>
      </c>
      <c r="R4027" t="str">
        <f t="shared" si="306"/>
        <v>plays</v>
      </c>
      <c r="S4027" s="11">
        <f t="shared" si="305"/>
        <v>42151.237685185188</v>
      </c>
      <c r="T4027" s="12">
        <f t="shared" si="30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>
        <f t="shared" si="303"/>
        <v>0</v>
      </c>
      <c r="Q4028" t="str">
        <f t="shared" si="307"/>
        <v>theater</v>
      </c>
      <c r="R4028" t="str">
        <f t="shared" si="306"/>
        <v>plays</v>
      </c>
      <c r="S4028" s="11">
        <f t="shared" si="305"/>
        <v>42282.655543981484</v>
      </c>
      <c r="T4028" s="12">
        <f t="shared" si="30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 t="shared" si="303"/>
        <v>111</v>
      </c>
      <c r="Q4029" t="str">
        <f t="shared" si="307"/>
        <v>theater</v>
      </c>
      <c r="R4029" t="str">
        <f t="shared" si="306"/>
        <v>plays</v>
      </c>
      <c r="S4029" s="11">
        <f t="shared" si="305"/>
        <v>42768.97084490741</v>
      </c>
      <c r="T4029" s="12">
        <f t="shared" si="30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 t="shared" si="303"/>
        <v>286</v>
      </c>
      <c r="Q4030" t="str">
        <f t="shared" si="307"/>
        <v>theater</v>
      </c>
      <c r="R4030" t="str">
        <f t="shared" si="306"/>
        <v>plays</v>
      </c>
      <c r="S4030" s="11">
        <f t="shared" si="305"/>
        <v>41765.938657407409</v>
      </c>
      <c r="T4030" s="12">
        <f t="shared" si="30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>
        <f t="shared" si="303"/>
        <v>0</v>
      </c>
      <c r="Q4031" t="str">
        <f t="shared" si="307"/>
        <v>theater</v>
      </c>
      <c r="R4031" t="str">
        <f t="shared" si="306"/>
        <v>plays</v>
      </c>
      <c r="S4031" s="11">
        <f t="shared" si="305"/>
        <v>42322.025115740747</v>
      </c>
      <c r="T4031" s="12">
        <f t="shared" si="30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 t="shared" si="303"/>
        <v>203</v>
      </c>
      <c r="Q4032" t="str">
        <f t="shared" si="307"/>
        <v>theater</v>
      </c>
      <c r="R4032" t="str">
        <f t="shared" si="306"/>
        <v>plays</v>
      </c>
      <c r="S4032" s="11">
        <f t="shared" si="305"/>
        <v>42374.655081018514</v>
      </c>
      <c r="T4032" s="12">
        <f t="shared" si="30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>
        <f t="shared" si="303"/>
        <v>0</v>
      </c>
      <c r="Q4033" t="str">
        <f t="shared" si="307"/>
        <v>theater</v>
      </c>
      <c r="R4033" t="str">
        <f t="shared" si="306"/>
        <v>plays</v>
      </c>
      <c r="S4033" s="11">
        <f t="shared" si="305"/>
        <v>41941.585231481484</v>
      </c>
      <c r="T4033" s="12">
        <f t="shared" si="30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 t="shared" si="303"/>
        <v>210</v>
      </c>
      <c r="Q4034" t="str">
        <f t="shared" si="307"/>
        <v>theater</v>
      </c>
      <c r="R4034" t="str">
        <f t="shared" si="306"/>
        <v>plays</v>
      </c>
      <c r="S4034" s="11">
        <f t="shared" si="305"/>
        <v>42293.809212962966</v>
      </c>
      <c r="T4034" s="12">
        <f t="shared" si="30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 t="shared" ref="P4035:P4098" si="308">AVERAGE(L4035,E4035)</f>
        <v>3117.9949999999999</v>
      </c>
      <c r="Q4035" t="str">
        <f t="shared" si="307"/>
        <v>theater</v>
      </c>
      <c r="R4035" t="str">
        <f t="shared" si="306"/>
        <v>plays</v>
      </c>
      <c r="S4035" s="11">
        <f t="shared" si="305"/>
        <v>42614.268796296295</v>
      </c>
      <c r="T4035" s="12">
        <f t="shared" ref="T4035:T4098" si="309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 t="shared" si="308"/>
        <v>101</v>
      </c>
      <c r="Q4036" t="str">
        <f t="shared" si="307"/>
        <v>theater</v>
      </c>
      <c r="R4036" t="str">
        <f t="shared" si="306"/>
        <v>plays</v>
      </c>
      <c r="S4036" s="11">
        <f t="shared" ref="S4036:S4099" si="310">(((J4036/60)/60)/24)+DATE(1970,1,1)</f>
        <v>42067.947337962964</v>
      </c>
      <c r="T4036" s="12">
        <f t="shared" si="30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 t="shared" si="308"/>
        <v>1855</v>
      </c>
      <c r="Q4037" t="str">
        <f t="shared" si="307"/>
        <v>theater</v>
      </c>
      <c r="R4037" t="str">
        <f t="shared" si="306"/>
        <v>plays</v>
      </c>
      <c r="S4037" s="11">
        <f t="shared" si="310"/>
        <v>41903.882951388885</v>
      </c>
      <c r="T4037" s="12">
        <f t="shared" si="30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 t="shared" si="308"/>
        <v>1420</v>
      </c>
      <c r="Q4038" t="str">
        <f t="shared" si="307"/>
        <v>theater</v>
      </c>
      <c r="R4038" t="str">
        <f t="shared" si="306"/>
        <v>plays</v>
      </c>
      <c r="S4038" s="11">
        <f t="shared" si="310"/>
        <v>41804.937083333331</v>
      </c>
      <c r="T4038" s="12">
        <f t="shared" si="30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 t="shared" si="308"/>
        <v>41</v>
      </c>
      <c r="Q4039" t="str">
        <f t="shared" si="307"/>
        <v>theater</v>
      </c>
      <c r="R4039" t="str">
        <f t="shared" si="306"/>
        <v>plays</v>
      </c>
      <c r="S4039" s="11">
        <f t="shared" si="310"/>
        <v>42497.070775462969</v>
      </c>
      <c r="T4039" s="12">
        <f t="shared" si="30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 t="shared" si="308"/>
        <v>152.5</v>
      </c>
      <c r="Q4040" t="str">
        <f t="shared" si="307"/>
        <v>theater</v>
      </c>
      <c r="R4040" t="str">
        <f t="shared" si="306"/>
        <v>plays</v>
      </c>
      <c r="S4040" s="11">
        <f t="shared" si="310"/>
        <v>41869.798726851855</v>
      </c>
      <c r="T4040" s="12">
        <f t="shared" si="30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 t="shared" si="308"/>
        <v>152.5</v>
      </c>
      <c r="Q4041" t="str">
        <f t="shared" si="307"/>
        <v>theater</v>
      </c>
      <c r="R4041" t="str">
        <f t="shared" si="306"/>
        <v>plays</v>
      </c>
      <c r="S4041" s="11">
        <f t="shared" si="310"/>
        <v>42305.670914351853</v>
      </c>
      <c r="T4041" s="12">
        <f t="shared" si="30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 t="shared" si="308"/>
        <v>1251</v>
      </c>
      <c r="Q4042" t="str">
        <f t="shared" si="307"/>
        <v>theater</v>
      </c>
      <c r="R4042" t="str">
        <f t="shared" si="306"/>
        <v>plays</v>
      </c>
      <c r="S4042" s="11">
        <f t="shared" si="310"/>
        <v>42144.231527777782</v>
      </c>
      <c r="T4042" s="12">
        <f t="shared" si="30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 t="shared" si="308"/>
        <v>11.5</v>
      </c>
      <c r="Q4043" t="str">
        <f t="shared" si="307"/>
        <v>theater</v>
      </c>
      <c r="R4043" t="str">
        <f t="shared" ref="R4043:R4106" si="311">RIGHT(N4043,LEN(N4043)-FIND("/",N4043))</f>
        <v>plays</v>
      </c>
      <c r="S4043" s="11">
        <f t="shared" si="310"/>
        <v>42559.474004629628</v>
      </c>
      <c r="T4043" s="12">
        <f t="shared" si="30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 t="shared" si="308"/>
        <v>12</v>
      </c>
      <c r="Q4044" t="str">
        <f t="shared" ref="Q4044:Q4107" si="312">LEFT(N4044,FIND("/",N4044)-1)</f>
        <v>theater</v>
      </c>
      <c r="R4044" t="str">
        <f t="shared" si="311"/>
        <v>plays</v>
      </c>
      <c r="S4044" s="11">
        <f t="shared" si="310"/>
        <v>41995.084074074075</v>
      </c>
      <c r="T4044" s="12">
        <f t="shared" si="30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>
        <f t="shared" si="308"/>
        <v>0</v>
      </c>
      <c r="Q4045" t="str">
        <f t="shared" si="312"/>
        <v>theater</v>
      </c>
      <c r="R4045" t="str">
        <f t="shared" si="311"/>
        <v>plays</v>
      </c>
      <c r="S4045" s="11">
        <f t="shared" si="310"/>
        <v>41948.957465277781</v>
      </c>
      <c r="T4045" s="12">
        <f t="shared" si="30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 t="shared" si="308"/>
        <v>114.5</v>
      </c>
      <c r="Q4046" t="str">
        <f t="shared" si="312"/>
        <v>theater</v>
      </c>
      <c r="R4046" t="str">
        <f t="shared" si="311"/>
        <v>plays</v>
      </c>
      <c r="S4046" s="11">
        <f t="shared" si="310"/>
        <v>42074.219699074078</v>
      </c>
      <c r="T4046" s="12">
        <f t="shared" si="30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 t="shared" si="308"/>
        <v>1</v>
      </c>
      <c r="Q4047" t="str">
        <f t="shared" si="312"/>
        <v>theater</v>
      </c>
      <c r="R4047" t="str">
        <f t="shared" si="311"/>
        <v>plays</v>
      </c>
      <c r="S4047" s="11">
        <f t="shared" si="310"/>
        <v>41842.201261574075</v>
      </c>
      <c r="T4047" s="12">
        <f t="shared" si="30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 t="shared" si="308"/>
        <v>236</v>
      </c>
      <c r="Q4048" t="str">
        <f t="shared" si="312"/>
        <v>theater</v>
      </c>
      <c r="R4048" t="str">
        <f t="shared" si="311"/>
        <v>plays</v>
      </c>
      <c r="S4048" s="11">
        <f t="shared" si="310"/>
        <v>41904.650578703702</v>
      </c>
      <c r="T4048" s="12">
        <f t="shared" si="30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 t="shared" si="308"/>
        <v>57</v>
      </c>
      <c r="Q4049" t="str">
        <f t="shared" si="312"/>
        <v>theater</v>
      </c>
      <c r="R4049" t="str">
        <f t="shared" si="311"/>
        <v>plays</v>
      </c>
      <c r="S4049" s="11">
        <f t="shared" si="310"/>
        <v>41991.022488425922</v>
      </c>
      <c r="T4049" s="12">
        <f t="shared" si="30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 t="shared" si="308"/>
        <v>1546</v>
      </c>
      <c r="Q4050" t="str">
        <f t="shared" si="312"/>
        <v>theater</v>
      </c>
      <c r="R4050" t="str">
        <f t="shared" si="311"/>
        <v>plays</v>
      </c>
      <c r="S4050" s="11">
        <f t="shared" si="310"/>
        <v>42436.509108796294</v>
      </c>
      <c r="T4050" s="12">
        <f t="shared" si="30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 t="shared" si="308"/>
        <v>8.5</v>
      </c>
      <c r="Q4051" t="str">
        <f t="shared" si="312"/>
        <v>theater</v>
      </c>
      <c r="R4051" t="str">
        <f t="shared" si="311"/>
        <v>plays</v>
      </c>
      <c r="S4051" s="11">
        <f t="shared" si="310"/>
        <v>42169.958506944444</v>
      </c>
      <c r="T4051" s="12">
        <f t="shared" si="30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 t="shared" si="308"/>
        <v>1</v>
      </c>
      <c r="Q4052" t="str">
        <f t="shared" si="312"/>
        <v>theater</v>
      </c>
      <c r="R4052" t="str">
        <f t="shared" si="311"/>
        <v>plays</v>
      </c>
      <c r="S4052" s="11">
        <f t="shared" si="310"/>
        <v>41905.636469907404</v>
      </c>
      <c r="T4052" s="12">
        <f t="shared" si="30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>
        <f t="shared" si="308"/>
        <v>0</v>
      </c>
      <c r="Q4053" t="str">
        <f t="shared" si="312"/>
        <v>theater</v>
      </c>
      <c r="R4053" t="str">
        <f t="shared" si="311"/>
        <v>plays</v>
      </c>
      <c r="S4053" s="11">
        <f t="shared" si="310"/>
        <v>41761.810150462967</v>
      </c>
      <c r="T4053" s="12">
        <f t="shared" si="30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 t="shared" si="308"/>
        <v>569.5</v>
      </c>
      <c r="Q4054" t="str">
        <f t="shared" si="312"/>
        <v>theater</v>
      </c>
      <c r="R4054" t="str">
        <f t="shared" si="311"/>
        <v>plays</v>
      </c>
      <c r="S4054" s="11">
        <f t="shared" si="310"/>
        <v>41865.878657407404</v>
      </c>
      <c r="T4054" s="12">
        <f t="shared" si="30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 t="shared" si="308"/>
        <v>56</v>
      </c>
      <c r="Q4055" t="str">
        <f t="shared" si="312"/>
        <v>theater</v>
      </c>
      <c r="R4055" t="str">
        <f t="shared" si="311"/>
        <v>plays</v>
      </c>
      <c r="S4055" s="11">
        <f t="shared" si="310"/>
        <v>41928.690138888887</v>
      </c>
      <c r="T4055" s="12">
        <f t="shared" si="30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>
        <f t="shared" si="308"/>
        <v>0</v>
      </c>
      <c r="Q4056" t="str">
        <f t="shared" si="312"/>
        <v>theater</v>
      </c>
      <c r="R4056" t="str">
        <f t="shared" si="311"/>
        <v>plays</v>
      </c>
      <c r="S4056" s="11">
        <f t="shared" si="310"/>
        <v>42613.841261574074</v>
      </c>
      <c r="T4056" s="12">
        <f t="shared" si="30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 t="shared" si="308"/>
        <v>451</v>
      </c>
      <c r="Q4057" t="str">
        <f t="shared" si="312"/>
        <v>theater</v>
      </c>
      <c r="R4057" t="str">
        <f t="shared" si="311"/>
        <v>plays</v>
      </c>
      <c r="S4057" s="11">
        <f t="shared" si="310"/>
        <v>41779.648506944446</v>
      </c>
      <c r="T4057" s="12">
        <f t="shared" si="30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 t="shared" si="308"/>
        <v>402</v>
      </c>
      <c r="Q4058" t="str">
        <f t="shared" si="312"/>
        <v>theater</v>
      </c>
      <c r="R4058" t="str">
        <f t="shared" si="311"/>
        <v>plays</v>
      </c>
      <c r="S4058" s="11">
        <f t="shared" si="310"/>
        <v>42534.933321759265</v>
      </c>
      <c r="T4058" s="12">
        <f t="shared" si="30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 t="shared" si="308"/>
        <v>390.5</v>
      </c>
      <c r="Q4059" t="str">
        <f t="shared" si="312"/>
        <v>theater</v>
      </c>
      <c r="R4059" t="str">
        <f t="shared" si="311"/>
        <v>plays</v>
      </c>
      <c r="S4059" s="11">
        <f t="shared" si="310"/>
        <v>42310.968518518523</v>
      </c>
      <c r="T4059" s="12">
        <f t="shared" si="30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 t="shared" si="308"/>
        <v>49.5</v>
      </c>
      <c r="Q4060" t="str">
        <f t="shared" si="312"/>
        <v>theater</v>
      </c>
      <c r="R4060" t="str">
        <f t="shared" si="311"/>
        <v>plays</v>
      </c>
      <c r="S4060" s="11">
        <f t="shared" si="310"/>
        <v>42446.060694444444</v>
      </c>
      <c r="T4060" s="12">
        <f t="shared" si="30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 t="shared" si="308"/>
        <v>128.5</v>
      </c>
      <c r="Q4061" t="str">
        <f t="shared" si="312"/>
        <v>theater</v>
      </c>
      <c r="R4061" t="str">
        <f t="shared" si="311"/>
        <v>plays</v>
      </c>
      <c r="S4061" s="11">
        <f t="shared" si="310"/>
        <v>41866.640648148146</v>
      </c>
      <c r="T4061" s="12">
        <f t="shared" si="30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 t="shared" si="308"/>
        <v>145</v>
      </c>
      <c r="Q4062" t="str">
        <f t="shared" si="312"/>
        <v>theater</v>
      </c>
      <c r="R4062" t="str">
        <f t="shared" si="311"/>
        <v>plays</v>
      </c>
      <c r="S4062" s="11">
        <f t="shared" si="310"/>
        <v>41779.695092592592</v>
      </c>
      <c r="T4062" s="12">
        <f t="shared" si="30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>
        <f t="shared" si="308"/>
        <v>0</v>
      </c>
      <c r="Q4063" t="str">
        <f t="shared" si="312"/>
        <v>theater</v>
      </c>
      <c r="R4063" t="str">
        <f t="shared" si="311"/>
        <v>plays</v>
      </c>
      <c r="S4063" s="11">
        <f t="shared" si="310"/>
        <v>42421.141469907408</v>
      </c>
      <c r="T4063" s="12">
        <f t="shared" si="30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 t="shared" si="308"/>
        <v>246.5</v>
      </c>
      <c r="Q4064" t="str">
        <f t="shared" si="312"/>
        <v>theater</v>
      </c>
      <c r="R4064" t="str">
        <f t="shared" si="311"/>
        <v>plays</v>
      </c>
      <c r="S4064" s="11">
        <f t="shared" si="310"/>
        <v>42523.739212962959</v>
      </c>
      <c r="T4064" s="12">
        <f t="shared" si="30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 t="shared" si="308"/>
        <v>72</v>
      </c>
      <c r="Q4065" t="str">
        <f t="shared" si="312"/>
        <v>theater</v>
      </c>
      <c r="R4065" t="str">
        <f t="shared" si="311"/>
        <v>plays</v>
      </c>
      <c r="S4065" s="11">
        <f t="shared" si="310"/>
        <v>41787.681527777779</v>
      </c>
      <c r="T4065" s="12">
        <f t="shared" si="30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 t="shared" si="308"/>
        <v>195.5</v>
      </c>
      <c r="Q4066" t="str">
        <f t="shared" si="312"/>
        <v>theater</v>
      </c>
      <c r="R4066" t="str">
        <f t="shared" si="311"/>
        <v>plays</v>
      </c>
      <c r="S4066" s="11">
        <f t="shared" si="310"/>
        <v>42093.588263888887</v>
      </c>
      <c r="T4066" s="12">
        <f t="shared" si="30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 t="shared" si="308"/>
        <v>15.5</v>
      </c>
      <c r="Q4067" t="str">
        <f t="shared" si="312"/>
        <v>theater</v>
      </c>
      <c r="R4067" t="str">
        <f t="shared" si="311"/>
        <v>plays</v>
      </c>
      <c r="S4067" s="11">
        <f t="shared" si="310"/>
        <v>41833.951516203706</v>
      </c>
      <c r="T4067" s="12">
        <f t="shared" si="30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 t="shared" si="308"/>
        <v>13</v>
      </c>
      <c r="Q4068" t="str">
        <f t="shared" si="312"/>
        <v>theater</v>
      </c>
      <c r="R4068" t="str">
        <f t="shared" si="311"/>
        <v>plays</v>
      </c>
      <c r="S4068" s="11">
        <f t="shared" si="310"/>
        <v>42479.039212962962</v>
      </c>
      <c r="T4068" s="12">
        <f t="shared" si="30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 t="shared" si="308"/>
        <v>1531</v>
      </c>
      <c r="Q4069" t="str">
        <f t="shared" si="312"/>
        <v>theater</v>
      </c>
      <c r="R4069" t="str">
        <f t="shared" si="311"/>
        <v>plays</v>
      </c>
      <c r="S4069" s="11">
        <f t="shared" si="310"/>
        <v>42235.117476851854</v>
      </c>
      <c r="T4069" s="12">
        <f t="shared" si="30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 t="shared" si="308"/>
        <v>17.975000000000001</v>
      </c>
      <c r="Q4070" t="str">
        <f t="shared" si="312"/>
        <v>theater</v>
      </c>
      <c r="R4070" t="str">
        <f t="shared" si="311"/>
        <v>plays</v>
      </c>
      <c r="S4070" s="11">
        <f t="shared" si="310"/>
        <v>42718.963599537034</v>
      </c>
      <c r="T4070" s="12">
        <f t="shared" si="30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 t="shared" si="308"/>
        <v>221.5</v>
      </c>
      <c r="Q4071" t="str">
        <f t="shared" si="312"/>
        <v>theater</v>
      </c>
      <c r="R4071" t="str">
        <f t="shared" si="311"/>
        <v>plays</v>
      </c>
      <c r="S4071" s="11">
        <f t="shared" si="310"/>
        <v>42022.661527777775</v>
      </c>
      <c r="T4071" s="12">
        <f t="shared" si="30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 t="shared" si="308"/>
        <v>85.5</v>
      </c>
      <c r="Q4072" t="str">
        <f t="shared" si="312"/>
        <v>theater</v>
      </c>
      <c r="R4072" t="str">
        <f t="shared" si="311"/>
        <v>plays</v>
      </c>
      <c r="S4072" s="11">
        <f t="shared" si="310"/>
        <v>42031.666898148149</v>
      </c>
      <c r="T4072" s="12">
        <f t="shared" si="30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>
        <f t="shared" si="308"/>
        <v>0</v>
      </c>
      <c r="Q4073" t="str">
        <f t="shared" si="312"/>
        <v>theater</v>
      </c>
      <c r="R4073" t="str">
        <f t="shared" si="311"/>
        <v>plays</v>
      </c>
      <c r="S4073" s="11">
        <f t="shared" si="310"/>
        <v>42700.804756944446</v>
      </c>
      <c r="T4073" s="12">
        <f t="shared" si="30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 t="shared" si="308"/>
        <v>3</v>
      </c>
      <c r="Q4074" t="str">
        <f t="shared" si="312"/>
        <v>theater</v>
      </c>
      <c r="R4074" t="str">
        <f t="shared" si="311"/>
        <v>plays</v>
      </c>
      <c r="S4074" s="11">
        <f t="shared" si="310"/>
        <v>41812.77443287037</v>
      </c>
      <c r="T4074" s="12">
        <f t="shared" si="30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 t="shared" si="308"/>
        <v>19.5</v>
      </c>
      <c r="Q4075" t="str">
        <f t="shared" si="312"/>
        <v>theater</v>
      </c>
      <c r="R4075" t="str">
        <f t="shared" si="311"/>
        <v>plays</v>
      </c>
      <c r="S4075" s="11">
        <f t="shared" si="310"/>
        <v>42078.34520833334</v>
      </c>
      <c r="T4075" s="12">
        <f t="shared" si="30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 t="shared" si="308"/>
        <v>378</v>
      </c>
      <c r="Q4076" t="str">
        <f t="shared" si="312"/>
        <v>theater</v>
      </c>
      <c r="R4076" t="str">
        <f t="shared" si="311"/>
        <v>plays</v>
      </c>
      <c r="S4076" s="11">
        <f t="shared" si="310"/>
        <v>42283.552951388891</v>
      </c>
      <c r="T4076" s="12">
        <f t="shared" si="30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 t="shared" si="308"/>
        <v>294.5</v>
      </c>
      <c r="Q4077" t="str">
        <f t="shared" si="312"/>
        <v>theater</v>
      </c>
      <c r="R4077" t="str">
        <f t="shared" si="311"/>
        <v>plays</v>
      </c>
      <c r="S4077" s="11">
        <f t="shared" si="310"/>
        <v>41779.045937499999</v>
      </c>
      <c r="T4077" s="12">
        <f t="shared" si="30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>
        <f t="shared" si="308"/>
        <v>0</v>
      </c>
      <c r="Q4078" t="str">
        <f t="shared" si="312"/>
        <v>theater</v>
      </c>
      <c r="R4078" t="str">
        <f t="shared" si="311"/>
        <v>plays</v>
      </c>
      <c r="S4078" s="11">
        <f t="shared" si="310"/>
        <v>41905.795706018522</v>
      </c>
      <c r="T4078" s="12">
        <f t="shared" si="30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 t="shared" si="308"/>
        <v>670.5</v>
      </c>
      <c r="Q4079" t="str">
        <f t="shared" si="312"/>
        <v>theater</v>
      </c>
      <c r="R4079" t="str">
        <f t="shared" si="311"/>
        <v>plays</v>
      </c>
      <c r="S4079" s="11">
        <f t="shared" si="310"/>
        <v>42695.7105787037</v>
      </c>
      <c r="T4079" s="12">
        <f t="shared" si="30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>
        <f t="shared" si="308"/>
        <v>0</v>
      </c>
      <c r="Q4080" t="str">
        <f t="shared" si="312"/>
        <v>theater</v>
      </c>
      <c r="R4080" t="str">
        <f t="shared" si="311"/>
        <v>plays</v>
      </c>
      <c r="S4080" s="11">
        <f t="shared" si="310"/>
        <v>42732.787523148145</v>
      </c>
      <c r="T4080" s="12">
        <f t="shared" si="30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 t="shared" si="308"/>
        <v>3</v>
      </c>
      <c r="Q4081" t="str">
        <f t="shared" si="312"/>
        <v>theater</v>
      </c>
      <c r="R4081" t="str">
        <f t="shared" si="311"/>
        <v>plays</v>
      </c>
      <c r="S4081" s="11">
        <f t="shared" si="310"/>
        <v>42510.938900462963</v>
      </c>
      <c r="T4081" s="12">
        <f t="shared" si="30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>
        <f t="shared" si="308"/>
        <v>0</v>
      </c>
      <c r="Q4082" t="str">
        <f t="shared" si="312"/>
        <v>theater</v>
      </c>
      <c r="R4082" t="str">
        <f t="shared" si="311"/>
        <v>plays</v>
      </c>
      <c r="S4082" s="11">
        <f t="shared" si="310"/>
        <v>42511.698101851856</v>
      </c>
      <c r="T4082" s="12">
        <f t="shared" si="30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 t="shared" si="308"/>
        <v>181</v>
      </c>
      <c r="Q4083" t="str">
        <f t="shared" si="312"/>
        <v>theater</v>
      </c>
      <c r="R4083" t="str">
        <f t="shared" si="311"/>
        <v>plays</v>
      </c>
      <c r="S4083" s="11">
        <f t="shared" si="310"/>
        <v>42041.581307870365</v>
      </c>
      <c r="T4083" s="12">
        <f t="shared" si="30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 t="shared" si="308"/>
        <v>2.5</v>
      </c>
      <c r="Q4084" t="str">
        <f t="shared" si="312"/>
        <v>theater</v>
      </c>
      <c r="R4084" t="str">
        <f t="shared" si="311"/>
        <v>plays</v>
      </c>
      <c r="S4084" s="11">
        <f t="shared" si="310"/>
        <v>42307.189270833333</v>
      </c>
      <c r="T4084" s="12">
        <f t="shared" si="30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 t="shared" si="308"/>
        <v>382.5</v>
      </c>
      <c r="Q4085" t="str">
        <f t="shared" si="312"/>
        <v>theater</v>
      </c>
      <c r="R4085" t="str">
        <f t="shared" si="311"/>
        <v>plays</v>
      </c>
      <c r="S4085" s="11">
        <f t="shared" si="310"/>
        <v>42353.761759259258</v>
      </c>
      <c r="T4085" s="12">
        <f t="shared" si="30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 t="shared" si="308"/>
        <v>5.5</v>
      </c>
      <c r="Q4086" t="str">
        <f t="shared" si="312"/>
        <v>theater</v>
      </c>
      <c r="R4086" t="str">
        <f t="shared" si="311"/>
        <v>plays</v>
      </c>
      <c r="S4086" s="11">
        <f t="shared" si="310"/>
        <v>42622.436412037037</v>
      </c>
      <c r="T4086" s="12">
        <f t="shared" si="30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 t="shared" si="308"/>
        <v>5.5</v>
      </c>
      <c r="Q4087" t="str">
        <f t="shared" si="312"/>
        <v>theater</v>
      </c>
      <c r="R4087" t="str">
        <f t="shared" si="311"/>
        <v>plays</v>
      </c>
      <c r="S4087" s="11">
        <f t="shared" si="310"/>
        <v>42058.603877314818</v>
      </c>
      <c r="T4087" s="12">
        <f t="shared" si="30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 t="shared" si="308"/>
        <v>26</v>
      </c>
      <c r="Q4088" t="str">
        <f t="shared" si="312"/>
        <v>theater</v>
      </c>
      <c r="R4088" t="str">
        <f t="shared" si="311"/>
        <v>plays</v>
      </c>
      <c r="S4088" s="11">
        <f t="shared" si="310"/>
        <v>42304.940960648149</v>
      </c>
      <c r="T4088" s="12">
        <f t="shared" si="30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>
        <f t="shared" si="308"/>
        <v>0</v>
      </c>
      <c r="Q4089" t="str">
        <f t="shared" si="312"/>
        <v>theater</v>
      </c>
      <c r="R4089" t="str">
        <f t="shared" si="311"/>
        <v>plays</v>
      </c>
      <c r="S4089" s="11">
        <f t="shared" si="310"/>
        <v>42538.742893518516</v>
      </c>
      <c r="T4089" s="12">
        <f t="shared" si="30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 t="shared" si="308"/>
        <v>109.5</v>
      </c>
      <c r="Q4090" t="str">
        <f t="shared" si="312"/>
        <v>theater</v>
      </c>
      <c r="R4090" t="str">
        <f t="shared" si="311"/>
        <v>plays</v>
      </c>
      <c r="S4090" s="11">
        <f t="shared" si="310"/>
        <v>41990.612546296295</v>
      </c>
      <c r="T4090" s="12">
        <f t="shared" si="30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 t="shared" si="308"/>
        <v>124</v>
      </c>
      <c r="Q4091" t="str">
        <f t="shared" si="312"/>
        <v>theater</v>
      </c>
      <c r="R4091" t="str">
        <f t="shared" si="311"/>
        <v>plays</v>
      </c>
      <c r="S4091" s="11">
        <f t="shared" si="310"/>
        <v>42122.732499999998</v>
      </c>
      <c r="T4091" s="12">
        <f t="shared" si="30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 t="shared" si="308"/>
        <v>17.5</v>
      </c>
      <c r="Q4092" t="str">
        <f t="shared" si="312"/>
        <v>theater</v>
      </c>
      <c r="R4092" t="str">
        <f t="shared" si="311"/>
        <v>plays</v>
      </c>
      <c r="S4092" s="11">
        <f t="shared" si="310"/>
        <v>42209.67288194444</v>
      </c>
      <c r="T4092" s="12">
        <f t="shared" si="30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 t="shared" si="308"/>
        <v>106</v>
      </c>
      <c r="Q4093" t="str">
        <f t="shared" si="312"/>
        <v>theater</v>
      </c>
      <c r="R4093" t="str">
        <f t="shared" si="311"/>
        <v>plays</v>
      </c>
      <c r="S4093" s="11">
        <f t="shared" si="310"/>
        <v>41990.506377314814</v>
      </c>
      <c r="T4093" s="12">
        <f t="shared" si="30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 t="shared" si="308"/>
        <v>10.5</v>
      </c>
      <c r="Q4094" t="str">
        <f t="shared" si="312"/>
        <v>theater</v>
      </c>
      <c r="R4094" t="str">
        <f t="shared" si="311"/>
        <v>plays</v>
      </c>
      <c r="S4094" s="11">
        <f t="shared" si="310"/>
        <v>42039.194988425923</v>
      </c>
      <c r="T4094" s="12">
        <f t="shared" si="30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 t="shared" si="308"/>
        <v>32</v>
      </c>
      <c r="Q4095" t="str">
        <f t="shared" si="312"/>
        <v>theater</v>
      </c>
      <c r="R4095" t="str">
        <f t="shared" si="311"/>
        <v>plays</v>
      </c>
      <c r="S4095" s="11">
        <f t="shared" si="310"/>
        <v>42178.815891203703</v>
      </c>
      <c r="T4095" s="12">
        <f t="shared" si="30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 t="shared" si="308"/>
        <v>369</v>
      </c>
      <c r="Q4096" t="str">
        <f t="shared" si="312"/>
        <v>theater</v>
      </c>
      <c r="R4096" t="str">
        <f t="shared" si="311"/>
        <v>plays</v>
      </c>
      <c r="S4096" s="11">
        <f t="shared" si="310"/>
        <v>41890.086805555555</v>
      </c>
      <c r="T4096" s="12">
        <f t="shared" si="30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 t="shared" si="308"/>
        <v>400.5</v>
      </c>
      <c r="Q4097" t="str">
        <f t="shared" si="312"/>
        <v>theater</v>
      </c>
      <c r="R4097" t="str">
        <f t="shared" si="311"/>
        <v>plays</v>
      </c>
      <c r="S4097" s="11">
        <f t="shared" si="310"/>
        <v>42693.031828703708</v>
      </c>
      <c r="T4097" s="12">
        <f t="shared" si="30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 t="shared" si="308"/>
        <v>202.5</v>
      </c>
      <c r="Q4098" t="str">
        <f t="shared" si="312"/>
        <v>theater</v>
      </c>
      <c r="R4098" t="str">
        <f t="shared" si="311"/>
        <v>plays</v>
      </c>
      <c r="S4098" s="11">
        <f t="shared" si="310"/>
        <v>42750.530312499999</v>
      </c>
      <c r="T4098" s="12">
        <f t="shared" si="30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>
        <f t="shared" ref="P4099:P4115" si="313">AVERAGE(L4099,E4099)</f>
        <v>0</v>
      </c>
      <c r="Q4099" t="str">
        <f t="shared" si="312"/>
        <v>theater</v>
      </c>
      <c r="R4099" t="str">
        <f t="shared" si="311"/>
        <v>plays</v>
      </c>
      <c r="S4099" s="11">
        <f t="shared" si="310"/>
        <v>42344.824502314819</v>
      </c>
      <c r="T4099" s="12">
        <f t="shared" ref="T4099:T4115" si="31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>
        <f t="shared" si="313"/>
        <v>0</v>
      </c>
      <c r="Q4100" t="str">
        <f t="shared" si="312"/>
        <v>theater</v>
      </c>
      <c r="R4100" t="str">
        <f t="shared" si="311"/>
        <v>plays</v>
      </c>
      <c r="S4100" s="11">
        <f t="shared" ref="S4100:S4115" si="315">(((J4100/60)/60)/24)+DATE(1970,1,1)</f>
        <v>42495.722187499996</v>
      </c>
      <c r="T4100" s="12">
        <f t="shared" si="31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 t="shared" si="313"/>
        <v>25.5</v>
      </c>
      <c r="Q4101" t="str">
        <f t="shared" si="312"/>
        <v>theater</v>
      </c>
      <c r="R4101" t="str">
        <f t="shared" si="311"/>
        <v>plays</v>
      </c>
      <c r="S4101" s="11">
        <f t="shared" si="315"/>
        <v>42570.850381944445</v>
      </c>
      <c r="T4101" s="12">
        <f t="shared" si="31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>
        <f t="shared" si="313"/>
        <v>0</v>
      </c>
      <c r="Q4102" t="str">
        <f t="shared" si="312"/>
        <v>theater</v>
      </c>
      <c r="R4102" t="str">
        <f t="shared" si="311"/>
        <v>plays</v>
      </c>
      <c r="S4102" s="11">
        <f t="shared" si="315"/>
        <v>41927.124884259261</v>
      </c>
      <c r="T4102" s="12">
        <f t="shared" si="31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>
        <f t="shared" si="313"/>
        <v>0</v>
      </c>
      <c r="Q4103" t="str">
        <f t="shared" si="312"/>
        <v>theater</v>
      </c>
      <c r="R4103" t="str">
        <f t="shared" si="311"/>
        <v>plays</v>
      </c>
      <c r="S4103" s="11">
        <f t="shared" si="315"/>
        <v>42730.903726851851</v>
      </c>
      <c r="T4103" s="12">
        <f t="shared" si="31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 t="shared" si="313"/>
        <v>71.5</v>
      </c>
      <c r="Q4104" t="str">
        <f t="shared" si="312"/>
        <v>theater</v>
      </c>
      <c r="R4104" t="str">
        <f t="shared" si="311"/>
        <v>plays</v>
      </c>
      <c r="S4104" s="11">
        <f t="shared" si="315"/>
        <v>42475.848067129627</v>
      </c>
      <c r="T4104" s="12">
        <f t="shared" si="31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 t="shared" si="313"/>
        <v>53</v>
      </c>
      <c r="Q4105" t="str">
        <f t="shared" si="312"/>
        <v>theater</v>
      </c>
      <c r="R4105" t="str">
        <f t="shared" si="311"/>
        <v>plays</v>
      </c>
      <c r="S4105" s="11">
        <f t="shared" si="315"/>
        <v>42188.83293981482</v>
      </c>
      <c r="T4105" s="12">
        <f t="shared" si="31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 t="shared" si="313"/>
        <v>327.5</v>
      </c>
      <c r="Q4106" t="str">
        <f t="shared" si="312"/>
        <v>theater</v>
      </c>
      <c r="R4106" t="str">
        <f t="shared" si="311"/>
        <v>plays</v>
      </c>
      <c r="S4106" s="11">
        <f t="shared" si="315"/>
        <v>42640.278171296297</v>
      </c>
      <c r="T4106" s="12">
        <f t="shared" si="31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 t="shared" si="313"/>
        <v>1153</v>
      </c>
      <c r="Q4107" t="str">
        <f t="shared" si="312"/>
        <v>theater</v>
      </c>
      <c r="R4107" t="str">
        <f t="shared" ref="R4107:R4115" si="316">RIGHT(N4107,LEN(N4107)-FIND("/",N4107))</f>
        <v>plays</v>
      </c>
      <c r="S4107" s="11">
        <f t="shared" si="315"/>
        <v>42697.010520833333</v>
      </c>
      <c r="T4107" s="12">
        <f t="shared" si="31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 t="shared" si="313"/>
        <v>1781.5</v>
      </c>
      <c r="Q4108" t="str">
        <f t="shared" ref="Q4108:Q4115" si="317">LEFT(N4108,FIND("/",N4108)-1)</f>
        <v>theater</v>
      </c>
      <c r="R4108" t="str">
        <f t="shared" si="316"/>
        <v>plays</v>
      </c>
      <c r="S4108" s="11">
        <f t="shared" si="315"/>
        <v>42053.049375000002</v>
      </c>
      <c r="T4108" s="12">
        <f t="shared" si="31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 t="shared" si="313"/>
        <v>22.5</v>
      </c>
      <c r="Q4109" t="str">
        <f t="shared" si="317"/>
        <v>theater</v>
      </c>
      <c r="R4109" t="str">
        <f t="shared" si="316"/>
        <v>plays</v>
      </c>
      <c r="S4109" s="11">
        <f t="shared" si="315"/>
        <v>41883.916678240741</v>
      </c>
      <c r="T4109" s="12">
        <f t="shared" si="31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 t="shared" si="313"/>
        <v>30</v>
      </c>
      <c r="Q4110" t="str">
        <f t="shared" si="317"/>
        <v>theater</v>
      </c>
      <c r="R4110" t="str">
        <f t="shared" si="316"/>
        <v>plays</v>
      </c>
      <c r="S4110" s="11">
        <f t="shared" si="315"/>
        <v>42767.031678240746</v>
      </c>
      <c r="T4110" s="12">
        <f t="shared" si="31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>
        <f t="shared" si="313"/>
        <v>0</v>
      </c>
      <c r="Q4111" t="str">
        <f t="shared" si="317"/>
        <v>theater</v>
      </c>
      <c r="R4111" t="str">
        <f t="shared" si="316"/>
        <v>plays</v>
      </c>
      <c r="S4111" s="11">
        <f t="shared" si="315"/>
        <v>42307.539398148147</v>
      </c>
      <c r="T4111" s="12">
        <f t="shared" si="31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 t="shared" si="313"/>
        <v>46</v>
      </c>
      <c r="Q4112" t="str">
        <f t="shared" si="317"/>
        <v>theater</v>
      </c>
      <c r="R4112" t="str">
        <f t="shared" si="316"/>
        <v>plays</v>
      </c>
      <c r="S4112" s="11">
        <f t="shared" si="315"/>
        <v>42512.626747685179</v>
      </c>
      <c r="T4112" s="12">
        <f t="shared" si="31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 t="shared" si="313"/>
        <v>50</v>
      </c>
      <c r="Q4113" t="str">
        <f t="shared" si="317"/>
        <v>theater</v>
      </c>
      <c r="R4113" t="str">
        <f t="shared" si="316"/>
        <v>plays</v>
      </c>
      <c r="S4113" s="11">
        <f t="shared" si="315"/>
        <v>42029.135879629626</v>
      </c>
      <c r="T4113" s="12">
        <f t="shared" si="31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 t="shared" si="313"/>
        <v>1</v>
      </c>
      <c r="Q4114" t="str">
        <f t="shared" si="317"/>
        <v>theater</v>
      </c>
      <c r="R4114" t="str">
        <f t="shared" si="316"/>
        <v>plays</v>
      </c>
      <c r="S4114" s="11">
        <f t="shared" si="315"/>
        <v>42400.946597222224</v>
      </c>
      <c r="T4114" s="12">
        <f t="shared" si="31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 t="shared" si="313"/>
        <v>3</v>
      </c>
      <c r="Q4115" t="str">
        <f t="shared" si="317"/>
        <v>theater</v>
      </c>
      <c r="R4115" t="str">
        <f t="shared" si="316"/>
        <v>plays</v>
      </c>
      <c r="S4115" s="11">
        <f t="shared" si="315"/>
        <v>42358.573182870372</v>
      </c>
      <c r="T4115" s="12">
        <f t="shared" si="314"/>
        <v>42377.273611111115</v>
      </c>
    </row>
  </sheetData>
  <conditionalFormatting sqref="F1:F1048576">
    <cfRule type="containsText" dxfId="3" priority="12" operator="containsText" text="live">
      <formula>NOT(ISERROR(SEARCH("live",F1)))</formula>
    </cfRule>
    <cfRule type="containsText" dxfId="2" priority="13" operator="containsText" text="canceled">
      <formula>NOT(ISERROR(SEARCH("canceled",F1)))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pivot sub-category</vt:lpstr>
      <vt:lpstr>pivot dates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devin wilson</cp:lastModifiedBy>
  <dcterms:created xsi:type="dcterms:W3CDTF">2017-04-20T15:17:24Z</dcterms:created>
  <dcterms:modified xsi:type="dcterms:W3CDTF">2019-07-18T05:39:25Z</dcterms:modified>
  <cp:category/>
</cp:coreProperties>
</file>