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pr\Desktop\MyBK\LVTN\source\"/>
    </mc:Choice>
  </mc:AlternateContent>
  <xr:revisionPtr revIDLastSave="0" documentId="13_ncr:1_{73693189-6E22-46FA-80A5-7E4CD7FA19AF}" xr6:coauthVersionLast="47" xr6:coauthVersionMax="47" xr10:uidLastSave="{00000000-0000-0000-0000-000000000000}"/>
  <bookViews>
    <workbookView xWindow="-3795" yWindow="960" windowWidth="8160" windowHeight="8850" activeTab="1" xr2:uid="{2A4C06FF-784C-4022-8B8C-D35D97DBA4B6}"/>
  </bookViews>
  <sheets>
    <sheet name="vrms" sheetId="1" r:id="rId1"/>
    <sheet name="i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22" i="2"/>
  <c r="E23" i="2"/>
  <c r="E21" i="2"/>
  <c r="E33" i="2"/>
  <c r="E34" i="2"/>
  <c r="E32" i="2"/>
  <c r="D33" i="2"/>
  <c r="D34" i="2"/>
  <c r="D32" i="2"/>
  <c r="D22" i="2"/>
  <c r="D23" i="2"/>
  <c r="D21" i="2"/>
  <c r="J9" i="1"/>
  <c r="J8" i="1"/>
  <c r="D15" i="2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B18" i="2"/>
  <c r="A18" i="2"/>
  <c r="B15" i="2"/>
  <c r="A15" i="2"/>
  <c r="G9" i="1"/>
  <c r="I16" i="1" s="1"/>
  <c r="J16" i="1" s="1"/>
  <c r="H9" i="1"/>
  <c r="J11" i="1"/>
  <c r="J12" i="1"/>
  <c r="J13" i="1"/>
  <c r="J14" i="1"/>
  <c r="J10" i="1"/>
  <c r="I11" i="1"/>
  <c r="I12" i="1"/>
  <c r="I13" i="1"/>
  <c r="I14" i="1"/>
  <c r="I10" i="1"/>
  <c r="H8" i="1"/>
  <c r="G8" i="1"/>
  <c r="G11" i="1"/>
  <c r="G12" i="1"/>
  <c r="G13" i="1"/>
  <c r="G14" i="1"/>
  <c r="G15" i="1"/>
  <c r="G16" i="1"/>
  <c r="G17" i="1"/>
  <c r="G18" i="1"/>
  <c r="G19" i="1"/>
  <c r="G10" i="1"/>
  <c r="F16" i="1"/>
  <c r="F17" i="1"/>
  <c r="F18" i="1"/>
  <c r="F19" i="1"/>
  <c r="E9" i="1"/>
  <c r="F11" i="1"/>
  <c r="F12" i="1"/>
  <c r="F13" i="1"/>
  <c r="F14" i="1"/>
  <c r="F10" i="1"/>
  <c r="D9" i="1"/>
  <c r="C21" i="1"/>
  <c r="C11" i="1"/>
  <c r="C12" i="1"/>
  <c r="C13" i="1"/>
  <c r="C14" i="1"/>
  <c r="C15" i="1"/>
  <c r="C16" i="1"/>
  <c r="C17" i="1"/>
  <c r="C18" i="1"/>
  <c r="C19" i="1"/>
  <c r="C10" i="1"/>
  <c r="B6" i="1"/>
  <c r="B5" i="1"/>
  <c r="I19" i="1" l="1"/>
  <c r="J19" i="1" s="1"/>
  <c r="I17" i="1"/>
  <c r="J17" i="1" s="1"/>
  <c r="I15" i="1"/>
  <c r="J15" i="1" s="1"/>
  <c r="I18" i="1"/>
  <c r="J18" i="1" s="1"/>
  <c r="F15" i="1"/>
</calcChain>
</file>

<file path=xl/sharedStrings.xml><?xml version="1.0" encoding="utf-8"?>
<sst xmlns="http://schemas.openxmlformats.org/spreadsheetml/2006/main" count="33" uniqueCount="21">
  <si>
    <t>V2</t>
  </si>
  <si>
    <t>V1</t>
  </si>
  <si>
    <t>Vrms1</t>
  </si>
  <si>
    <t>Vrms2</t>
  </si>
  <si>
    <t>VRMSOS</t>
  </si>
  <si>
    <t>I1</t>
  </si>
  <si>
    <t>rms1</t>
  </si>
  <si>
    <t>IRMSOS</t>
  </si>
  <si>
    <t>ade</t>
  </si>
  <si>
    <t>MFM383A</t>
  </si>
  <si>
    <t>mfm</t>
  </si>
  <si>
    <t>&lt;200</t>
  </si>
  <si>
    <t>&gt;= 200</t>
  </si>
  <si>
    <t>irms</t>
  </si>
  <si>
    <t>power</t>
  </si>
  <si>
    <t>tinh toan</t>
  </si>
  <si>
    <t>sai so</t>
  </si>
  <si>
    <t>v</t>
  </si>
  <si>
    <t>i</t>
  </si>
  <si>
    <t>p</t>
  </si>
  <si>
    <t>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</si>
</sst>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20</xdr:row>
      <xdr:rowOff>19050</xdr:rowOff>
    </xdr:from>
    <xdr:to>
      <xdr:col>10</xdr:col>
      <xdr:colOff>533744</xdr:colOff>
      <xdr:row>24</xdr:row>
      <xdr:rowOff>133472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737DA9-1520-052F-1AD6-288FC86E1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3829050"/>
          <a:ext cx="2467319" cy="876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6B86-C98C-48C2-8D1A-51BE1643B2CB}">
  <dimension ref="A2:J23"/>
  <sheetViews>
    <sheetView workbookViewId="0">
      <selection activeCell="L18" sqref="L18"/>
    </sheetView>
  </sheetViews>
  <sheetFormatPr defaultRowHeight="15" x14ac:dyDescent="0.25"/>
  <cols>
    <col min="2" max="2" width="12.7109375" bestFit="1" customWidth="1"/>
  </cols>
  <sheetData>
    <row r="2" spans="1:10" x14ac:dyDescent="0.25">
      <c r="A2" t="s">
        <v>1</v>
      </c>
      <c r="B2">
        <v>73232</v>
      </c>
      <c r="C2">
        <v>25.1</v>
      </c>
      <c r="D2" t="s">
        <v>2</v>
      </c>
      <c r="G2">
        <v>10632</v>
      </c>
      <c r="H2">
        <v>0.20399999999999999</v>
      </c>
    </row>
    <row r="3" spans="1:10" x14ac:dyDescent="0.25">
      <c r="A3" t="s">
        <v>0</v>
      </c>
      <c r="B3">
        <v>709708</v>
      </c>
      <c r="C3">
        <v>249.9</v>
      </c>
      <c r="D3" t="s">
        <v>3</v>
      </c>
      <c r="F3" t="s">
        <v>5</v>
      </c>
      <c r="G3">
        <v>235678</v>
      </c>
      <c r="H3">
        <v>4.49</v>
      </c>
      <c r="I3" t="s">
        <v>6</v>
      </c>
    </row>
    <row r="5" spans="1:10" x14ac:dyDescent="0.25">
      <c r="A5" t="s">
        <v>4</v>
      </c>
      <c r="B5">
        <f>(B3*C2-B2*C3)/(B2-B3)</f>
        <v>0.76516003745624339</v>
      </c>
    </row>
    <row r="6" spans="1:10" x14ac:dyDescent="0.25">
      <c r="A6" t="s">
        <v>7</v>
      </c>
      <c r="B6">
        <f>(1/32768)*((G3^2*H2^2-G2^2*H3^2)/(G2^2-G3^2))</f>
        <v>-1.7968845206522095E-8</v>
      </c>
    </row>
    <row r="8" spans="1:10" x14ac:dyDescent="0.25">
      <c r="D8" t="s">
        <v>11</v>
      </c>
      <c r="E8" t="s">
        <v>12</v>
      </c>
      <c r="G8">
        <f>SLOPE(B10:B14,A10:A14)</f>
        <v>3.435000541980832E-4</v>
      </c>
      <c r="H8">
        <f>INTERCEPT(B10:B14,A10:A14)</f>
        <v>-0.73319221145843017</v>
      </c>
      <c r="J8">
        <f>1/G8</f>
        <v>2911.2076920469381</v>
      </c>
    </row>
    <row r="9" spans="1:10" x14ac:dyDescent="0.25">
      <c r="A9" t="s">
        <v>8</v>
      </c>
      <c r="B9" t="s">
        <v>9</v>
      </c>
      <c r="D9">
        <f>AVERAGE(C10:C14)</f>
        <v>3.4165073747983294E-4</v>
      </c>
      <c r="E9">
        <f>AVERAGE(C15:C19)</f>
        <v>3.4617867308171232E-4</v>
      </c>
      <c r="G9">
        <f>SLOPE(B15:B19,A15:A19)</f>
        <v>3.7806830467142894E-4</v>
      </c>
      <c r="H9">
        <f>INTERCEPT(B15:B19,A15:A19)</f>
        <v>-20.250076244742843</v>
      </c>
      <c r="J9">
        <f>1/G9</f>
        <v>2645.0246890415174</v>
      </c>
    </row>
    <row r="10" spans="1:10" x14ac:dyDescent="0.25">
      <c r="A10">
        <v>292308</v>
      </c>
      <c r="B10">
        <v>99.9</v>
      </c>
      <c r="C10">
        <f>B10/A10</f>
        <v>3.4176279814442302E-4</v>
      </c>
      <c r="F10">
        <f>A10*D$9</f>
        <v>99.867243771255005</v>
      </c>
      <c r="G10">
        <f>100*ABS(F10-B10)/B10</f>
        <v>3.2789017762763488E-2</v>
      </c>
      <c r="I10">
        <f>A10*G$8+H$8</f>
        <v>99.674621631074871</v>
      </c>
      <c r="J10">
        <f>100*ABS(I10-B10)/B10</f>
        <v>0.225603972898033</v>
      </c>
    </row>
    <row r="11" spans="1:10" x14ac:dyDescent="0.25">
      <c r="A11">
        <v>351490</v>
      </c>
      <c r="B11">
        <v>119.9</v>
      </c>
      <c r="C11">
        <f t="shared" ref="C11:C19" si="0">B11/A11</f>
        <v>3.4111923525562604E-4</v>
      </c>
      <c r="F11">
        <f t="shared" ref="F11:F14" si="1">A11*D$9</f>
        <v>120.08681771678648</v>
      </c>
      <c r="G11">
        <f t="shared" ref="G11:G19" si="2">100*ABS(F11-B11)/B11</f>
        <v>0.15581127338321821</v>
      </c>
      <c r="I11">
        <f t="shared" ref="I11:I14" si="3">A11*G$8+H$8</f>
        <v>120.00364183862584</v>
      </c>
      <c r="J11">
        <f t="shared" ref="J11:J19" si="4">100*ABS(I11-B11)/B11</f>
        <v>8.6440232381845963E-2</v>
      </c>
    </row>
    <row r="12" spans="1:10" x14ac:dyDescent="0.25">
      <c r="A12">
        <v>411180</v>
      </c>
      <c r="B12">
        <v>140.30000000000001</v>
      </c>
      <c r="C12">
        <f t="shared" si="0"/>
        <v>3.412130940220828E-4</v>
      </c>
      <c r="F12">
        <f t="shared" si="1"/>
        <v>140.47995023695771</v>
      </c>
      <c r="G12">
        <f t="shared" si="2"/>
        <v>0.12826103845879841</v>
      </c>
      <c r="I12">
        <f t="shared" si="3"/>
        <v>140.50716007370943</v>
      </c>
      <c r="J12">
        <f t="shared" si="4"/>
        <v>0.14765507748354756</v>
      </c>
    </row>
    <row r="13" spans="1:10" x14ac:dyDescent="0.25">
      <c r="A13">
        <v>468181</v>
      </c>
      <c r="B13">
        <v>159.9</v>
      </c>
      <c r="C13">
        <f t="shared" si="0"/>
        <v>3.4153457743906737E-4</v>
      </c>
      <c r="F13">
        <f t="shared" si="1"/>
        <v>159.95438392404566</v>
      </c>
      <c r="G13">
        <f t="shared" si="2"/>
        <v>3.4011209534491597E-2</v>
      </c>
      <c r="I13">
        <f t="shared" si="3"/>
        <v>160.08700666305435</v>
      </c>
      <c r="J13">
        <f t="shared" si="4"/>
        <v>0.11695225957119929</v>
      </c>
    </row>
    <row r="14" spans="1:10" x14ac:dyDescent="0.25">
      <c r="A14">
        <v>525941</v>
      </c>
      <c r="B14">
        <v>180.2</v>
      </c>
      <c r="C14">
        <f t="shared" si="0"/>
        <v>3.4262398253796528E-4</v>
      </c>
      <c r="F14">
        <f t="shared" si="1"/>
        <v>179.6881305208808</v>
      </c>
      <c r="G14">
        <f t="shared" si="2"/>
        <v>0.28405631471652842</v>
      </c>
      <c r="I14">
        <f t="shared" si="3"/>
        <v>179.92756979353564</v>
      </c>
      <c r="J14">
        <f t="shared" si="4"/>
        <v>0.15118213455291321</v>
      </c>
    </row>
    <row r="15" spans="1:10" x14ac:dyDescent="0.25">
      <c r="A15">
        <v>583004</v>
      </c>
      <c r="B15">
        <v>200.4</v>
      </c>
      <c r="C15">
        <f t="shared" si="0"/>
        <v>3.4373692118750473E-4</v>
      </c>
      <c r="F15">
        <f>A15*E$9</f>
        <v>201.82355112133061</v>
      </c>
      <c r="G15">
        <f t="shared" si="2"/>
        <v>0.71035485096337525</v>
      </c>
      <c r="I15">
        <f>A15*G$9+H$9</f>
        <v>200.16525765191892</v>
      </c>
      <c r="J15">
        <f t="shared" si="4"/>
        <v>0.11713690024006218</v>
      </c>
    </row>
    <row r="16" spans="1:10" x14ac:dyDescent="0.25">
      <c r="A16">
        <v>612079</v>
      </c>
      <c r="B16">
        <v>211.1</v>
      </c>
      <c r="C16">
        <f t="shared" si="0"/>
        <v>3.4489012039295579E-4</v>
      </c>
      <c r="F16">
        <f t="shared" ref="F16:F19" si="5">A16*E$9</f>
        <v>211.88869604118139</v>
      </c>
      <c r="G16">
        <f t="shared" si="2"/>
        <v>0.37361252542936801</v>
      </c>
      <c r="I16">
        <f t="shared" ref="I16:I19" si="6">A16*G$9+H$9</f>
        <v>211.15759361024072</v>
      </c>
      <c r="J16">
        <f t="shared" si="4"/>
        <v>2.7282619725594377E-2</v>
      </c>
    </row>
    <row r="17" spans="1:10" x14ac:dyDescent="0.25">
      <c r="A17">
        <v>635744</v>
      </c>
      <c r="B17">
        <v>219.8</v>
      </c>
      <c r="C17">
        <f t="shared" si="0"/>
        <v>3.4573664871394776E-4</v>
      </c>
      <c r="F17">
        <f t="shared" si="5"/>
        <v>220.08101433966013</v>
      </c>
      <c r="G17">
        <f t="shared" si="2"/>
        <v>0.12785001804372961</v>
      </c>
      <c r="I17">
        <f t="shared" si="6"/>
        <v>220.10458004029007</v>
      </c>
      <c r="J17">
        <f t="shared" si="4"/>
        <v>0.13857144690175727</v>
      </c>
    </row>
    <row r="18" spans="1:10" x14ac:dyDescent="0.25">
      <c r="A18">
        <v>663601</v>
      </c>
      <c r="B18">
        <v>230.5</v>
      </c>
      <c r="C18">
        <f t="shared" si="0"/>
        <v>3.4734727645075879E-4</v>
      </c>
      <c r="F18">
        <f t="shared" si="5"/>
        <v>229.72451363569738</v>
      </c>
      <c r="G18">
        <f t="shared" si="2"/>
        <v>0.33643660056512914</v>
      </c>
      <c r="I18">
        <f t="shared" si="6"/>
        <v>230.63642880352208</v>
      </c>
      <c r="J18">
        <f t="shared" si="4"/>
        <v>5.9188201094177668E-2</v>
      </c>
    </row>
    <row r="19" spans="1:10" x14ac:dyDescent="0.25">
      <c r="A19">
        <v>691902</v>
      </c>
      <c r="B19">
        <v>241.6</v>
      </c>
      <c r="C19">
        <f t="shared" si="0"/>
        <v>3.4918239866339452E-4</v>
      </c>
      <c r="F19">
        <f t="shared" si="5"/>
        <v>239.52171626258291</v>
      </c>
      <c r="G19">
        <f t="shared" si="2"/>
        <v>0.86021677873223557</v>
      </c>
      <c r="I19">
        <f t="shared" si="6"/>
        <v>241.33613989402818</v>
      </c>
      <c r="J19">
        <f t="shared" si="4"/>
        <v>0.10921362002144683</v>
      </c>
    </row>
    <row r="21" spans="1:10" x14ac:dyDescent="0.25">
      <c r="C21">
        <f>AVERAGE(C10:C19)</f>
        <v>3.4391470528077255E-4</v>
      </c>
    </row>
    <row r="23" spans="1:10" x14ac:dyDescent="0.25">
      <c r="A23">
        <v>580000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A136-89D9-4EA6-9826-424BC6FEBDF6}">
  <dimension ref="A1:I35"/>
  <sheetViews>
    <sheetView tabSelected="1" workbookViewId="0">
      <selection activeCell="K17" sqref="K17"/>
    </sheetView>
  </sheetViews>
  <sheetFormatPr defaultRowHeight="15" x14ac:dyDescent="0.25"/>
  <cols>
    <col min="6" max="6" width="12" bestFit="1" customWidth="1"/>
  </cols>
  <sheetData>
    <row r="1" spans="1:9" x14ac:dyDescent="0.25">
      <c r="A1" t="s">
        <v>8</v>
      </c>
      <c r="C1" t="s">
        <v>10</v>
      </c>
      <c r="F1" t="s">
        <v>15</v>
      </c>
      <c r="H1" t="s">
        <v>16</v>
      </c>
    </row>
    <row r="2" spans="1:9" x14ac:dyDescent="0.25">
      <c r="A2" t="s">
        <v>13</v>
      </c>
      <c r="B2" t="s">
        <v>14</v>
      </c>
      <c r="C2" t="s">
        <v>13</v>
      </c>
      <c r="D2" t="s">
        <v>14</v>
      </c>
      <c r="F2" t="s">
        <v>13</v>
      </c>
      <c r="G2" t="s">
        <v>14</v>
      </c>
      <c r="H2" t="s">
        <v>13</v>
      </c>
      <c r="I2" t="s">
        <v>14</v>
      </c>
    </row>
    <row r="3" spans="1:9" x14ac:dyDescent="0.25">
      <c r="A3">
        <v>20692</v>
      </c>
      <c r="B3">
        <v>39.36</v>
      </c>
      <c r="C3">
        <v>0.39</v>
      </c>
      <c r="D3">
        <v>34</v>
      </c>
      <c r="F3">
        <f>A3*A$15+B$15</f>
        <v>0.38816296682095386</v>
      </c>
      <c r="G3">
        <f>B3*A$18+B$18</f>
        <v>34.100632531195046</v>
      </c>
      <c r="H3">
        <f>100*ABS(F3-C3)/C3</f>
        <v>0.47103414847337299</v>
      </c>
      <c r="I3">
        <f>100*ABS(G3-D3)/D3</f>
        <v>0.29597803292660657</v>
      </c>
    </row>
    <row r="4" spans="1:9" x14ac:dyDescent="0.25">
      <c r="A4">
        <v>40435</v>
      </c>
      <c r="B4">
        <v>76.186000000000007</v>
      </c>
      <c r="C4">
        <v>0.76400000000000001</v>
      </c>
      <c r="D4">
        <v>66</v>
      </c>
      <c r="F4">
        <f t="shared" ref="F4:F12" si="0">A4*A$15+B$15</f>
        <v>0.76489489860171933</v>
      </c>
      <c r="G4">
        <f t="shared" ref="G4:G12" si="1">B4*A$18+B$18</f>
        <v>65.764747415669646</v>
      </c>
      <c r="H4">
        <f t="shared" ref="H4:H12" si="2">100*ABS(F4-C4)/C4</f>
        <v>0.1171333248323715</v>
      </c>
      <c r="I4">
        <f t="shared" ref="I4:I12" si="3">100*ABS(G4-D4)/D4</f>
        <v>0.35644330959144532</v>
      </c>
    </row>
    <row r="5" spans="1:9" x14ac:dyDescent="0.25">
      <c r="A5">
        <v>59799</v>
      </c>
      <c r="B5">
        <v>112.26</v>
      </c>
      <c r="C5">
        <v>1.1359999999999999</v>
      </c>
      <c r="D5">
        <v>97</v>
      </c>
      <c r="F5">
        <f t="shared" si="0"/>
        <v>1.1343948290582226</v>
      </c>
      <c r="G5">
        <f t="shared" si="1"/>
        <v>96.782269827621434</v>
      </c>
      <c r="H5">
        <f t="shared" si="2"/>
        <v>0.14130025895926554</v>
      </c>
      <c r="I5">
        <f t="shared" si="3"/>
        <v>0.22446409523563512</v>
      </c>
    </row>
    <row r="6" spans="1:9" x14ac:dyDescent="0.25">
      <c r="A6">
        <v>79151</v>
      </c>
      <c r="B6">
        <v>147.82</v>
      </c>
      <c r="C6">
        <v>1.5029999999999999</v>
      </c>
      <c r="D6">
        <v>127</v>
      </c>
      <c r="F6">
        <f t="shared" si="0"/>
        <v>1.5036657779424536</v>
      </c>
      <c r="G6">
        <f t="shared" si="1"/>
        <v>127.35783940596055</v>
      </c>
      <c r="H6">
        <f t="shared" si="2"/>
        <v>4.4296602957664986E-2</v>
      </c>
      <c r="I6">
        <f t="shared" si="3"/>
        <v>0.28176331177995845</v>
      </c>
    </row>
    <row r="7" spans="1:9" x14ac:dyDescent="0.25">
      <c r="A7">
        <v>108288</v>
      </c>
      <c r="B7">
        <v>221.47800000000001</v>
      </c>
      <c r="C7">
        <v>2.06</v>
      </c>
      <c r="D7">
        <v>191</v>
      </c>
      <c r="F7">
        <f t="shared" si="0"/>
        <v>2.0596521172169391</v>
      </c>
      <c r="G7">
        <f t="shared" si="1"/>
        <v>190.69122815740329</v>
      </c>
      <c r="H7">
        <f t="shared" si="2"/>
        <v>1.6887513740823833E-2</v>
      </c>
      <c r="I7">
        <f t="shared" si="3"/>
        <v>0.16166065057419504</v>
      </c>
    </row>
    <row r="8" spans="1:9" x14ac:dyDescent="0.25">
      <c r="A8">
        <v>126126</v>
      </c>
      <c r="B8">
        <v>255.93</v>
      </c>
      <c r="C8">
        <v>2.395</v>
      </c>
      <c r="D8">
        <v>220</v>
      </c>
      <c r="F8">
        <f t="shared" si="0"/>
        <v>2.4000332243994995</v>
      </c>
      <c r="G8">
        <f t="shared" si="1"/>
        <v>220.31410563526998</v>
      </c>
      <c r="H8">
        <f t="shared" si="2"/>
        <v>0.21015550728599131</v>
      </c>
      <c r="I8">
        <f t="shared" si="3"/>
        <v>0.14277528875908274</v>
      </c>
    </row>
    <row r="9" spans="1:9" x14ac:dyDescent="0.25">
      <c r="A9">
        <v>146405</v>
      </c>
      <c r="B9">
        <v>296.69099999999997</v>
      </c>
      <c r="C9">
        <v>2.786</v>
      </c>
      <c r="D9">
        <v>255</v>
      </c>
      <c r="F9">
        <f t="shared" si="0"/>
        <v>2.7869929997417549</v>
      </c>
      <c r="G9">
        <f t="shared" si="1"/>
        <v>255.36165320508664</v>
      </c>
      <c r="H9">
        <f t="shared" si="2"/>
        <v>3.5642488935923138E-2</v>
      </c>
      <c r="I9">
        <f t="shared" si="3"/>
        <v>0.14182478630848613</v>
      </c>
    </row>
    <row r="10" spans="1:9" x14ac:dyDescent="0.25">
      <c r="A10">
        <v>166366</v>
      </c>
      <c r="B10">
        <v>335.48599999999999</v>
      </c>
      <c r="C10">
        <v>3.1709999999999998</v>
      </c>
      <c r="D10">
        <v>289</v>
      </c>
      <c r="F10">
        <f t="shared" si="0"/>
        <v>3.1678847634187979</v>
      </c>
      <c r="G10">
        <f t="shared" si="1"/>
        <v>288.71877417785572</v>
      </c>
      <c r="H10">
        <f t="shared" si="2"/>
        <v>9.824145636083069E-2</v>
      </c>
      <c r="I10">
        <f t="shared" si="3"/>
        <v>9.7309973060304131E-2</v>
      </c>
    </row>
    <row r="11" spans="1:9" x14ac:dyDescent="0.25">
      <c r="A11">
        <v>186599</v>
      </c>
      <c r="B11">
        <v>374.24799999999999</v>
      </c>
      <c r="C11">
        <v>3.552</v>
      </c>
      <c r="D11">
        <v>322</v>
      </c>
      <c r="F11">
        <f t="shared" si="0"/>
        <v>3.5539667760673432</v>
      </c>
      <c r="G11">
        <f t="shared" si="1"/>
        <v>322.04752074691021</v>
      </c>
      <c r="H11">
        <f t="shared" si="2"/>
        <v>5.5370947841869085E-2</v>
      </c>
      <c r="I11">
        <f t="shared" si="3"/>
        <v>1.4757995934847454E-2</v>
      </c>
    </row>
    <row r="12" spans="1:9" x14ac:dyDescent="0.25">
      <c r="A12">
        <v>206219</v>
      </c>
      <c r="B12">
        <v>412.411</v>
      </c>
      <c r="C12">
        <v>3.931</v>
      </c>
      <c r="D12">
        <v>355</v>
      </c>
      <c r="F12">
        <f t="shared" si="0"/>
        <v>3.928351646732319</v>
      </c>
      <c r="G12">
        <f t="shared" si="1"/>
        <v>354.8612288970271</v>
      </c>
      <c r="H12">
        <f t="shared" si="2"/>
        <v>6.7370981116283174E-2</v>
      </c>
      <c r="I12">
        <f t="shared" si="3"/>
        <v>3.9090451541660895E-2</v>
      </c>
    </row>
    <row r="14" spans="1:9" x14ac:dyDescent="0.25">
      <c r="A14" t="s">
        <v>13</v>
      </c>
    </row>
    <row r="15" spans="1:9" x14ac:dyDescent="0.25">
      <c r="A15">
        <f>SLOPE(C3:C12,A3:A12)</f>
        <v>1.9081797689346376E-5</v>
      </c>
      <c r="B15">
        <f>INTERCEPT(C3:C12,A3:A12)</f>
        <v>-6.6775909670013789E-3</v>
      </c>
      <c r="D15">
        <f>1/A15</f>
        <v>52405.963855193448</v>
      </c>
    </row>
    <row r="17" spans="1:5" x14ac:dyDescent="0.25">
      <c r="A17" t="s">
        <v>14</v>
      </c>
    </row>
    <row r="18" spans="1:5" x14ac:dyDescent="0.25">
      <c r="A18">
        <f>SLOPE(D3:D12,B3:B12)</f>
        <v>0.85983041558883933</v>
      </c>
      <c r="B18">
        <f>INTERCEPT(D3:D12,B3:B12)</f>
        <v>0.25770737361833085</v>
      </c>
    </row>
    <row r="20" spans="1:5" x14ac:dyDescent="0.25">
      <c r="A20" t="s">
        <v>17</v>
      </c>
      <c r="B20" t="s">
        <v>18</v>
      </c>
      <c r="C20" t="s">
        <v>19</v>
      </c>
      <c r="D20" t="s">
        <v>20</v>
      </c>
    </row>
    <row r="21" spans="1:5" x14ac:dyDescent="0.25">
      <c r="A21">
        <v>224.72900000000001</v>
      </c>
      <c r="B21">
        <v>2.387</v>
      </c>
      <c r="C21">
        <v>658</v>
      </c>
      <c r="D21">
        <f>A21*B21</f>
        <v>536.42812300000003</v>
      </c>
      <c r="E21">
        <f>C21/D21</f>
        <v>1.2266321838610985</v>
      </c>
    </row>
    <row r="22" spans="1:5" x14ac:dyDescent="0.25">
      <c r="A22">
        <v>224.46</v>
      </c>
      <c r="B22">
        <v>3.1535000000000002</v>
      </c>
      <c r="C22">
        <v>902</v>
      </c>
      <c r="D22">
        <f t="shared" ref="D22:D23" si="4">A22*B22</f>
        <v>707.83461000000011</v>
      </c>
      <c r="E22">
        <f t="shared" ref="E22:E23" si="5">C22/D22</f>
        <v>1.2743089801726422</v>
      </c>
    </row>
    <row r="23" spans="1:5" x14ac:dyDescent="0.25">
      <c r="A23">
        <v>223.66</v>
      </c>
      <c r="B23">
        <v>3.9849999999999999</v>
      </c>
      <c r="C23">
        <v>1157.2</v>
      </c>
      <c r="D23">
        <f t="shared" si="4"/>
        <v>891.28509999999994</v>
      </c>
      <c r="E23">
        <f t="shared" si="5"/>
        <v>1.2983499892458654</v>
      </c>
    </row>
    <row r="31" spans="1:5" x14ac:dyDescent="0.25">
      <c r="A31" t="s">
        <v>17</v>
      </c>
      <c r="B31" t="s">
        <v>18</v>
      </c>
      <c r="C31" t="s">
        <v>19</v>
      </c>
    </row>
    <row r="32" spans="1:5" x14ac:dyDescent="0.25">
      <c r="A32">
        <v>224.58199999999999</v>
      </c>
      <c r="B32">
        <v>1.6732</v>
      </c>
      <c r="C32">
        <v>493.572</v>
      </c>
      <c r="D32">
        <f>A32*B32</f>
        <v>375.77060239999997</v>
      </c>
      <c r="E32">
        <f>C32/D32</f>
        <v>1.313492851350311</v>
      </c>
    </row>
    <row r="33" spans="1:5" x14ac:dyDescent="0.25">
      <c r="A33">
        <v>225.08199999999999</v>
      </c>
      <c r="B33">
        <v>1.12334</v>
      </c>
      <c r="C33">
        <v>332.90600000000001</v>
      </c>
      <c r="D33">
        <f t="shared" ref="D33:D34" si="6">A33*B33</f>
        <v>252.84361387999999</v>
      </c>
      <c r="E33">
        <f t="shared" ref="E33:E34" si="7">C33/D33</f>
        <v>1.3166478476217229</v>
      </c>
    </row>
    <row r="34" spans="1:5" x14ac:dyDescent="0.25">
      <c r="A34">
        <v>225.50399999999999</v>
      </c>
      <c r="B34">
        <v>0.55437999999999998</v>
      </c>
      <c r="C34">
        <v>164.87977599999999</v>
      </c>
      <c r="D34">
        <f t="shared" si="6"/>
        <v>125.01490751999999</v>
      </c>
      <c r="E34">
        <f t="shared" si="7"/>
        <v>1.3188809180506924</v>
      </c>
    </row>
    <row r="35" spans="1:5" x14ac:dyDescent="0.25">
      <c r="E35">
        <f>AVERAGE(E32:E34)</f>
        <v>1.3163405390075755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vrms</vt:lpstr>
      <vt:lpstr>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Trí Phạm</dc:creator>
  <cp:lastModifiedBy>Trí Phạm</cp:lastModifiedBy>
  <dcterms:created xsi:type="dcterms:W3CDTF">2022-05-23T03:41:36Z</dcterms:created>
  <dcterms:modified xsi:type="dcterms:W3CDTF">2022-05-31T11:08:22Z</dcterms:modified>
</cp:coreProperties>
</file>