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VIC\LJ MotoGear Files\"/>
    </mc:Choice>
  </mc:AlternateContent>
  <xr:revisionPtr revIDLastSave="0" documentId="13_ncr:1_{F9555635-F093-48F2-9E56-C87E169A583A}" xr6:coauthVersionLast="44" xr6:coauthVersionMax="44" xr10:uidLastSave="{00000000-0000-0000-0000-000000000000}"/>
  <bookViews>
    <workbookView xWindow="-120" yWindow="-120" windowWidth="20730" windowHeight="11160" activeTab="2" xr2:uid="{9C16AE20-ACD1-49A9-8CE2-3C66ED0A3694}"/>
  </bookViews>
  <sheets>
    <sheet name="Pricelist" sheetId="1" r:id="rId1"/>
    <sheet name="Remaining Stocks" sheetId="2" r:id="rId2"/>
    <sheet name="2022 Stocks (3rd batch EVO)" sheetId="3" r:id="rId3"/>
  </sheets>
  <definedNames>
    <definedName name="_xlnm.Print_Area" localSheetId="0">Pricelist!$A$2:$G$32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1" i="3" l="1"/>
  <c r="J31" i="3"/>
  <c r="I46" i="3" l="1"/>
  <c r="I51" i="3"/>
  <c r="I47" i="3"/>
  <c r="I43" i="3"/>
  <c r="I41" i="3"/>
  <c r="I39" i="3"/>
  <c r="I37" i="3"/>
  <c r="D54" i="3"/>
  <c r="E54" i="3" s="1"/>
  <c r="F54" i="3" s="1"/>
  <c r="G54" i="3" s="1"/>
  <c r="D53" i="3"/>
  <c r="E53" i="3" s="1"/>
  <c r="F53" i="3" s="1"/>
  <c r="G53" i="3" s="1"/>
  <c r="D52" i="3"/>
  <c r="E52" i="3" s="1"/>
  <c r="F52" i="3" s="1"/>
  <c r="G52" i="3" s="1"/>
  <c r="D51" i="3"/>
  <c r="E51" i="3" s="1"/>
  <c r="F51" i="3" s="1"/>
  <c r="G51" i="3" s="1"/>
  <c r="D50" i="3"/>
  <c r="E50" i="3" s="1"/>
  <c r="F50" i="3" s="1"/>
  <c r="G50" i="3" s="1"/>
  <c r="D49" i="3"/>
  <c r="E49" i="3" s="1"/>
  <c r="F49" i="3" s="1"/>
  <c r="G49" i="3" s="1"/>
  <c r="D48" i="3"/>
  <c r="E48" i="3" s="1"/>
  <c r="F48" i="3" s="1"/>
  <c r="G48" i="3" s="1"/>
  <c r="D47" i="3"/>
  <c r="E47" i="3" s="1"/>
  <c r="F47" i="3" s="1"/>
  <c r="G47" i="3" s="1"/>
  <c r="D46" i="3"/>
  <c r="E46" i="3" s="1"/>
  <c r="F46" i="3" s="1"/>
  <c r="G46" i="3" s="1"/>
  <c r="D44" i="3"/>
  <c r="E44" i="3" s="1"/>
  <c r="F44" i="3" s="1"/>
  <c r="G44" i="3" s="1"/>
  <c r="D43" i="3"/>
  <c r="E43" i="3" s="1"/>
  <c r="F43" i="3" s="1"/>
  <c r="G43" i="3" s="1"/>
  <c r="D42" i="3"/>
  <c r="E42" i="3" s="1"/>
  <c r="F42" i="3" s="1"/>
  <c r="G42" i="3" s="1"/>
  <c r="D41" i="3"/>
  <c r="E41" i="3" s="1"/>
  <c r="F41" i="3" s="1"/>
  <c r="G41" i="3" s="1"/>
  <c r="D40" i="3"/>
  <c r="E40" i="3" s="1"/>
  <c r="F40" i="3" s="1"/>
  <c r="G40" i="3" s="1"/>
  <c r="D39" i="3"/>
  <c r="E39" i="3" s="1"/>
  <c r="F39" i="3" s="1"/>
  <c r="G39" i="3" s="1"/>
  <c r="D38" i="3"/>
  <c r="E38" i="3" s="1"/>
  <c r="F38" i="3" s="1"/>
  <c r="G38" i="3" s="1"/>
  <c r="D37" i="3"/>
  <c r="E37" i="3" s="1"/>
  <c r="F37" i="3" s="1"/>
  <c r="G37" i="3" s="1"/>
  <c r="D36" i="3"/>
  <c r="E36" i="3" s="1"/>
  <c r="F36" i="3" s="1"/>
  <c r="G36" i="3" s="1"/>
  <c r="D35" i="3"/>
  <c r="E35" i="3" s="1"/>
  <c r="F35" i="3" s="1"/>
  <c r="G35" i="3" s="1"/>
  <c r="I32" i="3"/>
  <c r="J32" i="3"/>
  <c r="I33" i="3"/>
  <c r="J33" i="3"/>
  <c r="D15" i="3"/>
  <c r="D14" i="3"/>
  <c r="D13" i="3"/>
  <c r="D12" i="3"/>
  <c r="E12" i="3" s="1"/>
  <c r="I12" i="3" s="1"/>
  <c r="D11" i="3"/>
  <c r="D10" i="3"/>
  <c r="D9" i="3"/>
  <c r="E9" i="3" s="1"/>
  <c r="I9" i="3" s="1"/>
  <c r="D8" i="3"/>
  <c r="E8" i="3" s="1"/>
  <c r="I8" i="3" s="1"/>
  <c r="D7" i="3"/>
  <c r="D6" i="3"/>
  <c r="D5" i="3"/>
  <c r="E5" i="3" s="1"/>
  <c r="I5" i="3" s="1"/>
  <c r="D4" i="3"/>
  <c r="E4" i="3" s="1"/>
  <c r="I4" i="3" s="1"/>
  <c r="I53" i="3" l="1"/>
  <c r="J37" i="3"/>
  <c r="J39" i="3"/>
  <c r="J41" i="3"/>
  <c r="J43" i="3"/>
  <c r="J47" i="3"/>
  <c r="J49" i="3"/>
  <c r="J51" i="3"/>
  <c r="J53" i="3"/>
  <c r="J46" i="3"/>
  <c r="I49" i="3"/>
  <c r="I36" i="3"/>
  <c r="I38" i="3"/>
  <c r="I40" i="3"/>
  <c r="I42" i="3"/>
  <c r="I44" i="3"/>
  <c r="I48" i="3"/>
  <c r="I50" i="3"/>
  <c r="I52" i="3"/>
  <c r="I54" i="3"/>
  <c r="I35" i="3"/>
  <c r="J36" i="3"/>
  <c r="J38" i="3"/>
  <c r="J40" i="3"/>
  <c r="J42" i="3"/>
  <c r="J44" i="3"/>
  <c r="J48" i="3"/>
  <c r="J50" i="3"/>
  <c r="J52" i="3"/>
  <c r="J54" i="3"/>
  <c r="J35" i="3"/>
  <c r="F9" i="3"/>
  <c r="G9" i="3" s="1"/>
  <c r="F15" i="3"/>
  <c r="G15" i="3" s="1"/>
  <c r="E15" i="3"/>
  <c r="I15" i="3" s="1"/>
  <c r="E11" i="3"/>
  <c r="I11" i="3" s="1"/>
  <c r="E7" i="3"/>
  <c r="I7" i="3" s="1"/>
  <c r="F5" i="3"/>
  <c r="G5" i="3" s="1"/>
  <c r="E13" i="3"/>
  <c r="I13" i="3" s="1"/>
  <c r="F8" i="3"/>
  <c r="G8" i="3" s="1"/>
  <c r="F12" i="3"/>
  <c r="G12" i="3" s="1"/>
  <c r="E14" i="3"/>
  <c r="I14" i="3" s="1"/>
  <c r="E10" i="3"/>
  <c r="I10" i="3" s="1"/>
  <c r="E6" i="3"/>
  <c r="I6" i="3" s="1"/>
  <c r="J8" i="3"/>
  <c r="J15" i="3"/>
  <c r="J5" i="3"/>
  <c r="F4" i="3"/>
  <c r="D28" i="2"/>
  <c r="E28" i="2"/>
  <c r="F28" i="2" s="1"/>
  <c r="G28" i="2" s="1"/>
  <c r="D29" i="2"/>
  <c r="E29" i="2"/>
  <c r="F29" i="2" s="1"/>
  <c r="G29" i="2" s="1"/>
  <c r="D30" i="2"/>
  <c r="E30" i="2"/>
  <c r="F30" i="2" s="1"/>
  <c r="G30" i="2" s="1"/>
  <c r="D31" i="2"/>
  <c r="E31" i="2"/>
  <c r="F31" i="2" s="1"/>
  <c r="G31" i="2" s="1"/>
  <c r="D32" i="2"/>
  <c r="E32" i="2"/>
  <c r="F32" i="2" s="1"/>
  <c r="G32" i="2" s="1"/>
  <c r="D33" i="2"/>
  <c r="E33" i="2"/>
  <c r="F33" i="2" s="1"/>
  <c r="G33" i="2" s="1"/>
  <c r="D27" i="2"/>
  <c r="E27" i="2" s="1"/>
  <c r="F27" i="2" s="1"/>
  <c r="G27" i="2" s="1"/>
  <c r="D25" i="2"/>
  <c r="E25" i="2" s="1"/>
  <c r="F25" i="2" s="1"/>
  <c r="G25" i="2" s="1"/>
  <c r="D26" i="2"/>
  <c r="E26" i="2" s="1"/>
  <c r="F26" i="2" s="1"/>
  <c r="G26" i="2" s="1"/>
  <c r="E24" i="2"/>
  <c r="F24" i="2" s="1"/>
  <c r="G24" i="2" s="1"/>
  <c r="D24" i="2"/>
  <c r="D22" i="2"/>
  <c r="E22" i="2" s="1"/>
  <c r="F22" i="2" s="1"/>
  <c r="G22" i="2" s="1"/>
  <c r="D21" i="2"/>
  <c r="E21" i="2" s="1"/>
  <c r="F21" i="2" s="1"/>
  <c r="G21" i="2" s="1"/>
  <c r="D17" i="2"/>
  <c r="E17" i="2" s="1"/>
  <c r="F17" i="2" s="1"/>
  <c r="G17" i="2" s="1"/>
  <c r="D18" i="2"/>
  <c r="E18" i="2" s="1"/>
  <c r="F18" i="2" s="1"/>
  <c r="G18" i="2" s="1"/>
  <c r="D19" i="2"/>
  <c r="E19" i="2" s="1"/>
  <c r="F19" i="2" s="1"/>
  <c r="G19" i="2" s="1"/>
  <c r="D20" i="2"/>
  <c r="E20" i="2" s="1"/>
  <c r="F20" i="2" s="1"/>
  <c r="G20" i="2" s="1"/>
  <c r="D16" i="2"/>
  <c r="E16" i="2" s="1"/>
  <c r="F16" i="2" s="1"/>
  <c r="G16" i="2" s="1"/>
  <c r="D14" i="2"/>
  <c r="E14" i="2" s="1"/>
  <c r="F14" i="2" s="1"/>
  <c r="G14" i="2" s="1"/>
  <c r="D15" i="2"/>
  <c r="E15" i="2" s="1"/>
  <c r="F15" i="2" s="1"/>
  <c r="G15" i="2" s="1"/>
  <c r="E13" i="2"/>
  <c r="F13" i="2" s="1"/>
  <c r="G13" i="2" s="1"/>
  <c r="D13" i="2"/>
  <c r="D11" i="2"/>
  <c r="E11" i="2" s="1"/>
  <c r="F11" i="2" s="1"/>
  <c r="G11" i="2" s="1"/>
  <c r="D10" i="2"/>
  <c r="E10" i="2" s="1"/>
  <c r="F10" i="2" s="1"/>
  <c r="G10" i="2" s="1"/>
  <c r="D9" i="2"/>
  <c r="E9" i="2" s="1"/>
  <c r="F9" i="2" s="1"/>
  <c r="G9" i="2" s="1"/>
  <c r="D8" i="2"/>
  <c r="E8" i="2" s="1"/>
  <c r="F8" i="2" s="1"/>
  <c r="G8" i="2" s="1"/>
  <c r="D7" i="2"/>
  <c r="E7" i="2" s="1"/>
  <c r="F7" i="2" s="1"/>
  <c r="G7" i="2" s="1"/>
  <c r="D5" i="2"/>
  <c r="E5" i="2" s="1"/>
  <c r="F5" i="2" s="1"/>
  <c r="G5" i="2" s="1"/>
  <c r="D6" i="2"/>
  <c r="E6" i="2" s="1"/>
  <c r="F6" i="2" s="1"/>
  <c r="G6" i="2" s="1"/>
  <c r="D4" i="2"/>
  <c r="E4" i="2" s="1"/>
  <c r="F4" i="2" s="1"/>
  <c r="G4" i="2" s="1"/>
  <c r="J9" i="3" l="1"/>
  <c r="J12" i="3"/>
  <c r="F7" i="3"/>
  <c r="F14" i="3"/>
  <c r="F11" i="3"/>
  <c r="F10" i="3"/>
  <c r="F6" i="3"/>
  <c r="F13" i="3"/>
  <c r="G4" i="3"/>
  <c r="J4" i="3"/>
  <c r="F18" i="1"/>
  <c r="F19" i="1"/>
  <c r="F16" i="1"/>
  <c r="F22" i="1"/>
  <c r="F21" i="1"/>
  <c r="E22" i="1"/>
  <c r="E21" i="1"/>
  <c r="D22" i="1"/>
  <c r="D21" i="1"/>
  <c r="E19" i="1"/>
  <c r="E17" i="1"/>
  <c r="F17" i="1" s="1"/>
  <c r="E18" i="1"/>
  <c r="E16" i="1"/>
  <c r="D17" i="1"/>
  <c r="D18" i="1"/>
  <c r="D19" i="1"/>
  <c r="D16" i="1"/>
  <c r="F5" i="1"/>
  <c r="G5" i="1" s="1"/>
  <c r="E5" i="1"/>
  <c r="G4" i="1"/>
  <c r="F4" i="1"/>
  <c r="D5" i="1"/>
  <c r="D6" i="1"/>
  <c r="E6" i="1" s="1"/>
  <c r="F6" i="1" s="1"/>
  <c r="G6" i="1" s="1"/>
  <c r="D7" i="1"/>
  <c r="E7" i="1" s="1"/>
  <c r="F7" i="1" s="1"/>
  <c r="G7" i="1" s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14" i="1"/>
  <c r="E14" i="1" s="1"/>
  <c r="F14" i="1" s="1"/>
  <c r="G14" i="1" s="1"/>
  <c r="D4" i="1"/>
  <c r="E4" i="1" s="1"/>
  <c r="G7" i="3" l="1"/>
  <c r="J7" i="3"/>
  <c r="G6" i="3"/>
  <c r="J6" i="3"/>
  <c r="G10" i="3"/>
  <c r="J10" i="3"/>
  <c r="G11" i="3"/>
  <c r="J11" i="3"/>
  <c r="G13" i="3"/>
  <c r="J13" i="3"/>
  <c r="G14" i="3"/>
  <c r="J14" i="3"/>
  <c r="G18" i="1"/>
  <c r="G17" i="1"/>
  <c r="G22" i="1"/>
  <c r="G21" i="1"/>
  <c r="G19" i="1"/>
  <c r="G16" i="1"/>
</calcChain>
</file>

<file path=xl/sharedStrings.xml><?xml version="1.0" encoding="utf-8"?>
<sst xmlns="http://schemas.openxmlformats.org/spreadsheetml/2006/main" count="157" uniqueCount="95">
  <si>
    <t>Helmet Model</t>
  </si>
  <si>
    <t>SRP</t>
  </si>
  <si>
    <t>Cash Basis</t>
  </si>
  <si>
    <t>Installment</t>
  </si>
  <si>
    <t>In 3 gives</t>
  </si>
  <si>
    <t>EVO Helmets</t>
  </si>
  <si>
    <t>GSX - 3000 Mono Colors</t>
  </si>
  <si>
    <t>GSX - 3000 Hdyra/ Dragonis</t>
  </si>
  <si>
    <t>SVX - 02 Prizm V2</t>
  </si>
  <si>
    <t>SVX - 01 Mono Color</t>
  </si>
  <si>
    <t>XR - 03 Supernova</t>
  </si>
  <si>
    <t>SVX - 02 Mono Color</t>
  </si>
  <si>
    <t>VXR - 4000 Strife</t>
  </si>
  <si>
    <t>VXR - 4000 Sigma</t>
  </si>
  <si>
    <t>RX - 7 Sentinel</t>
  </si>
  <si>
    <t>RX - 5 Katana</t>
  </si>
  <si>
    <t>RX - 5 Mono Color</t>
  </si>
  <si>
    <t>RYZEN Helmets</t>
  </si>
  <si>
    <t>Half Face Mono Color</t>
  </si>
  <si>
    <t>Half Face with Design</t>
  </si>
  <si>
    <t>Full Face Mono Color</t>
  </si>
  <si>
    <t>Full Face with Design</t>
  </si>
  <si>
    <t>GILLE Helmets</t>
  </si>
  <si>
    <t>Mono Color</t>
  </si>
  <si>
    <t>With Design</t>
  </si>
  <si>
    <t>Pre total</t>
  </si>
  <si>
    <t>Shipping Fee</t>
  </si>
  <si>
    <t>PIS Spray</t>
  </si>
  <si>
    <t>Koby Disinfectant Spray</t>
  </si>
  <si>
    <t>Motor Gloves</t>
  </si>
  <si>
    <t>Helmet Freshener</t>
  </si>
  <si>
    <t>1G Sando</t>
  </si>
  <si>
    <t>1G Tshirt</t>
  </si>
  <si>
    <t>1G Long Sleeve</t>
  </si>
  <si>
    <t>Tube Mask</t>
  </si>
  <si>
    <t>Balaclava</t>
  </si>
  <si>
    <t>EVO Shirt</t>
  </si>
  <si>
    <t>EVO Long Lace</t>
  </si>
  <si>
    <t>EVO Short Lace</t>
  </si>
  <si>
    <t>Devil's Horn</t>
  </si>
  <si>
    <t>Bunny Ears</t>
  </si>
  <si>
    <t>Arm Sleeve</t>
  </si>
  <si>
    <t>OTHERS/ ACCESSORIES</t>
  </si>
  <si>
    <t>Remarks</t>
  </si>
  <si>
    <t>VXR 4000 SIGMA (Yellow/Black) L</t>
  </si>
  <si>
    <t>VXR 4000 STRIFE (Orange/ Black) M</t>
  </si>
  <si>
    <t>VXR 4000 STRIFE (Red/ Black) L</t>
  </si>
  <si>
    <t>GT PRO Dragonis (Blue) XL</t>
  </si>
  <si>
    <t>GT PRO Hydra (Yellow) XL</t>
  </si>
  <si>
    <t>GSX 4000 Matte Blue XL</t>
  </si>
  <si>
    <t>SVX 01 Supernova XXL</t>
  </si>
  <si>
    <t>RX 07 Sentinel M</t>
  </si>
  <si>
    <t>Full Face (Red/ Black) XXL</t>
  </si>
  <si>
    <t>Full Face (Pink/ Gray) M</t>
  </si>
  <si>
    <t>Full Face (Pink/ White) L</t>
  </si>
  <si>
    <t>Full Face (Matte Black) L</t>
  </si>
  <si>
    <t>Full Face (Matte Black) XXL</t>
  </si>
  <si>
    <t>Full Face (Matte Titanium) XXL</t>
  </si>
  <si>
    <t>Full Face (Glossy Gray) L</t>
  </si>
  <si>
    <t>Full Face (Matte Blue) XL</t>
  </si>
  <si>
    <t>Half Face (Orange/ Blue) XL</t>
  </si>
  <si>
    <t>Half Face (Red/ White) L</t>
  </si>
  <si>
    <t>GILLE Helmet</t>
  </si>
  <si>
    <t>SOLD</t>
  </si>
  <si>
    <t>Full Face Armor (Blue) XL</t>
  </si>
  <si>
    <t>Full Face Armor (Blue) M</t>
  </si>
  <si>
    <t>Full Face Mutant (Blue) XL</t>
  </si>
  <si>
    <t>Full Face Legend (Red) XL</t>
  </si>
  <si>
    <t>Full Face Legend (Red) M</t>
  </si>
  <si>
    <t>Full Face Fusion (Yellow) M</t>
  </si>
  <si>
    <t>Full Face Exor (Yellow) XL</t>
  </si>
  <si>
    <t>Full Face Mono Color (Glossy Gray) XL</t>
  </si>
  <si>
    <t>Full Face Mono Color (Matte Blue) XL</t>
  </si>
  <si>
    <t>EVO Helmets (New Stocks)</t>
  </si>
  <si>
    <t>INCOME</t>
  </si>
  <si>
    <t>Cash</t>
  </si>
  <si>
    <t>OLD STOCKS</t>
  </si>
  <si>
    <t>GT-PRO (Ifrit Black) XL</t>
  </si>
  <si>
    <t>GT-PRO (Ifrit Black) 2XL</t>
  </si>
  <si>
    <t>GSX-3000 (Saber Orange) XL</t>
  </si>
  <si>
    <t>GT-PRO (Precision Green) XL</t>
  </si>
  <si>
    <t>GT-PRO (Navy Blue) 2XL</t>
  </si>
  <si>
    <t>GT-PRO (Matte Blue) XL</t>
  </si>
  <si>
    <t>GT-PRO (Glossy Red) XL</t>
  </si>
  <si>
    <t>GT-PRO (Glossy Red) 2XL</t>
  </si>
  <si>
    <t>GT-PRO (Glossy Black) XL</t>
  </si>
  <si>
    <t>GT-PRO (Glossy Black) 2XL</t>
  </si>
  <si>
    <t>GSX-3000 (Glossy Black) XL</t>
  </si>
  <si>
    <t>NEW STOCKS</t>
  </si>
  <si>
    <t>RX-5 Half Face (Matte Black) S</t>
  </si>
  <si>
    <t>RX-5 Half Face (Glossy Pink) L</t>
  </si>
  <si>
    <t>RX-5 Half Face (Infiniti Pink) L</t>
  </si>
  <si>
    <t>RX-5 Half Face (Infiniti Green) L</t>
  </si>
  <si>
    <t>RX-5 Half Face (Turqouise Blue) L</t>
  </si>
  <si>
    <t>RX-5 Half Face (Turqouise Blue)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</si>
</sst>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1" fontId="2" fillId="0" borderId="1" xfId="0" applyNumberFormat="1" applyFont="1" applyBorder="1"/>
    <xf numFmtId="1" fontId="2" fillId="0" borderId="6" xfId="0" applyNumberFormat="1" applyFont="1" applyBorder="1"/>
    <xf numFmtId="1" fontId="2" fillId="0" borderId="14" xfId="0" applyNumberFormat="1" applyFont="1" applyBorder="1"/>
    <xf numFmtId="1" fontId="2" fillId="0" borderId="15" xfId="0" applyNumberFormat="1" applyFont="1" applyBorder="1"/>
    <xf numFmtId="0" fontId="2" fillId="0" borderId="7" xfId="0" applyFont="1" applyBorder="1"/>
    <xf numFmtId="0" fontId="2" fillId="0" borderId="8" xfId="0" applyFont="1" applyBorder="1"/>
    <xf numFmtId="1" fontId="2" fillId="0" borderId="8" xfId="0" applyNumberFormat="1" applyFont="1" applyBorder="1"/>
    <xf numFmtId="1" fontId="2" fillId="0" borderId="9" xfId="0" applyNumberFormat="1" applyFont="1" applyBorder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9" xfId="0" applyFont="1" applyBorder="1"/>
    <xf numFmtId="0" fontId="4" fillId="0" borderId="0" xfId="0" applyFont="1"/>
    <xf numFmtId="0" fontId="4" fillId="0" borderId="5" xfId="0" applyFont="1" applyBorder="1"/>
    <xf numFmtId="0" fontId="4" fillId="0" borderId="7" xfId="0" applyFont="1" applyBorder="1"/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4" fillId="0" borderId="10" xfId="0" applyFont="1" applyBorder="1"/>
    <xf numFmtId="0" fontId="2" fillId="0" borderId="11" xfId="0" applyFont="1" applyBorder="1"/>
    <xf numFmtId="0" fontId="4" fillId="0" borderId="13" xfId="0" applyFont="1" applyBorder="1"/>
    <xf numFmtId="1" fontId="2" fillId="0" borderId="11" xfId="0" applyNumberFormat="1" applyFont="1" applyBorder="1"/>
    <xf numFmtId="0" fontId="5" fillId="0" borderId="12" xfId="0" applyFont="1" applyBorder="1"/>
    <xf numFmtId="0" fontId="5" fillId="0" borderId="6" xfId="0" applyFont="1" applyBorder="1"/>
    <xf numFmtId="0" fontId="5" fillId="4" borderId="15" xfId="0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9" xfId="0" applyFont="1" applyBorder="1"/>
    <xf numFmtId="0" fontId="5" fillId="0" borderId="26" xfId="0" applyFont="1" applyBorder="1"/>
    <xf numFmtId="0" fontId="5" fillId="6" borderId="27" xfId="0" applyFont="1" applyFill="1" applyBorder="1" applyAlignment="1">
      <alignment horizontal="center" vertical="center"/>
    </xf>
    <xf numFmtId="0" fontId="5" fillId="6" borderId="16" xfId="0" applyFont="1" applyFill="1" applyBorder="1"/>
    <xf numFmtId="0" fontId="5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5" fillId="7" borderId="5" xfId="0" applyFont="1" applyFill="1" applyBorder="1"/>
    <xf numFmtId="0" fontId="5" fillId="0" borderId="16" xfId="0" applyFont="1" applyBorder="1"/>
    <xf numFmtId="0" fontId="5" fillId="0" borderId="27" xfId="0" applyFont="1" applyBorder="1"/>
    <xf numFmtId="0" fontId="5" fillId="0" borderId="18" xfId="0" applyFont="1" applyBorder="1"/>
    <xf numFmtId="1" fontId="2" fillId="0" borderId="12" xfId="0" applyNumberFormat="1" applyFont="1" applyBorder="1"/>
    <xf numFmtId="0" fontId="0" fillId="0" borderId="6" xfId="0" applyBorder="1"/>
    <xf numFmtId="0" fontId="5" fillId="4" borderId="2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5" borderId="23" xfId="0" applyFont="1" applyFill="1" applyBorder="1" applyAlignment="1">
      <alignment horizontal="left" vertical="center"/>
    </xf>
    <xf numFmtId="0" fontId="5" fillId="5" borderId="24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47FA-6FC2-48E5-BDFD-B0132679539A}">
  <sheetPr>
    <pageSetUpPr fitToPage="1"/>
  </sheetPr>
  <dimension ref="A1:G32"/>
  <sheetViews>
    <sheetView topLeftCell="A9" zoomScale="98" zoomScaleNormal="98" workbookViewId="0">
      <selection activeCell="B22" sqref="B22:G22"/>
    </sheetView>
  </sheetViews>
  <sheetFormatPr defaultRowHeight="15" x14ac:dyDescent="0.25"/>
  <cols>
    <col min="1" max="1" width="31.7109375" customWidth="1"/>
    <col min="2" max="7" width="16.7109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39" customHeight="1" x14ac:dyDescent="0.25">
      <c r="A2" s="2" t="s">
        <v>0</v>
      </c>
      <c r="B2" s="2" t="s">
        <v>1</v>
      </c>
      <c r="C2" s="2" t="s">
        <v>26</v>
      </c>
      <c r="D2" s="2" t="s">
        <v>25</v>
      </c>
      <c r="E2" s="2" t="s">
        <v>2</v>
      </c>
      <c r="F2" s="2" t="s">
        <v>3</v>
      </c>
      <c r="G2" s="2" t="s">
        <v>4</v>
      </c>
    </row>
    <row r="3" spans="1:7" ht="15.75" x14ac:dyDescent="0.25">
      <c r="A3" s="50" t="s">
        <v>5</v>
      </c>
      <c r="B3" s="51"/>
      <c r="C3" s="51"/>
      <c r="D3" s="51"/>
      <c r="E3" s="51"/>
      <c r="F3" s="51"/>
      <c r="G3" s="52"/>
    </row>
    <row r="4" spans="1:7" ht="15.75" x14ac:dyDescent="0.25">
      <c r="A4" s="3" t="s">
        <v>6</v>
      </c>
      <c r="B4" s="4">
        <v>3400</v>
      </c>
      <c r="C4" s="4">
        <v>200</v>
      </c>
      <c r="D4" s="4">
        <f>SUM(B4,C4)</f>
        <v>3600</v>
      </c>
      <c r="E4" s="4">
        <f>SUM(D4*110%)</f>
        <v>3960.0000000000005</v>
      </c>
      <c r="F4" s="4">
        <f>SUM(E4*120%)</f>
        <v>4752</v>
      </c>
      <c r="G4" s="5">
        <f>SUM(F4/3)</f>
        <v>1584</v>
      </c>
    </row>
    <row r="5" spans="1:7" ht="15.75" x14ac:dyDescent="0.25">
      <c r="A5" s="3" t="s">
        <v>7</v>
      </c>
      <c r="B5" s="4">
        <v>3800</v>
      </c>
      <c r="C5" s="4">
        <v>200</v>
      </c>
      <c r="D5" s="4">
        <f t="shared" ref="D5:D14" si="0">SUM(B5,C5)</f>
        <v>4000</v>
      </c>
      <c r="E5" s="4">
        <f t="shared" ref="E5:E14" si="1">SUM(D5*110%)</f>
        <v>4400</v>
      </c>
      <c r="F5" s="4">
        <f t="shared" ref="F5:F14" si="2">SUM(E5*120%)</f>
        <v>5280</v>
      </c>
      <c r="G5" s="5">
        <f t="shared" ref="G5:G22" si="3">SUM(F5/3)</f>
        <v>1760</v>
      </c>
    </row>
    <row r="6" spans="1:7" ht="15.75" x14ac:dyDescent="0.25">
      <c r="A6" s="3" t="s">
        <v>8</v>
      </c>
      <c r="B6" s="4">
        <v>3900</v>
      </c>
      <c r="C6" s="4">
        <v>200</v>
      </c>
      <c r="D6" s="4">
        <f t="shared" si="0"/>
        <v>4100</v>
      </c>
      <c r="E6" s="4">
        <f t="shared" si="1"/>
        <v>4510</v>
      </c>
      <c r="F6" s="4">
        <f t="shared" si="2"/>
        <v>5412</v>
      </c>
      <c r="G6" s="5">
        <f t="shared" si="3"/>
        <v>1804</v>
      </c>
    </row>
    <row r="7" spans="1:7" ht="15.75" x14ac:dyDescent="0.25">
      <c r="A7" s="3" t="s">
        <v>11</v>
      </c>
      <c r="B7" s="4">
        <v>3600</v>
      </c>
      <c r="C7" s="4">
        <v>200</v>
      </c>
      <c r="D7" s="4">
        <f t="shared" si="0"/>
        <v>3800</v>
      </c>
      <c r="E7" s="4">
        <f t="shared" si="1"/>
        <v>4180</v>
      </c>
      <c r="F7" s="4">
        <f t="shared" si="2"/>
        <v>5016</v>
      </c>
      <c r="G7" s="5">
        <f t="shared" si="3"/>
        <v>1672</v>
      </c>
    </row>
    <row r="8" spans="1:7" ht="15.75" x14ac:dyDescent="0.25">
      <c r="A8" s="3" t="s">
        <v>9</v>
      </c>
      <c r="B8" s="4">
        <v>3600</v>
      </c>
      <c r="C8" s="4">
        <v>200</v>
      </c>
      <c r="D8" s="4">
        <f t="shared" si="0"/>
        <v>3800</v>
      </c>
      <c r="E8" s="4">
        <f t="shared" si="1"/>
        <v>4180</v>
      </c>
      <c r="F8" s="4">
        <f t="shared" si="2"/>
        <v>5016</v>
      </c>
      <c r="G8" s="5">
        <f t="shared" si="3"/>
        <v>1672</v>
      </c>
    </row>
    <row r="9" spans="1:7" ht="15.75" x14ac:dyDescent="0.25">
      <c r="A9" s="3" t="s">
        <v>10</v>
      </c>
      <c r="B9" s="4">
        <v>3500</v>
      </c>
      <c r="C9" s="4">
        <v>200</v>
      </c>
      <c r="D9" s="4">
        <f t="shared" si="0"/>
        <v>3700</v>
      </c>
      <c r="E9" s="4">
        <f t="shared" si="1"/>
        <v>4070.0000000000005</v>
      </c>
      <c r="F9" s="4">
        <f t="shared" si="2"/>
        <v>4884</v>
      </c>
      <c r="G9" s="5">
        <f t="shared" si="3"/>
        <v>1628</v>
      </c>
    </row>
    <row r="10" spans="1:7" ht="15.75" x14ac:dyDescent="0.25">
      <c r="A10" s="3" t="s">
        <v>12</v>
      </c>
      <c r="B10" s="4">
        <v>4300</v>
      </c>
      <c r="C10" s="4">
        <v>200</v>
      </c>
      <c r="D10" s="4">
        <f t="shared" si="0"/>
        <v>4500</v>
      </c>
      <c r="E10" s="4">
        <f t="shared" si="1"/>
        <v>4950</v>
      </c>
      <c r="F10" s="4">
        <f t="shared" si="2"/>
        <v>5940</v>
      </c>
      <c r="G10" s="5">
        <f t="shared" si="3"/>
        <v>1980</v>
      </c>
    </row>
    <row r="11" spans="1:7" ht="15.75" x14ac:dyDescent="0.25">
      <c r="A11" s="3" t="s">
        <v>13</v>
      </c>
      <c r="B11" s="4">
        <v>4300</v>
      </c>
      <c r="C11" s="4">
        <v>200</v>
      </c>
      <c r="D11" s="4">
        <f t="shared" si="0"/>
        <v>4500</v>
      </c>
      <c r="E11" s="4">
        <f t="shared" si="1"/>
        <v>4950</v>
      </c>
      <c r="F11" s="4">
        <f t="shared" si="2"/>
        <v>5940</v>
      </c>
      <c r="G11" s="5">
        <f t="shared" si="3"/>
        <v>1980</v>
      </c>
    </row>
    <row r="12" spans="1:7" ht="15.75" x14ac:dyDescent="0.25">
      <c r="A12" s="3" t="s">
        <v>14</v>
      </c>
      <c r="B12" s="4">
        <v>3300</v>
      </c>
      <c r="C12" s="4">
        <v>200</v>
      </c>
      <c r="D12" s="4">
        <f t="shared" si="0"/>
        <v>3500</v>
      </c>
      <c r="E12" s="4">
        <f t="shared" si="1"/>
        <v>3850.0000000000005</v>
      </c>
      <c r="F12" s="4">
        <f t="shared" si="2"/>
        <v>4620</v>
      </c>
      <c r="G12" s="5">
        <f t="shared" si="3"/>
        <v>1540</v>
      </c>
    </row>
    <row r="13" spans="1:7" ht="15.75" x14ac:dyDescent="0.25">
      <c r="A13" s="3" t="s">
        <v>15</v>
      </c>
      <c r="B13" s="4">
        <v>2950</v>
      </c>
      <c r="C13" s="4">
        <v>200</v>
      </c>
      <c r="D13" s="4">
        <f t="shared" si="0"/>
        <v>3150</v>
      </c>
      <c r="E13" s="4">
        <f t="shared" si="1"/>
        <v>3465.0000000000005</v>
      </c>
      <c r="F13" s="4">
        <f t="shared" si="2"/>
        <v>4158</v>
      </c>
      <c r="G13" s="5">
        <f t="shared" si="3"/>
        <v>1386</v>
      </c>
    </row>
    <row r="14" spans="1:7" ht="16.5" thickBot="1" x14ac:dyDescent="0.3">
      <c r="A14" s="6" t="s">
        <v>16</v>
      </c>
      <c r="B14" s="7">
        <v>3300</v>
      </c>
      <c r="C14" s="7">
        <v>200</v>
      </c>
      <c r="D14" s="7">
        <f t="shared" si="0"/>
        <v>3500</v>
      </c>
      <c r="E14" s="7">
        <f t="shared" si="1"/>
        <v>3850.0000000000005</v>
      </c>
      <c r="F14" s="7">
        <f t="shared" si="2"/>
        <v>4620</v>
      </c>
      <c r="G14" s="8">
        <f t="shared" si="3"/>
        <v>1540</v>
      </c>
    </row>
    <row r="15" spans="1:7" ht="15.75" x14ac:dyDescent="0.25">
      <c r="A15" s="53" t="s">
        <v>17</v>
      </c>
      <c r="B15" s="54"/>
      <c r="C15" s="54"/>
      <c r="D15" s="54"/>
      <c r="E15" s="54"/>
      <c r="F15" s="54"/>
      <c r="G15" s="55"/>
    </row>
    <row r="16" spans="1:7" ht="15.75" x14ac:dyDescent="0.25">
      <c r="A16" s="3" t="s">
        <v>18</v>
      </c>
      <c r="B16" s="4">
        <v>2100</v>
      </c>
      <c r="C16" s="4">
        <v>300</v>
      </c>
      <c r="D16" s="4">
        <f>SUM(B16,C16)</f>
        <v>2400</v>
      </c>
      <c r="E16" s="9">
        <f>SUM(D16*115%)</f>
        <v>2760</v>
      </c>
      <c r="F16" s="9">
        <f>SUM(E16*130%)</f>
        <v>3588</v>
      </c>
      <c r="G16" s="10">
        <f t="shared" si="3"/>
        <v>1196</v>
      </c>
    </row>
    <row r="17" spans="1:7" ht="15.75" x14ac:dyDescent="0.25">
      <c r="A17" s="3" t="s">
        <v>19</v>
      </c>
      <c r="B17" s="4">
        <v>2300</v>
      </c>
      <c r="C17" s="4">
        <v>300</v>
      </c>
      <c r="D17" s="4">
        <f t="shared" ref="D17:D19" si="4">SUM(B17,C17)</f>
        <v>2600</v>
      </c>
      <c r="E17" s="9">
        <f t="shared" ref="E17:E18" si="5">SUM(D17*115%)</f>
        <v>2989.9999999999995</v>
      </c>
      <c r="F17" s="9">
        <f t="shared" ref="F17:F19" si="6">SUM(E17*130%)</f>
        <v>3886.9999999999995</v>
      </c>
      <c r="G17" s="10">
        <f t="shared" si="3"/>
        <v>1295.6666666666665</v>
      </c>
    </row>
    <row r="18" spans="1:7" ht="15.75" x14ac:dyDescent="0.25">
      <c r="A18" s="3" t="s">
        <v>20</v>
      </c>
      <c r="B18" s="4">
        <v>2800</v>
      </c>
      <c r="C18" s="4">
        <v>300</v>
      </c>
      <c r="D18" s="4">
        <f t="shared" si="4"/>
        <v>3100</v>
      </c>
      <c r="E18" s="9">
        <f t="shared" si="5"/>
        <v>3564.9999999999995</v>
      </c>
      <c r="F18" s="9">
        <f t="shared" si="6"/>
        <v>4634.5</v>
      </c>
      <c r="G18" s="10">
        <f t="shared" si="3"/>
        <v>1544.8333333333333</v>
      </c>
    </row>
    <row r="19" spans="1:7" ht="16.5" thickBot="1" x14ac:dyDescent="0.3">
      <c r="A19" s="6" t="s">
        <v>21</v>
      </c>
      <c r="B19" s="7">
        <v>2950</v>
      </c>
      <c r="C19" s="7">
        <v>300</v>
      </c>
      <c r="D19" s="7">
        <f t="shared" si="4"/>
        <v>3250</v>
      </c>
      <c r="E19" s="11">
        <f>SUM(D19*115%)</f>
        <v>3737.4999999999995</v>
      </c>
      <c r="F19" s="11">
        <f t="shared" si="6"/>
        <v>4858.75</v>
      </c>
      <c r="G19" s="12">
        <f t="shared" si="3"/>
        <v>1619.5833333333333</v>
      </c>
    </row>
    <row r="20" spans="1:7" ht="15.75" x14ac:dyDescent="0.25">
      <c r="A20" s="53" t="s">
        <v>22</v>
      </c>
      <c r="B20" s="54"/>
      <c r="C20" s="54"/>
      <c r="D20" s="54"/>
      <c r="E20" s="54"/>
      <c r="F20" s="54"/>
      <c r="G20" s="55"/>
    </row>
    <row r="21" spans="1:7" ht="15.75" x14ac:dyDescent="0.25">
      <c r="A21" s="3" t="s">
        <v>23</v>
      </c>
      <c r="B21" s="4">
        <v>2880</v>
      </c>
      <c r="C21" s="4">
        <v>0</v>
      </c>
      <c r="D21" s="4">
        <f t="shared" ref="D21:D22" si="7">SUM(B21,C21)</f>
        <v>2880</v>
      </c>
      <c r="E21" s="9">
        <f>SUM(D21*125%)</f>
        <v>3600</v>
      </c>
      <c r="F21" s="9">
        <f>SUM(E21*130%)</f>
        <v>4680</v>
      </c>
      <c r="G21" s="10">
        <f t="shared" si="3"/>
        <v>1560</v>
      </c>
    </row>
    <row r="22" spans="1:7" ht="16.5" thickBot="1" x14ac:dyDescent="0.3">
      <c r="A22" s="13" t="s">
        <v>24</v>
      </c>
      <c r="B22" s="14">
        <v>3040</v>
      </c>
      <c r="C22" s="14">
        <v>0</v>
      </c>
      <c r="D22" s="14">
        <f t="shared" si="7"/>
        <v>3040</v>
      </c>
      <c r="E22" s="15">
        <f>SUM(D22*125%)</f>
        <v>3800</v>
      </c>
      <c r="F22" s="15">
        <f>SUM(E22*130%)</f>
        <v>4940</v>
      </c>
      <c r="G22" s="16">
        <f t="shared" si="3"/>
        <v>1646.6666666666667</v>
      </c>
    </row>
    <row r="23" spans="1:7" ht="15.75" x14ac:dyDescent="0.25">
      <c r="A23" s="53" t="s">
        <v>42</v>
      </c>
      <c r="B23" s="54"/>
      <c r="C23" s="54"/>
      <c r="D23" s="54"/>
      <c r="E23" s="54"/>
      <c r="F23" s="54"/>
      <c r="G23" s="55"/>
    </row>
    <row r="24" spans="1:7" ht="15.75" x14ac:dyDescent="0.25">
      <c r="A24" s="3" t="s">
        <v>27</v>
      </c>
      <c r="B24" s="4">
        <v>98</v>
      </c>
      <c r="C24" s="4">
        <v>200</v>
      </c>
      <c r="D24" s="56" t="s">
        <v>31</v>
      </c>
      <c r="E24" s="56"/>
      <c r="F24" s="17">
        <v>85</v>
      </c>
      <c r="G24" s="18">
        <v>189</v>
      </c>
    </row>
    <row r="25" spans="1:7" ht="15.75" x14ac:dyDescent="0.25">
      <c r="A25" s="3" t="s">
        <v>28</v>
      </c>
      <c r="B25" s="4">
        <v>107</v>
      </c>
      <c r="C25" s="4">
        <v>160</v>
      </c>
      <c r="D25" s="56" t="s">
        <v>32</v>
      </c>
      <c r="E25" s="56"/>
      <c r="F25" s="17">
        <v>110</v>
      </c>
      <c r="G25" s="18">
        <v>199</v>
      </c>
    </row>
    <row r="26" spans="1:7" ht="15.75" x14ac:dyDescent="0.25">
      <c r="A26" s="3" t="s">
        <v>29</v>
      </c>
      <c r="B26" s="4">
        <v>59</v>
      </c>
      <c r="C26" s="4">
        <v>150</v>
      </c>
      <c r="D26" s="56" t="s">
        <v>33</v>
      </c>
      <c r="E26" s="56"/>
      <c r="F26" s="17">
        <v>105</v>
      </c>
      <c r="G26" s="18">
        <v>209</v>
      </c>
    </row>
    <row r="27" spans="1:7" ht="15.75" x14ac:dyDescent="0.25">
      <c r="A27" s="3" t="s">
        <v>34</v>
      </c>
      <c r="B27" s="4">
        <v>69</v>
      </c>
      <c r="C27" s="4">
        <v>150</v>
      </c>
      <c r="D27" s="56" t="s">
        <v>36</v>
      </c>
      <c r="E27" s="56"/>
      <c r="F27" s="17">
        <v>199</v>
      </c>
      <c r="G27" s="18">
        <v>350</v>
      </c>
    </row>
    <row r="28" spans="1:7" ht="15.75" x14ac:dyDescent="0.25">
      <c r="A28" s="3" t="s">
        <v>30</v>
      </c>
      <c r="B28" s="4">
        <v>50</v>
      </c>
      <c r="C28" s="4">
        <v>100</v>
      </c>
      <c r="D28" s="56" t="s">
        <v>37</v>
      </c>
      <c r="E28" s="56"/>
      <c r="F28" s="4">
        <v>50</v>
      </c>
      <c r="G28" s="18">
        <v>100</v>
      </c>
    </row>
    <row r="29" spans="1:7" ht="15.75" x14ac:dyDescent="0.25">
      <c r="A29" s="3" t="s">
        <v>41</v>
      </c>
      <c r="B29" s="4">
        <v>79</v>
      </c>
      <c r="C29" s="4">
        <v>150</v>
      </c>
      <c r="D29" s="56" t="s">
        <v>38</v>
      </c>
      <c r="E29" s="56"/>
      <c r="F29" s="4">
        <v>30</v>
      </c>
      <c r="G29" s="18">
        <v>80</v>
      </c>
    </row>
    <row r="30" spans="1:7" ht="15.75" x14ac:dyDescent="0.25">
      <c r="A30" s="3" t="s">
        <v>35</v>
      </c>
      <c r="B30" s="4">
        <v>99</v>
      </c>
      <c r="C30" s="4">
        <v>150</v>
      </c>
      <c r="D30" s="57"/>
      <c r="E30" s="58"/>
      <c r="F30" s="4"/>
      <c r="G30" s="5"/>
    </row>
    <row r="31" spans="1:7" ht="15.75" x14ac:dyDescent="0.25">
      <c r="A31" s="3" t="s">
        <v>39</v>
      </c>
      <c r="B31" s="4">
        <v>99</v>
      </c>
      <c r="C31" s="4">
        <v>200</v>
      </c>
      <c r="D31" s="57"/>
      <c r="E31" s="58"/>
      <c r="F31" s="4"/>
      <c r="G31" s="5"/>
    </row>
    <row r="32" spans="1:7" ht="16.5" thickBot="1" x14ac:dyDescent="0.3">
      <c r="A32" s="13" t="s">
        <v>40</v>
      </c>
      <c r="B32" s="14">
        <v>99</v>
      </c>
      <c r="C32" s="14">
        <v>200</v>
      </c>
      <c r="D32" s="59"/>
      <c r="E32" s="60"/>
      <c r="F32" s="14"/>
      <c r="G32" s="19"/>
    </row>
  </sheetData>
  <mergeCells count="13">
    <mergeCell ref="D30:E30"/>
    <mergeCell ref="D31:E31"/>
    <mergeCell ref="D32:E32"/>
    <mergeCell ref="D24:E24"/>
    <mergeCell ref="D25:E25"/>
    <mergeCell ref="D26:E26"/>
    <mergeCell ref="D27:E27"/>
    <mergeCell ref="D28:E28"/>
    <mergeCell ref="A3:G3"/>
    <mergeCell ref="A15:G15"/>
    <mergeCell ref="A20:G20"/>
    <mergeCell ref="A23:G23"/>
    <mergeCell ref="D29:E29"/>
  </mergeCells>
  <pageMargins left="0.7" right="0.7" top="0.75" bottom="0.75" header="0.3" footer="0.3"/>
  <pageSetup paperSize="9" scale="9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782D-5D35-4C28-91EC-27E9DE7FDFF0}">
  <dimension ref="A1:H33"/>
  <sheetViews>
    <sheetView topLeftCell="A14" workbookViewId="0">
      <selection activeCell="A30" sqref="A30:H33"/>
    </sheetView>
  </sheetViews>
  <sheetFormatPr defaultRowHeight="15" x14ac:dyDescent="0.25"/>
  <cols>
    <col min="1" max="1" width="39.28515625" style="20" customWidth="1"/>
    <col min="2" max="7" width="16.7109375" style="20" customWidth="1"/>
    <col min="8" max="8" width="17" style="20" customWidth="1"/>
    <col min="9" max="16384" width="9.140625" style="20"/>
  </cols>
  <sheetData>
    <row r="1" spans="1:8" ht="15.75" thickBot="1" x14ac:dyDescent="0.3"/>
    <row r="2" spans="1:8" ht="38.25" customHeight="1" thickBot="1" x14ac:dyDescent="0.3">
      <c r="A2" s="23" t="s">
        <v>0</v>
      </c>
      <c r="B2" s="24" t="s">
        <v>1</v>
      </c>
      <c r="C2" s="24" t="s">
        <v>26</v>
      </c>
      <c r="D2" s="24" t="s">
        <v>25</v>
      </c>
      <c r="E2" s="24" t="s">
        <v>2</v>
      </c>
      <c r="F2" s="24" t="s">
        <v>3</v>
      </c>
      <c r="G2" s="24" t="s">
        <v>4</v>
      </c>
      <c r="H2" s="25" t="s">
        <v>43</v>
      </c>
    </row>
    <row r="3" spans="1:8" ht="17.25" customHeight="1" thickBot="1" x14ac:dyDescent="0.3">
      <c r="A3" s="61" t="s">
        <v>5</v>
      </c>
      <c r="B3" s="62"/>
      <c r="C3" s="62"/>
      <c r="D3" s="62"/>
      <c r="E3" s="62"/>
      <c r="F3" s="62"/>
      <c r="G3" s="62"/>
      <c r="H3" s="63"/>
    </row>
    <row r="4" spans="1:8" ht="17.25" customHeight="1" x14ac:dyDescent="0.25">
      <c r="A4" s="26" t="s">
        <v>44</v>
      </c>
      <c r="B4" s="27">
        <v>4300</v>
      </c>
      <c r="C4" s="27">
        <v>200</v>
      </c>
      <c r="D4" s="27">
        <f t="shared" ref="D4" si="0">SUM(B4,C4)</f>
        <v>4500</v>
      </c>
      <c r="E4" s="27">
        <f t="shared" ref="E4" si="1">SUM(D4*110%)</f>
        <v>4950</v>
      </c>
      <c r="F4" s="27">
        <f t="shared" ref="F4" si="2">SUM(E4*120%)</f>
        <v>5940</v>
      </c>
      <c r="G4" s="27">
        <f t="shared" ref="G4" si="3">SUM(F4/3)</f>
        <v>1980</v>
      </c>
      <c r="H4" s="30"/>
    </row>
    <row r="5" spans="1:8" ht="17.25" customHeight="1" x14ac:dyDescent="0.25">
      <c r="A5" s="21" t="s">
        <v>45</v>
      </c>
      <c r="B5" s="4">
        <v>4300</v>
      </c>
      <c r="C5" s="4">
        <v>200</v>
      </c>
      <c r="D5" s="4">
        <f t="shared" ref="D5:D7" si="4">SUM(B5,C5)</f>
        <v>4500</v>
      </c>
      <c r="E5" s="4">
        <f t="shared" ref="E5:E7" si="5">SUM(D5*110%)</f>
        <v>4950</v>
      </c>
      <c r="F5" s="4">
        <f t="shared" ref="F5:F7" si="6">SUM(E5*120%)</f>
        <v>5940</v>
      </c>
      <c r="G5" s="4">
        <f t="shared" ref="G5:G7" si="7">SUM(F5/3)</f>
        <v>1980</v>
      </c>
      <c r="H5" s="32" t="s">
        <v>63</v>
      </c>
    </row>
    <row r="6" spans="1:8" ht="17.25" customHeight="1" x14ac:dyDescent="0.25">
      <c r="A6" s="21" t="s">
        <v>46</v>
      </c>
      <c r="B6" s="4">
        <v>4300</v>
      </c>
      <c r="C6" s="4">
        <v>200</v>
      </c>
      <c r="D6" s="4">
        <f t="shared" si="4"/>
        <v>4500</v>
      </c>
      <c r="E6" s="4">
        <f t="shared" si="5"/>
        <v>4950</v>
      </c>
      <c r="F6" s="4">
        <f t="shared" si="6"/>
        <v>5940</v>
      </c>
      <c r="G6" s="4">
        <f t="shared" si="7"/>
        <v>1980</v>
      </c>
      <c r="H6" s="31"/>
    </row>
    <row r="7" spans="1:8" ht="17.25" customHeight="1" x14ac:dyDescent="0.25">
      <c r="A7" s="21" t="s">
        <v>47</v>
      </c>
      <c r="B7" s="4">
        <v>3800</v>
      </c>
      <c r="C7" s="4">
        <v>200</v>
      </c>
      <c r="D7" s="4">
        <f t="shared" si="4"/>
        <v>4000</v>
      </c>
      <c r="E7" s="4">
        <f t="shared" si="5"/>
        <v>4400</v>
      </c>
      <c r="F7" s="4">
        <f t="shared" si="6"/>
        <v>5280</v>
      </c>
      <c r="G7" s="4">
        <f t="shared" si="7"/>
        <v>1760</v>
      </c>
      <c r="H7" s="32" t="s">
        <v>63</v>
      </c>
    </row>
    <row r="8" spans="1:8" ht="17.25" customHeight="1" x14ac:dyDescent="0.25">
      <c r="A8" s="21" t="s">
        <v>48</v>
      </c>
      <c r="B8" s="4">
        <v>3800</v>
      </c>
      <c r="C8" s="4">
        <v>200</v>
      </c>
      <c r="D8" s="4">
        <f t="shared" ref="D8" si="8">SUM(B8,C8)</f>
        <v>4000</v>
      </c>
      <c r="E8" s="4">
        <f t="shared" ref="E8" si="9">SUM(D8*110%)</f>
        <v>4400</v>
      </c>
      <c r="F8" s="4">
        <f t="shared" ref="F8" si="10">SUM(E8*120%)</f>
        <v>5280</v>
      </c>
      <c r="G8" s="4">
        <f t="shared" ref="G8" si="11">SUM(F8/3)</f>
        <v>1760</v>
      </c>
      <c r="H8" s="32" t="s">
        <v>63</v>
      </c>
    </row>
    <row r="9" spans="1:8" ht="17.25" customHeight="1" x14ac:dyDescent="0.25">
      <c r="A9" s="21" t="s">
        <v>49</v>
      </c>
      <c r="B9" s="4">
        <v>3400</v>
      </c>
      <c r="C9" s="4">
        <v>200</v>
      </c>
      <c r="D9" s="4">
        <f>SUM(B9,C9)</f>
        <v>3600</v>
      </c>
      <c r="E9" s="4">
        <f>SUM(D9*110%)</f>
        <v>3960.0000000000005</v>
      </c>
      <c r="F9" s="4">
        <f>SUM(E9*120%)</f>
        <v>4752</v>
      </c>
      <c r="G9" s="4">
        <f>SUM(F9/3)</f>
        <v>1584</v>
      </c>
      <c r="H9" s="32" t="s">
        <v>63</v>
      </c>
    </row>
    <row r="10" spans="1:8" ht="17.25" customHeight="1" x14ac:dyDescent="0.25">
      <c r="A10" s="21" t="s">
        <v>50</v>
      </c>
      <c r="B10" s="4">
        <v>3500</v>
      </c>
      <c r="C10" s="4">
        <v>200</v>
      </c>
      <c r="D10" s="4">
        <f t="shared" ref="D10:D11" si="12">SUM(B10,C10)</f>
        <v>3700</v>
      </c>
      <c r="E10" s="4">
        <f t="shared" ref="E10:E11" si="13">SUM(D10*110%)</f>
        <v>4070.0000000000005</v>
      </c>
      <c r="F10" s="4">
        <f t="shared" ref="F10:F11" si="14">SUM(E10*120%)</f>
        <v>4884</v>
      </c>
      <c r="G10" s="4">
        <f t="shared" ref="G10:G11" si="15">SUM(F10/3)</f>
        <v>1628</v>
      </c>
      <c r="H10" s="31"/>
    </row>
    <row r="11" spans="1:8" ht="17.25" customHeight="1" thickBot="1" x14ac:dyDescent="0.3">
      <c r="A11" s="28" t="s">
        <v>51</v>
      </c>
      <c r="B11" s="7">
        <v>3300</v>
      </c>
      <c r="C11" s="7">
        <v>200</v>
      </c>
      <c r="D11" s="7">
        <f t="shared" si="12"/>
        <v>3500</v>
      </c>
      <c r="E11" s="7">
        <f t="shared" si="13"/>
        <v>3850.0000000000005</v>
      </c>
      <c r="F11" s="7">
        <f t="shared" si="14"/>
        <v>4620</v>
      </c>
      <c r="G11" s="7">
        <f t="shared" si="15"/>
        <v>1540</v>
      </c>
      <c r="H11" s="32" t="s">
        <v>63</v>
      </c>
    </row>
    <row r="12" spans="1:8" ht="17.25" customHeight="1" thickBot="1" x14ac:dyDescent="0.3">
      <c r="A12" s="61" t="s">
        <v>17</v>
      </c>
      <c r="B12" s="62"/>
      <c r="C12" s="62"/>
      <c r="D12" s="62"/>
      <c r="E12" s="62"/>
      <c r="F12" s="62"/>
      <c r="G12" s="62"/>
      <c r="H12" s="63"/>
    </row>
    <row r="13" spans="1:8" ht="15.75" x14ac:dyDescent="0.25">
      <c r="A13" s="26" t="s">
        <v>52</v>
      </c>
      <c r="B13" s="27">
        <v>2950</v>
      </c>
      <c r="C13" s="27">
        <v>300</v>
      </c>
      <c r="D13" s="27">
        <f t="shared" ref="D13" si="16">SUM(B13,C13)</f>
        <v>3250</v>
      </c>
      <c r="E13" s="29">
        <f>SUM(D13*115%)</f>
        <v>3737.4999999999995</v>
      </c>
      <c r="F13" s="29">
        <f t="shared" ref="F13" si="17">SUM(E13*130%)</f>
        <v>4858.75</v>
      </c>
      <c r="G13" s="29">
        <f t="shared" ref="G13" si="18">SUM(F13/3)</f>
        <v>1619.5833333333333</v>
      </c>
      <c r="H13" s="30"/>
    </row>
    <row r="14" spans="1:8" ht="15.75" x14ac:dyDescent="0.25">
      <c r="A14" s="21" t="s">
        <v>53</v>
      </c>
      <c r="B14" s="4">
        <v>2950</v>
      </c>
      <c r="C14" s="4">
        <v>300</v>
      </c>
      <c r="D14" s="4">
        <f t="shared" ref="D14:D16" si="19">SUM(B14,C14)</f>
        <v>3250</v>
      </c>
      <c r="E14" s="9">
        <f t="shared" ref="E14:E15" si="20">SUM(D14*115%)</f>
        <v>3737.4999999999995</v>
      </c>
      <c r="F14" s="9">
        <f t="shared" ref="F14:F16" si="21">SUM(E14*130%)</f>
        <v>4858.75</v>
      </c>
      <c r="G14" s="9">
        <f t="shared" ref="G14:G16" si="22">SUM(F14/3)</f>
        <v>1619.5833333333333</v>
      </c>
      <c r="H14" s="31"/>
    </row>
    <row r="15" spans="1:8" ht="15.75" x14ac:dyDescent="0.25">
      <c r="A15" s="21" t="s">
        <v>54</v>
      </c>
      <c r="B15" s="4">
        <v>2950</v>
      </c>
      <c r="C15" s="4">
        <v>300</v>
      </c>
      <c r="D15" s="4">
        <f t="shared" si="19"/>
        <v>3250</v>
      </c>
      <c r="E15" s="9">
        <f t="shared" si="20"/>
        <v>3737.4999999999995</v>
      </c>
      <c r="F15" s="9">
        <f t="shared" si="21"/>
        <v>4858.75</v>
      </c>
      <c r="G15" s="9">
        <f t="shared" si="22"/>
        <v>1619.5833333333333</v>
      </c>
      <c r="H15" s="31"/>
    </row>
    <row r="16" spans="1:8" ht="15.75" x14ac:dyDescent="0.25">
      <c r="A16" s="21" t="s">
        <v>55</v>
      </c>
      <c r="B16" s="4">
        <v>2800</v>
      </c>
      <c r="C16" s="4">
        <v>300</v>
      </c>
      <c r="D16" s="4">
        <f t="shared" si="19"/>
        <v>3100</v>
      </c>
      <c r="E16" s="9">
        <f t="shared" ref="E16" si="23">SUM(D16*115%)</f>
        <v>3564.9999999999995</v>
      </c>
      <c r="F16" s="9">
        <f t="shared" si="21"/>
        <v>4634.5</v>
      </c>
      <c r="G16" s="9">
        <f t="shared" si="22"/>
        <v>1544.8333333333333</v>
      </c>
      <c r="H16" s="31"/>
    </row>
    <row r="17" spans="1:8" ht="15.75" x14ac:dyDescent="0.25">
      <c r="A17" s="21" t="s">
        <v>56</v>
      </c>
      <c r="B17" s="4">
        <v>2800</v>
      </c>
      <c r="C17" s="4">
        <v>300</v>
      </c>
      <c r="D17" s="4">
        <f t="shared" ref="D17:D21" si="24">SUM(B17,C17)</f>
        <v>3100</v>
      </c>
      <c r="E17" s="9">
        <f t="shared" ref="E17:E21" si="25">SUM(D17*115%)</f>
        <v>3564.9999999999995</v>
      </c>
      <c r="F17" s="9">
        <f t="shared" ref="F17:F21" si="26">SUM(E17*130%)</f>
        <v>4634.5</v>
      </c>
      <c r="G17" s="9">
        <f t="shared" ref="G17:G21" si="27">SUM(F17/3)</f>
        <v>1544.8333333333333</v>
      </c>
      <c r="H17" s="31"/>
    </row>
    <row r="18" spans="1:8" ht="15.75" x14ac:dyDescent="0.25">
      <c r="A18" s="21" t="s">
        <v>57</v>
      </c>
      <c r="B18" s="4">
        <v>2800</v>
      </c>
      <c r="C18" s="4">
        <v>300</v>
      </c>
      <c r="D18" s="4">
        <f t="shared" si="24"/>
        <v>3100</v>
      </c>
      <c r="E18" s="9">
        <f t="shared" si="25"/>
        <v>3564.9999999999995</v>
      </c>
      <c r="F18" s="9">
        <f t="shared" si="26"/>
        <v>4634.5</v>
      </c>
      <c r="G18" s="9">
        <f t="shared" si="27"/>
        <v>1544.8333333333333</v>
      </c>
      <c r="H18" s="31"/>
    </row>
    <row r="19" spans="1:8" ht="15.75" x14ac:dyDescent="0.25">
      <c r="A19" s="21" t="s">
        <v>58</v>
      </c>
      <c r="B19" s="4">
        <v>2800</v>
      </c>
      <c r="C19" s="4">
        <v>300</v>
      </c>
      <c r="D19" s="4">
        <f t="shared" si="24"/>
        <v>3100</v>
      </c>
      <c r="E19" s="9">
        <f t="shared" si="25"/>
        <v>3564.9999999999995</v>
      </c>
      <c r="F19" s="9">
        <f t="shared" si="26"/>
        <v>4634.5</v>
      </c>
      <c r="G19" s="9">
        <f t="shared" si="27"/>
        <v>1544.8333333333333</v>
      </c>
      <c r="H19" s="31"/>
    </row>
    <row r="20" spans="1:8" ht="15.75" x14ac:dyDescent="0.25">
      <c r="A20" s="21" t="s">
        <v>59</v>
      </c>
      <c r="B20" s="4">
        <v>2800</v>
      </c>
      <c r="C20" s="4">
        <v>300</v>
      </c>
      <c r="D20" s="4">
        <f t="shared" si="24"/>
        <v>3100</v>
      </c>
      <c r="E20" s="9">
        <f t="shared" si="25"/>
        <v>3564.9999999999995</v>
      </c>
      <c r="F20" s="9">
        <f t="shared" si="26"/>
        <v>4634.5</v>
      </c>
      <c r="G20" s="9">
        <f t="shared" si="27"/>
        <v>1544.8333333333333</v>
      </c>
      <c r="H20" s="31"/>
    </row>
    <row r="21" spans="1:8" ht="15.75" x14ac:dyDescent="0.25">
      <c r="A21" s="21" t="s">
        <v>60</v>
      </c>
      <c r="B21" s="4">
        <v>2300</v>
      </c>
      <c r="C21" s="4">
        <v>300</v>
      </c>
      <c r="D21" s="4">
        <f t="shared" si="24"/>
        <v>2600</v>
      </c>
      <c r="E21" s="9">
        <f t="shared" si="25"/>
        <v>2989.9999999999995</v>
      </c>
      <c r="F21" s="9">
        <f t="shared" si="26"/>
        <v>3886.9999999999995</v>
      </c>
      <c r="G21" s="9">
        <f t="shared" si="27"/>
        <v>1295.6666666666665</v>
      </c>
      <c r="H21" s="31"/>
    </row>
    <row r="22" spans="1:8" ht="16.5" thickBot="1" x14ac:dyDescent="0.3">
      <c r="A22" s="28" t="s">
        <v>61</v>
      </c>
      <c r="B22" s="7">
        <v>2300</v>
      </c>
      <c r="C22" s="7">
        <v>300</v>
      </c>
      <c r="D22" s="7">
        <f t="shared" ref="D22" si="28">SUM(B22,C22)</f>
        <v>2600</v>
      </c>
      <c r="E22" s="11">
        <f t="shared" ref="E22" si="29">SUM(D22*115%)</f>
        <v>2989.9999999999995</v>
      </c>
      <c r="F22" s="11">
        <f t="shared" ref="F22" si="30">SUM(E22*130%)</f>
        <v>3886.9999999999995</v>
      </c>
      <c r="G22" s="11">
        <f t="shared" ref="G22" si="31">SUM(F22/3)</f>
        <v>1295.6666666666665</v>
      </c>
      <c r="H22" s="33"/>
    </row>
    <row r="23" spans="1:8" ht="15.75" thickBot="1" x14ac:dyDescent="0.3">
      <c r="A23" s="61" t="s">
        <v>62</v>
      </c>
      <c r="B23" s="62"/>
      <c r="C23" s="62"/>
      <c r="D23" s="62"/>
      <c r="E23" s="62"/>
      <c r="F23" s="62"/>
      <c r="G23" s="62"/>
      <c r="H23" s="63"/>
    </row>
    <row r="24" spans="1:8" ht="15.75" x14ac:dyDescent="0.25">
      <c r="A24" s="26" t="s">
        <v>71</v>
      </c>
      <c r="B24" s="27">
        <v>2880</v>
      </c>
      <c r="C24" s="27">
        <v>0</v>
      </c>
      <c r="D24" s="27">
        <f t="shared" ref="D24" si="32">SUM(B24,C24)</f>
        <v>2880</v>
      </c>
      <c r="E24" s="29">
        <f>SUM(D24*125%)</f>
        <v>3600</v>
      </c>
      <c r="F24" s="29">
        <f>SUM(E24*130%)</f>
        <v>4680</v>
      </c>
      <c r="G24" s="29">
        <f t="shared" ref="G24" si="33">SUM(F24/3)</f>
        <v>1560</v>
      </c>
      <c r="H24" s="30"/>
    </row>
    <row r="25" spans="1:8" ht="15.75" x14ac:dyDescent="0.25">
      <c r="A25" s="21" t="s">
        <v>71</v>
      </c>
      <c r="B25" s="4">
        <v>2880</v>
      </c>
      <c r="C25" s="4">
        <v>0</v>
      </c>
      <c r="D25" s="4">
        <f t="shared" ref="D25:D27" si="34">SUM(B25,C25)</f>
        <v>2880</v>
      </c>
      <c r="E25" s="9">
        <f t="shared" ref="E25:E26" si="35">SUM(D25*125%)</f>
        <v>3600</v>
      </c>
      <c r="F25" s="9">
        <f t="shared" ref="F25:F26" si="36">SUM(E25*130%)</f>
        <v>4680</v>
      </c>
      <c r="G25" s="9">
        <f t="shared" ref="G25:G27" si="37">SUM(F25/3)</f>
        <v>1560</v>
      </c>
      <c r="H25" s="31"/>
    </row>
    <row r="26" spans="1:8" ht="15.75" x14ac:dyDescent="0.25">
      <c r="A26" s="21" t="s">
        <v>72</v>
      </c>
      <c r="B26" s="4">
        <v>2880</v>
      </c>
      <c r="C26" s="4">
        <v>0</v>
      </c>
      <c r="D26" s="4">
        <f t="shared" si="34"/>
        <v>2880</v>
      </c>
      <c r="E26" s="9">
        <f t="shared" si="35"/>
        <v>3600</v>
      </c>
      <c r="F26" s="9">
        <f t="shared" si="36"/>
        <v>4680</v>
      </c>
      <c r="G26" s="9">
        <f t="shared" si="37"/>
        <v>1560</v>
      </c>
      <c r="H26" s="31"/>
    </row>
    <row r="27" spans="1:8" ht="15.75" x14ac:dyDescent="0.25">
      <c r="A27" s="21" t="s">
        <v>64</v>
      </c>
      <c r="B27" s="4">
        <v>3040</v>
      </c>
      <c r="C27" s="4">
        <v>0</v>
      </c>
      <c r="D27" s="4">
        <f t="shared" si="34"/>
        <v>3040</v>
      </c>
      <c r="E27" s="9">
        <f>SUM(D27*125%)</f>
        <v>3800</v>
      </c>
      <c r="F27" s="9">
        <f>SUM(E27*130%)</f>
        <v>4940</v>
      </c>
      <c r="G27" s="9">
        <f t="shared" si="37"/>
        <v>1646.6666666666667</v>
      </c>
      <c r="H27" s="31"/>
    </row>
    <row r="28" spans="1:8" ht="15.75" x14ac:dyDescent="0.25">
      <c r="A28" s="21" t="s">
        <v>65</v>
      </c>
      <c r="B28" s="4">
        <v>3040</v>
      </c>
      <c r="C28" s="4">
        <v>0</v>
      </c>
      <c r="D28" s="4">
        <f t="shared" ref="D28:D33" si="38">SUM(B28,C28)</f>
        <v>3040</v>
      </c>
      <c r="E28" s="9">
        <f t="shared" ref="E28:E33" si="39">SUM(D28*125%)</f>
        <v>3800</v>
      </c>
      <c r="F28" s="9">
        <f t="shared" ref="F28:F33" si="40">SUM(E28*130%)</f>
        <v>4940</v>
      </c>
      <c r="G28" s="9">
        <f t="shared" ref="G28:G33" si="41">SUM(F28/3)</f>
        <v>1646.6666666666667</v>
      </c>
      <c r="H28" s="31"/>
    </row>
    <row r="29" spans="1:8" ht="15.75" x14ac:dyDescent="0.25">
      <c r="A29" s="21" t="s">
        <v>66</v>
      </c>
      <c r="B29" s="4">
        <v>3040</v>
      </c>
      <c r="C29" s="4">
        <v>0</v>
      </c>
      <c r="D29" s="4">
        <f t="shared" si="38"/>
        <v>3040</v>
      </c>
      <c r="E29" s="9">
        <f t="shared" si="39"/>
        <v>3800</v>
      </c>
      <c r="F29" s="9">
        <f t="shared" si="40"/>
        <v>4940</v>
      </c>
      <c r="G29" s="9">
        <f t="shared" si="41"/>
        <v>1646.6666666666667</v>
      </c>
      <c r="H29" s="32" t="s">
        <v>63</v>
      </c>
    </row>
    <row r="30" spans="1:8" ht="15.75" x14ac:dyDescent="0.25">
      <c r="A30" s="21" t="s">
        <v>67</v>
      </c>
      <c r="B30" s="4">
        <v>3040</v>
      </c>
      <c r="C30" s="4">
        <v>0</v>
      </c>
      <c r="D30" s="4">
        <f t="shared" si="38"/>
        <v>3040</v>
      </c>
      <c r="E30" s="9">
        <f t="shared" si="39"/>
        <v>3800</v>
      </c>
      <c r="F30" s="9">
        <f t="shared" si="40"/>
        <v>4940</v>
      </c>
      <c r="G30" s="9">
        <f t="shared" si="41"/>
        <v>1646.6666666666667</v>
      </c>
      <c r="H30" s="31"/>
    </row>
    <row r="31" spans="1:8" ht="15.75" x14ac:dyDescent="0.25">
      <c r="A31" s="21" t="s">
        <v>68</v>
      </c>
      <c r="B31" s="4">
        <v>3040</v>
      </c>
      <c r="C31" s="4">
        <v>0</v>
      </c>
      <c r="D31" s="4">
        <f t="shared" si="38"/>
        <v>3040</v>
      </c>
      <c r="E31" s="9">
        <f t="shared" si="39"/>
        <v>3800</v>
      </c>
      <c r="F31" s="9">
        <f t="shared" si="40"/>
        <v>4940</v>
      </c>
      <c r="G31" s="9">
        <f t="shared" si="41"/>
        <v>1646.6666666666667</v>
      </c>
      <c r="H31" s="31"/>
    </row>
    <row r="32" spans="1:8" ht="15.75" x14ac:dyDescent="0.25">
      <c r="A32" s="21" t="s">
        <v>69</v>
      </c>
      <c r="B32" s="4">
        <v>3040</v>
      </c>
      <c r="C32" s="4">
        <v>0</v>
      </c>
      <c r="D32" s="4">
        <f t="shared" si="38"/>
        <v>3040</v>
      </c>
      <c r="E32" s="9">
        <f t="shared" si="39"/>
        <v>3800</v>
      </c>
      <c r="F32" s="9">
        <f t="shared" si="40"/>
        <v>4940</v>
      </c>
      <c r="G32" s="9">
        <f t="shared" si="41"/>
        <v>1646.6666666666667</v>
      </c>
      <c r="H32" s="31"/>
    </row>
    <row r="33" spans="1:8" ht="16.5" thickBot="1" x14ac:dyDescent="0.3">
      <c r="A33" s="22" t="s">
        <v>70</v>
      </c>
      <c r="B33" s="14">
        <v>3040</v>
      </c>
      <c r="C33" s="14">
        <v>0</v>
      </c>
      <c r="D33" s="14">
        <f t="shared" si="38"/>
        <v>3040</v>
      </c>
      <c r="E33" s="15">
        <f t="shared" si="39"/>
        <v>3800</v>
      </c>
      <c r="F33" s="15">
        <f t="shared" si="40"/>
        <v>4940</v>
      </c>
      <c r="G33" s="15">
        <f t="shared" si="41"/>
        <v>1646.6666666666667</v>
      </c>
      <c r="H33" s="34"/>
    </row>
  </sheetData>
  <mergeCells count="3">
    <mergeCell ref="A3:H3"/>
    <mergeCell ref="A12:H12"/>
    <mergeCell ref="A23:H2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2CDB-CC06-4F89-8EDE-4463D0DE81F5}">
  <dimension ref="A1:J54"/>
  <sheetViews>
    <sheetView tabSelected="1" topLeftCell="A15" workbookViewId="0">
      <selection activeCell="I1" sqref="I1:J1048576"/>
    </sheetView>
  </sheetViews>
  <sheetFormatPr defaultRowHeight="15" x14ac:dyDescent="0.25"/>
  <cols>
    <col min="1" max="1" width="39.28515625" customWidth="1"/>
    <col min="2" max="7" width="16.7109375" customWidth="1"/>
    <col min="8" max="8" width="17" customWidth="1"/>
    <col min="9" max="10" width="14.28515625" customWidth="1"/>
  </cols>
  <sheetData>
    <row r="1" spans="1:10" ht="15.75" thickBot="1" x14ac:dyDescent="0.3"/>
    <row r="2" spans="1:10" ht="42.75" customHeight="1" thickBot="1" x14ac:dyDescent="0.3">
      <c r="A2" s="40" t="s">
        <v>0</v>
      </c>
      <c r="B2" s="41" t="s">
        <v>1</v>
      </c>
      <c r="C2" s="41" t="s">
        <v>26</v>
      </c>
      <c r="D2" s="41" t="s">
        <v>25</v>
      </c>
      <c r="E2" s="41" t="s">
        <v>2</v>
      </c>
      <c r="F2" s="41" t="s">
        <v>3</v>
      </c>
      <c r="G2" s="41" t="s">
        <v>4</v>
      </c>
      <c r="H2" s="42" t="s">
        <v>43</v>
      </c>
      <c r="I2" s="67" t="s">
        <v>74</v>
      </c>
      <c r="J2" s="68"/>
    </row>
    <row r="3" spans="1:10" ht="19.5" customHeight="1" thickBot="1" x14ac:dyDescent="0.3">
      <c r="A3" s="64" t="s">
        <v>73</v>
      </c>
      <c r="B3" s="65"/>
      <c r="C3" s="65"/>
      <c r="D3" s="65"/>
      <c r="E3" s="65"/>
      <c r="F3" s="65"/>
      <c r="G3" s="65"/>
      <c r="H3" s="66"/>
      <c r="I3" s="38" t="s">
        <v>75</v>
      </c>
      <c r="J3" s="39" t="s">
        <v>3</v>
      </c>
    </row>
    <row r="4" spans="1:10" ht="15.75" x14ac:dyDescent="0.25">
      <c r="A4" s="26" t="s">
        <v>87</v>
      </c>
      <c r="B4" s="27">
        <v>3400</v>
      </c>
      <c r="C4" s="27">
        <v>300</v>
      </c>
      <c r="D4" s="27">
        <f t="shared" ref="D4:D8" si="0">SUM(B4,C4)</f>
        <v>3700</v>
      </c>
      <c r="E4" s="27">
        <f>SUM(D4*113%)</f>
        <v>4181</v>
      </c>
      <c r="F4" s="29">
        <f t="shared" ref="F4:F8" si="1">SUM(E4*120%)</f>
        <v>5017.2</v>
      </c>
      <c r="G4" s="29">
        <f t="shared" ref="G4:G8" si="2">SUM(F4/3)</f>
        <v>1672.3999999999999</v>
      </c>
      <c r="H4" s="49" t="s">
        <v>63</v>
      </c>
      <c r="I4" s="29">
        <f>E4-D4</f>
        <v>481</v>
      </c>
      <c r="J4" s="47">
        <f>F4-D4</f>
        <v>1317.1999999999998</v>
      </c>
    </row>
    <row r="5" spans="1:10" ht="15.75" x14ac:dyDescent="0.25">
      <c r="A5" s="21" t="s">
        <v>86</v>
      </c>
      <c r="B5" s="4">
        <v>3600</v>
      </c>
      <c r="C5" s="27">
        <v>300</v>
      </c>
      <c r="D5" s="4">
        <f t="shared" si="0"/>
        <v>3900</v>
      </c>
      <c r="E5" s="27">
        <f t="shared" ref="E5:E15" si="3">SUM(D5*113%)</f>
        <v>4407</v>
      </c>
      <c r="F5" s="9">
        <f t="shared" si="1"/>
        <v>5288.4</v>
      </c>
      <c r="G5" s="9">
        <f t="shared" si="2"/>
        <v>1762.8</v>
      </c>
      <c r="H5" s="36"/>
      <c r="I5" s="9">
        <f t="shared" ref="I5:I15" si="4">E5-D5</f>
        <v>507</v>
      </c>
      <c r="J5" s="10">
        <f t="shared" ref="J5:J15" si="5">F5-D5</f>
        <v>1388.3999999999996</v>
      </c>
    </row>
    <row r="6" spans="1:10" ht="15.75" x14ac:dyDescent="0.25">
      <c r="A6" s="21" t="s">
        <v>85</v>
      </c>
      <c r="B6" s="4">
        <v>3600</v>
      </c>
      <c r="C6" s="27">
        <v>300</v>
      </c>
      <c r="D6" s="4">
        <f t="shared" si="0"/>
        <v>3900</v>
      </c>
      <c r="E6" s="27">
        <f t="shared" si="3"/>
        <v>4407</v>
      </c>
      <c r="F6" s="9">
        <f t="shared" si="1"/>
        <v>5288.4</v>
      </c>
      <c r="G6" s="9">
        <f t="shared" si="2"/>
        <v>1762.8</v>
      </c>
      <c r="H6" s="37"/>
      <c r="I6" s="9">
        <f t="shared" si="4"/>
        <v>507</v>
      </c>
      <c r="J6" s="10">
        <f t="shared" si="5"/>
        <v>1388.3999999999996</v>
      </c>
    </row>
    <row r="7" spans="1:10" ht="15.75" hidden="1" x14ac:dyDescent="0.25">
      <c r="A7" s="21" t="s">
        <v>85</v>
      </c>
      <c r="B7" s="4">
        <v>3600</v>
      </c>
      <c r="C7" s="27">
        <v>300</v>
      </c>
      <c r="D7" s="4">
        <f t="shared" si="0"/>
        <v>3900</v>
      </c>
      <c r="E7" s="27">
        <f t="shared" si="3"/>
        <v>4407</v>
      </c>
      <c r="F7" s="9">
        <f t="shared" si="1"/>
        <v>5288.4</v>
      </c>
      <c r="G7" s="9">
        <f t="shared" si="2"/>
        <v>1762.8</v>
      </c>
      <c r="H7" s="36"/>
      <c r="I7" s="9">
        <f t="shared" si="4"/>
        <v>507</v>
      </c>
      <c r="J7" s="10">
        <f t="shared" si="5"/>
        <v>1388.3999999999996</v>
      </c>
    </row>
    <row r="8" spans="1:10" ht="15.75" x14ac:dyDescent="0.25">
      <c r="A8" s="21" t="s">
        <v>84</v>
      </c>
      <c r="B8" s="4">
        <v>3600</v>
      </c>
      <c r="C8" s="27">
        <v>300</v>
      </c>
      <c r="D8" s="4">
        <f t="shared" si="0"/>
        <v>3900</v>
      </c>
      <c r="E8" s="27">
        <f t="shared" si="3"/>
        <v>4407</v>
      </c>
      <c r="F8" s="9">
        <f t="shared" si="1"/>
        <v>5288.4</v>
      </c>
      <c r="G8" s="9">
        <f t="shared" si="2"/>
        <v>1762.8</v>
      </c>
      <c r="H8" s="36"/>
      <c r="I8" s="9">
        <f t="shared" si="4"/>
        <v>507</v>
      </c>
      <c r="J8" s="10">
        <f t="shared" si="5"/>
        <v>1388.3999999999996</v>
      </c>
    </row>
    <row r="9" spans="1:10" ht="15.75" x14ac:dyDescent="0.25">
      <c r="A9" s="21" t="s">
        <v>83</v>
      </c>
      <c r="B9" s="4">
        <v>3600</v>
      </c>
      <c r="C9" s="27">
        <v>300</v>
      </c>
      <c r="D9" s="4">
        <f>SUM(B9,C9)</f>
        <v>3900</v>
      </c>
      <c r="E9" s="27">
        <f t="shared" si="3"/>
        <v>4407</v>
      </c>
      <c r="F9" s="9">
        <f>SUM(E9*120%)</f>
        <v>5288.4</v>
      </c>
      <c r="G9" s="9">
        <f>SUM(F9/3)</f>
        <v>1762.8</v>
      </c>
      <c r="H9" s="36"/>
      <c r="I9" s="9">
        <f t="shared" si="4"/>
        <v>507</v>
      </c>
      <c r="J9" s="10">
        <f t="shared" si="5"/>
        <v>1388.3999999999996</v>
      </c>
    </row>
    <row r="10" spans="1:10" ht="15.75" x14ac:dyDescent="0.25">
      <c r="A10" s="21" t="s">
        <v>82</v>
      </c>
      <c r="B10" s="4">
        <v>3600</v>
      </c>
      <c r="C10" s="27">
        <v>300</v>
      </c>
      <c r="D10" s="4">
        <f t="shared" ref="D10:D15" si="6">SUM(B10,C10)</f>
        <v>3900</v>
      </c>
      <c r="E10" s="27">
        <f t="shared" si="3"/>
        <v>4407</v>
      </c>
      <c r="F10" s="9">
        <f t="shared" ref="F10:F15" si="7">SUM(E10*120%)</f>
        <v>5288.4</v>
      </c>
      <c r="G10" s="9">
        <f t="shared" ref="G10:G15" si="8">SUM(F10/3)</f>
        <v>1762.8</v>
      </c>
      <c r="H10" s="37"/>
      <c r="I10" s="9">
        <f t="shared" si="4"/>
        <v>507</v>
      </c>
      <c r="J10" s="10">
        <f t="shared" si="5"/>
        <v>1388.3999999999996</v>
      </c>
    </row>
    <row r="11" spans="1:10" ht="15.75" x14ac:dyDescent="0.25">
      <c r="A11" s="21" t="s">
        <v>81</v>
      </c>
      <c r="B11" s="4">
        <v>3600</v>
      </c>
      <c r="C11" s="27">
        <v>300</v>
      </c>
      <c r="D11" s="27">
        <f t="shared" si="6"/>
        <v>3900</v>
      </c>
      <c r="E11" s="27">
        <f t="shared" si="3"/>
        <v>4407</v>
      </c>
      <c r="F11" s="29">
        <f t="shared" si="7"/>
        <v>5288.4</v>
      </c>
      <c r="G11" s="29">
        <f t="shared" si="8"/>
        <v>1762.8</v>
      </c>
      <c r="H11" s="35"/>
      <c r="I11" s="9">
        <f t="shared" si="4"/>
        <v>507</v>
      </c>
      <c r="J11" s="10">
        <f t="shared" si="5"/>
        <v>1388.3999999999996</v>
      </c>
    </row>
    <row r="12" spans="1:10" ht="15.75" x14ac:dyDescent="0.25">
      <c r="A12" s="21" t="s">
        <v>80</v>
      </c>
      <c r="B12" s="4">
        <v>3800</v>
      </c>
      <c r="C12" s="27">
        <v>300</v>
      </c>
      <c r="D12" s="4">
        <f t="shared" si="6"/>
        <v>4100</v>
      </c>
      <c r="E12" s="27">
        <f t="shared" si="3"/>
        <v>4633</v>
      </c>
      <c r="F12" s="9">
        <f t="shared" si="7"/>
        <v>5559.5999999999995</v>
      </c>
      <c r="G12" s="9">
        <f t="shared" si="8"/>
        <v>1853.1999999999998</v>
      </c>
      <c r="H12" s="36"/>
      <c r="I12" s="9">
        <f t="shared" si="4"/>
        <v>533</v>
      </c>
      <c r="J12" s="10">
        <f t="shared" si="5"/>
        <v>1459.5999999999995</v>
      </c>
    </row>
    <row r="13" spans="1:10" ht="15.75" x14ac:dyDescent="0.25">
      <c r="A13" s="21" t="s">
        <v>77</v>
      </c>
      <c r="B13" s="4">
        <v>3800</v>
      </c>
      <c r="C13" s="27">
        <v>300</v>
      </c>
      <c r="D13" s="4">
        <f t="shared" si="6"/>
        <v>4100</v>
      </c>
      <c r="E13" s="27">
        <f t="shared" si="3"/>
        <v>4633</v>
      </c>
      <c r="F13" s="9">
        <f t="shared" si="7"/>
        <v>5559.5999999999995</v>
      </c>
      <c r="G13" s="9">
        <f t="shared" si="8"/>
        <v>1853.1999999999998</v>
      </c>
      <c r="H13" s="37"/>
      <c r="I13" s="9">
        <f t="shared" si="4"/>
        <v>533</v>
      </c>
      <c r="J13" s="10">
        <f t="shared" si="5"/>
        <v>1459.5999999999995</v>
      </c>
    </row>
    <row r="14" spans="1:10" ht="15.75" x14ac:dyDescent="0.25">
      <c r="A14" s="21" t="s">
        <v>78</v>
      </c>
      <c r="B14" s="4">
        <v>3800</v>
      </c>
      <c r="C14" s="27">
        <v>300</v>
      </c>
      <c r="D14" s="4">
        <f t="shared" si="6"/>
        <v>4100</v>
      </c>
      <c r="E14" s="27">
        <f t="shared" si="3"/>
        <v>4633</v>
      </c>
      <c r="F14" s="9">
        <f t="shared" si="7"/>
        <v>5559.5999999999995</v>
      </c>
      <c r="G14" s="9">
        <f t="shared" si="8"/>
        <v>1853.1999999999998</v>
      </c>
      <c r="H14" s="36"/>
      <c r="I14" s="9">
        <f t="shared" si="4"/>
        <v>533</v>
      </c>
      <c r="J14" s="10">
        <f t="shared" si="5"/>
        <v>1459.5999999999995</v>
      </c>
    </row>
    <row r="15" spans="1:10" ht="15.75" x14ac:dyDescent="0.25">
      <c r="A15" s="21" t="s">
        <v>79</v>
      </c>
      <c r="B15" s="4">
        <v>3600</v>
      </c>
      <c r="C15" s="27">
        <v>300</v>
      </c>
      <c r="D15" s="4">
        <f t="shared" si="6"/>
        <v>3900</v>
      </c>
      <c r="E15" s="27">
        <f t="shared" si="3"/>
        <v>4407</v>
      </c>
      <c r="F15" s="9">
        <f t="shared" si="7"/>
        <v>5288.4</v>
      </c>
      <c r="G15" s="9">
        <f t="shared" si="8"/>
        <v>1762.8</v>
      </c>
      <c r="H15" s="49" t="s">
        <v>63</v>
      </c>
      <c r="I15" s="9">
        <f t="shared" si="4"/>
        <v>507</v>
      </c>
      <c r="J15" s="10">
        <f t="shared" si="5"/>
        <v>1388.3999999999996</v>
      </c>
    </row>
    <row r="16" spans="1:10" ht="15.75" x14ac:dyDescent="0.25">
      <c r="A16" s="21"/>
      <c r="B16" s="4"/>
      <c r="C16" s="27"/>
      <c r="D16" s="4"/>
      <c r="E16" s="27"/>
      <c r="F16" s="9"/>
      <c r="G16" s="9"/>
      <c r="H16" s="36"/>
      <c r="I16" s="9"/>
      <c r="J16" s="10"/>
    </row>
    <row r="17" spans="1:10" ht="15.75" x14ac:dyDescent="0.25">
      <c r="A17" s="43" t="s">
        <v>88</v>
      </c>
      <c r="B17" s="4"/>
      <c r="C17" s="27"/>
      <c r="D17" s="4"/>
      <c r="E17" s="27"/>
      <c r="F17" s="9"/>
      <c r="G17" s="9"/>
      <c r="H17" s="36"/>
      <c r="I17" s="9"/>
      <c r="J17" s="10"/>
    </row>
    <row r="18" spans="1:10" ht="15.75" x14ac:dyDescent="0.25">
      <c r="A18" s="21" t="s">
        <v>89</v>
      </c>
      <c r="B18" s="4"/>
      <c r="C18" s="27"/>
      <c r="D18" s="4"/>
      <c r="E18" s="27"/>
      <c r="F18" s="9">
        <v>3850</v>
      </c>
      <c r="G18" s="9"/>
      <c r="H18" s="36"/>
      <c r="I18" s="9"/>
      <c r="J18" s="10"/>
    </row>
    <row r="19" spans="1:10" ht="15.75" x14ac:dyDescent="0.25">
      <c r="A19" s="21" t="s">
        <v>89</v>
      </c>
      <c r="B19" s="4"/>
      <c r="C19" s="27"/>
      <c r="D19" s="4"/>
      <c r="E19" s="27"/>
      <c r="F19" s="9">
        <v>3850</v>
      </c>
      <c r="G19" s="9"/>
      <c r="H19" s="36"/>
      <c r="I19" s="9"/>
      <c r="J19" s="10"/>
    </row>
    <row r="20" spans="1:10" ht="15.75" x14ac:dyDescent="0.25">
      <c r="A20" s="21" t="s">
        <v>89</v>
      </c>
      <c r="B20" s="4"/>
      <c r="C20" s="27"/>
      <c r="D20" s="4"/>
      <c r="E20" s="27"/>
      <c r="F20" s="9">
        <v>3850</v>
      </c>
      <c r="G20" s="9"/>
      <c r="H20" s="36"/>
      <c r="I20" s="9"/>
      <c r="J20" s="10"/>
    </row>
    <row r="21" spans="1:10" ht="15.75" x14ac:dyDescent="0.25">
      <c r="A21" s="21" t="s">
        <v>90</v>
      </c>
      <c r="B21" s="4"/>
      <c r="C21" s="27"/>
      <c r="D21" s="4"/>
      <c r="E21" s="27"/>
      <c r="F21" s="9">
        <v>3850</v>
      </c>
      <c r="G21" s="9"/>
      <c r="H21" s="36"/>
      <c r="I21" s="9"/>
      <c r="J21" s="10"/>
    </row>
    <row r="22" spans="1:10" ht="15.75" x14ac:dyDescent="0.25">
      <c r="A22" s="21" t="s">
        <v>90</v>
      </c>
      <c r="B22" s="4"/>
      <c r="C22" s="4"/>
      <c r="D22" s="4"/>
      <c r="E22" s="4"/>
      <c r="F22" s="9">
        <v>3850</v>
      </c>
      <c r="G22" s="9"/>
      <c r="H22" s="36"/>
      <c r="I22" s="1"/>
      <c r="J22" s="48"/>
    </row>
    <row r="23" spans="1:10" ht="15.75" x14ac:dyDescent="0.25">
      <c r="A23" s="21" t="s">
        <v>91</v>
      </c>
      <c r="B23" s="4"/>
      <c r="C23" s="27"/>
      <c r="D23" s="4"/>
      <c r="E23" s="27"/>
      <c r="F23" s="9">
        <v>4000</v>
      </c>
      <c r="G23" s="9"/>
      <c r="H23" s="36"/>
      <c r="I23" s="9"/>
      <c r="J23" s="10"/>
    </row>
    <row r="24" spans="1:10" ht="15.75" x14ac:dyDescent="0.25">
      <c r="A24" s="21" t="s">
        <v>92</v>
      </c>
      <c r="B24" s="4"/>
      <c r="C24" s="27"/>
      <c r="D24" s="4"/>
      <c r="E24" s="27"/>
      <c r="F24" s="9">
        <v>4000</v>
      </c>
      <c r="G24" s="9"/>
      <c r="H24" s="36"/>
      <c r="I24" s="9"/>
      <c r="J24" s="10"/>
    </row>
    <row r="25" spans="1:10" ht="15.75" x14ac:dyDescent="0.25">
      <c r="A25" s="21" t="s">
        <v>93</v>
      </c>
      <c r="B25" s="4"/>
      <c r="C25" s="27"/>
      <c r="D25" s="4"/>
      <c r="E25" s="27"/>
      <c r="F25" s="9">
        <v>3850</v>
      </c>
      <c r="G25" s="9"/>
      <c r="H25" s="36"/>
      <c r="I25" s="9"/>
      <c r="J25" s="10"/>
    </row>
    <row r="26" spans="1:10" ht="15.75" x14ac:dyDescent="0.25">
      <c r="A26" s="21" t="s">
        <v>93</v>
      </c>
      <c r="B26" s="4"/>
      <c r="C26" s="27"/>
      <c r="D26" s="4"/>
      <c r="E26" s="27"/>
      <c r="F26" s="9">
        <v>3850</v>
      </c>
      <c r="G26" s="9"/>
      <c r="H26" s="36"/>
      <c r="I26" s="9"/>
      <c r="J26" s="10"/>
    </row>
    <row r="27" spans="1:10" ht="15.75" x14ac:dyDescent="0.25">
      <c r="A27" s="21" t="s">
        <v>93</v>
      </c>
      <c r="B27" s="4"/>
      <c r="C27" s="27"/>
      <c r="D27" s="4"/>
      <c r="E27" s="27"/>
      <c r="F27" s="9">
        <v>3850</v>
      </c>
      <c r="G27" s="9"/>
      <c r="H27" s="36"/>
      <c r="I27" s="9"/>
      <c r="J27" s="10"/>
    </row>
    <row r="28" spans="1:10" ht="15.75" x14ac:dyDescent="0.25">
      <c r="A28" s="21" t="s">
        <v>94</v>
      </c>
      <c r="B28" s="4"/>
      <c r="C28" s="4"/>
      <c r="D28" s="4"/>
      <c r="E28" s="4"/>
      <c r="F28" s="9">
        <v>3850</v>
      </c>
      <c r="G28" s="9"/>
      <c r="H28" s="36"/>
      <c r="I28" s="1"/>
      <c r="J28" s="48"/>
    </row>
    <row r="29" spans="1:10" ht="15.75" x14ac:dyDescent="0.25">
      <c r="A29" s="21"/>
      <c r="B29" s="4"/>
      <c r="C29" s="4"/>
      <c r="D29" s="4"/>
      <c r="E29" s="4"/>
      <c r="F29" s="9"/>
      <c r="G29" s="9"/>
      <c r="H29" s="36"/>
      <c r="I29" s="1"/>
      <c r="J29" s="48"/>
    </row>
    <row r="30" spans="1:10" ht="15.75" x14ac:dyDescent="0.25">
      <c r="A30" s="43" t="s">
        <v>76</v>
      </c>
      <c r="B30" s="4"/>
      <c r="C30" s="4"/>
      <c r="D30" s="4"/>
      <c r="E30" s="4"/>
      <c r="F30" s="4"/>
      <c r="G30" s="4"/>
      <c r="H30" s="37"/>
      <c r="I30" s="1"/>
      <c r="J30" s="48"/>
    </row>
    <row r="31" spans="1:10" ht="15.75" x14ac:dyDescent="0.25">
      <c r="A31" s="26" t="s">
        <v>44</v>
      </c>
      <c r="B31" s="27">
        <v>4300</v>
      </c>
      <c r="C31" s="27">
        <v>200</v>
      </c>
      <c r="D31" s="27">
        <v>4500</v>
      </c>
      <c r="E31" s="27">
        <v>4950</v>
      </c>
      <c r="F31" s="27">
        <v>5940</v>
      </c>
      <c r="G31" s="27">
        <v>1980</v>
      </c>
      <c r="H31" s="35"/>
      <c r="I31" s="9">
        <f t="shared" ref="I31" si="9">E31-D31</f>
        <v>450</v>
      </c>
      <c r="J31" s="10">
        <f t="shared" ref="J31" si="10">F31-D31</f>
        <v>1440</v>
      </c>
    </row>
    <row r="32" spans="1:10" ht="15.75" x14ac:dyDescent="0.25">
      <c r="A32" s="21" t="s">
        <v>46</v>
      </c>
      <c r="B32" s="4">
        <v>4300</v>
      </c>
      <c r="C32" s="4">
        <v>200</v>
      </c>
      <c r="D32" s="4">
        <v>4500</v>
      </c>
      <c r="E32" s="4">
        <v>4950</v>
      </c>
      <c r="F32" s="4">
        <v>5940</v>
      </c>
      <c r="G32" s="4">
        <v>1980</v>
      </c>
      <c r="H32" s="44"/>
      <c r="I32" s="9">
        <f t="shared" ref="I32:I33" si="11">E32-D32</f>
        <v>450</v>
      </c>
      <c r="J32" s="10">
        <f t="shared" ref="J32:J33" si="12">F32-D32</f>
        <v>1440</v>
      </c>
    </row>
    <row r="33" spans="1:10" ht="16.5" thickBot="1" x14ac:dyDescent="0.3">
      <c r="A33" s="28" t="s">
        <v>50</v>
      </c>
      <c r="B33" s="7">
        <v>3500</v>
      </c>
      <c r="C33" s="7">
        <v>200</v>
      </c>
      <c r="D33" s="7">
        <v>3700</v>
      </c>
      <c r="E33" s="7">
        <v>4070.0000000000005</v>
      </c>
      <c r="F33" s="7">
        <v>4884</v>
      </c>
      <c r="G33" s="7">
        <v>1628</v>
      </c>
      <c r="H33" s="45"/>
      <c r="I33" s="11">
        <f t="shared" si="11"/>
        <v>370.00000000000045</v>
      </c>
      <c r="J33" s="12">
        <f t="shared" si="12"/>
        <v>1184</v>
      </c>
    </row>
    <row r="34" spans="1:10" ht="15.75" thickBot="1" x14ac:dyDescent="0.3">
      <c r="A34" s="69" t="s">
        <v>17</v>
      </c>
      <c r="B34" s="70"/>
      <c r="C34" s="70"/>
      <c r="D34" s="70"/>
      <c r="E34" s="70"/>
      <c r="F34" s="70"/>
      <c r="G34" s="70"/>
      <c r="H34" s="70"/>
      <c r="I34" s="70"/>
      <c r="J34" s="71"/>
    </row>
    <row r="35" spans="1:10" ht="15.75" x14ac:dyDescent="0.25">
      <c r="A35" s="26" t="s">
        <v>52</v>
      </c>
      <c r="B35" s="27">
        <v>2950</v>
      </c>
      <c r="C35" s="27">
        <v>300</v>
      </c>
      <c r="D35" s="27">
        <f t="shared" ref="D35:D44" si="13">SUM(B35,C35)</f>
        <v>3250</v>
      </c>
      <c r="E35" s="29">
        <f>SUM(D35*115%)</f>
        <v>3737.4999999999995</v>
      </c>
      <c r="F35" s="29">
        <f t="shared" ref="F35:F44" si="14">SUM(E35*130%)</f>
        <v>4858.75</v>
      </c>
      <c r="G35" s="29">
        <f t="shared" ref="G35:G44" si="15">SUM(F35/3)</f>
        <v>1619.5833333333333</v>
      </c>
      <c r="H35" s="49" t="s">
        <v>63</v>
      </c>
      <c r="I35" s="29">
        <f>E35-D35</f>
        <v>487.49999999999955</v>
      </c>
      <c r="J35" s="47">
        <f>F35-D35</f>
        <v>1608.75</v>
      </c>
    </row>
    <row r="36" spans="1:10" ht="15.75" x14ac:dyDescent="0.25">
      <c r="A36" s="21" t="s">
        <v>53</v>
      </c>
      <c r="B36" s="4">
        <v>2950</v>
      </c>
      <c r="C36" s="4">
        <v>300</v>
      </c>
      <c r="D36" s="4">
        <f t="shared" si="13"/>
        <v>3250</v>
      </c>
      <c r="E36" s="9">
        <f t="shared" ref="E36:E37" si="16">SUM(D36*115%)</f>
        <v>3737.4999999999995</v>
      </c>
      <c r="F36" s="9">
        <f t="shared" si="14"/>
        <v>4858.75</v>
      </c>
      <c r="G36" s="9">
        <f t="shared" si="15"/>
        <v>1619.5833333333333</v>
      </c>
      <c r="H36" s="44"/>
      <c r="I36" s="9">
        <f t="shared" ref="I36:I44" si="17">E36-D36</f>
        <v>487.49999999999955</v>
      </c>
      <c r="J36" s="10">
        <f t="shared" ref="J36:J44" si="18">F36-D36</f>
        <v>1608.75</v>
      </c>
    </row>
    <row r="37" spans="1:10" ht="15.75" x14ac:dyDescent="0.25">
      <c r="A37" s="21" t="s">
        <v>54</v>
      </c>
      <c r="B37" s="4">
        <v>2950</v>
      </c>
      <c r="C37" s="4">
        <v>300</v>
      </c>
      <c r="D37" s="4">
        <f t="shared" si="13"/>
        <v>3250</v>
      </c>
      <c r="E37" s="9">
        <f t="shared" si="16"/>
        <v>3737.4999999999995</v>
      </c>
      <c r="F37" s="9">
        <f t="shared" si="14"/>
        <v>4858.75</v>
      </c>
      <c r="G37" s="9">
        <f t="shared" si="15"/>
        <v>1619.5833333333333</v>
      </c>
      <c r="H37" s="44"/>
      <c r="I37" s="9">
        <f t="shared" si="17"/>
        <v>487.49999999999955</v>
      </c>
      <c r="J37" s="10">
        <f t="shared" si="18"/>
        <v>1608.75</v>
      </c>
    </row>
    <row r="38" spans="1:10" ht="15.75" x14ac:dyDescent="0.25">
      <c r="A38" s="21" t="s">
        <v>55</v>
      </c>
      <c r="B38" s="4">
        <v>2800</v>
      </c>
      <c r="C38" s="4">
        <v>300</v>
      </c>
      <c r="D38" s="4">
        <f t="shared" si="13"/>
        <v>3100</v>
      </c>
      <c r="E38" s="9">
        <f t="shared" ref="E38" si="19">SUM(D38*115%)</f>
        <v>3564.9999999999995</v>
      </c>
      <c r="F38" s="9">
        <f t="shared" si="14"/>
        <v>4634.5</v>
      </c>
      <c r="G38" s="9">
        <f t="shared" si="15"/>
        <v>1544.8333333333333</v>
      </c>
      <c r="H38" s="44"/>
      <c r="I38" s="9">
        <f t="shared" si="17"/>
        <v>464.99999999999955</v>
      </c>
      <c r="J38" s="10">
        <f t="shared" si="18"/>
        <v>1534.5</v>
      </c>
    </row>
    <row r="39" spans="1:10" ht="15.75" x14ac:dyDescent="0.25">
      <c r="A39" s="21" t="s">
        <v>56</v>
      </c>
      <c r="B39" s="4">
        <v>2800</v>
      </c>
      <c r="C39" s="4">
        <v>300</v>
      </c>
      <c r="D39" s="4">
        <f t="shared" si="13"/>
        <v>3100</v>
      </c>
      <c r="E39" s="9">
        <f t="shared" ref="E39:E44" si="20">SUM(D39*115%)</f>
        <v>3564.9999999999995</v>
      </c>
      <c r="F39" s="9">
        <f t="shared" si="14"/>
        <v>4634.5</v>
      </c>
      <c r="G39" s="9">
        <f t="shared" si="15"/>
        <v>1544.8333333333333</v>
      </c>
      <c r="H39" s="44"/>
      <c r="I39" s="9">
        <f t="shared" si="17"/>
        <v>464.99999999999955</v>
      </c>
      <c r="J39" s="10">
        <f t="shared" si="18"/>
        <v>1534.5</v>
      </c>
    </row>
    <row r="40" spans="1:10" ht="15.75" x14ac:dyDescent="0.25">
      <c r="A40" s="21" t="s">
        <v>57</v>
      </c>
      <c r="B40" s="4">
        <v>2800</v>
      </c>
      <c r="C40" s="4">
        <v>300</v>
      </c>
      <c r="D40" s="4">
        <f t="shared" si="13"/>
        <v>3100</v>
      </c>
      <c r="E40" s="9">
        <f t="shared" si="20"/>
        <v>3564.9999999999995</v>
      </c>
      <c r="F40" s="9">
        <f t="shared" si="14"/>
        <v>4634.5</v>
      </c>
      <c r="G40" s="9">
        <f t="shared" si="15"/>
        <v>1544.8333333333333</v>
      </c>
      <c r="H40" s="44"/>
      <c r="I40" s="9">
        <f t="shared" si="17"/>
        <v>464.99999999999955</v>
      </c>
      <c r="J40" s="10">
        <f t="shared" si="18"/>
        <v>1534.5</v>
      </c>
    </row>
    <row r="41" spans="1:10" ht="15.75" x14ac:dyDescent="0.25">
      <c r="A41" s="21" t="s">
        <v>58</v>
      </c>
      <c r="B41" s="4">
        <v>2800</v>
      </c>
      <c r="C41" s="4">
        <v>300</v>
      </c>
      <c r="D41" s="4">
        <f t="shared" si="13"/>
        <v>3100</v>
      </c>
      <c r="E41" s="9">
        <f t="shared" si="20"/>
        <v>3564.9999999999995</v>
      </c>
      <c r="F41" s="9">
        <f t="shared" si="14"/>
        <v>4634.5</v>
      </c>
      <c r="G41" s="9">
        <f t="shared" si="15"/>
        <v>1544.8333333333333</v>
      </c>
      <c r="H41" s="44"/>
      <c r="I41" s="9">
        <f t="shared" si="17"/>
        <v>464.99999999999955</v>
      </c>
      <c r="J41" s="10">
        <f t="shared" si="18"/>
        <v>1534.5</v>
      </c>
    </row>
    <row r="42" spans="1:10" ht="15.75" x14ac:dyDescent="0.25">
      <c r="A42" s="21" t="s">
        <v>59</v>
      </c>
      <c r="B42" s="4">
        <v>2800</v>
      </c>
      <c r="C42" s="4">
        <v>300</v>
      </c>
      <c r="D42" s="4">
        <f t="shared" si="13"/>
        <v>3100</v>
      </c>
      <c r="E42" s="9">
        <f t="shared" si="20"/>
        <v>3564.9999999999995</v>
      </c>
      <c r="F42" s="9">
        <f t="shared" si="14"/>
        <v>4634.5</v>
      </c>
      <c r="G42" s="9">
        <f t="shared" si="15"/>
        <v>1544.8333333333333</v>
      </c>
      <c r="H42" s="44"/>
      <c r="I42" s="9">
        <f t="shared" si="17"/>
        <v>464.99999999999955</v>
      </c>
      <c r="J42" s="10">
        <f t="shared" si="18"/>
        <v>1534.5</v>
      </c>
    </row>
    <row r="43" spans="1:10" ht="15.75" x14ac:dyDescent="0.25">
      <c r="A43" s="21" t="s">
        <v>60</v>
      </c>
      <c r="B43" s="4">
        <v>2300</v>
      </c>
      <c r="C43" s="4">
        <v>300</v>
      </c>
      <c r="D43" s="4">
        <f t="shared" si="13"/>
        <v>2600</v>
      </c>
      <c r="E43" s="9">
        <f t="shared" si="20"/>
        <v>2989.9999999999995</v>
      </c>
      <c r="F43" s="9">
        <f t="shared" si="14"/>
        <v>3886.9999999999995</v>
      </c>
      <c r="G43" s="9">
        <f t="shared" si="15"/>
        <v>1295.6666666666665</v>
      </c>
      <c r="H43" s="49" t="s">
        <v>63</v>
      </c>
      <c r="I43" s="9">
        <f t="shared" si="17"/>
        <v>389.99999999999955</v>
      </c>
      <c r="J43" s="10">
        <f t="shared" si="18"/>
        <v>1286.9999999999995</v>
      </c>
    </row>
    <row r="44" spans="1:10" ht="16.5" thickBot="1" x14ac:dyDescent="0.3">
      <c r="A44" s="28" t="s">
        <v>61</v>
      </c>
      <c r="B44" s="7">
        <v>2300</v>
      </c>
      <c r="C44" s="7">
        <v>300</v>
      </c>
      <c r="D44" s="7">
        <f t="shared" si="13"/>
        <v>2600</v>
      </c>
      <c r="E44" s="11">
        <f t="shared" si="20"/>
        <v>2989.9999999999995</v>
      </c>
      <c r="F44" s="11">
        <f t="shared" si="14"/>
        <v>3886.9999999999995</v>
      </c>
      <c r="G44" s="11">
        <f t="shared" si="15"/>
        <v>1295.6666666666665</v>
      </c>
      <c r="H44" s="49" t="s">
        <v>63</v>
      </c>
      <c r="I44" s="11">
        <f t="shared" si="17"/>
        <v>389.99999999999955</v>
      </c>
      <c r="J44" s="12">
        <f t="shared" si="18"/>
        <v>1286.9999999999995</v>
      </c>
    </row>
    <row r="45" spans="1:10" ht="15.75" thickBot="1" x14ac:dyDescent="0.3">
      <c r="A45" s="72" t="s">
        <v>62</v>
      </c>
      <c r="B45" s="73"/>
      <c r="C45" s="73"/>
      <c r="D45" s="73"/>
      <c r="E45" s="73"/>
      <c r="F45" s="73"/>
      <c r="G45" s="73"/>
      <c r="H45" s="73"/>
      <c r="I45" s="73"/>
      <c r="J45" s="74"/>
    </row>
    <row r="46" spans="1:10" ht="15.75" x14ac:dyDescent="0.25">
      <c r="A46" s="26" t="s">
        <v>71</v>
      </c>
      <c r="B46" s="27">
        <v>2880</v>
      </c>
      <c r="C46" s="27">
        <v>0</v>
      </c>
      <c r="D46" s="27">
        <f t="shared" ref="D46:D54" si="21">SUM(B46,C46)</f>
        <v>2880</v>
      </c>
      <c r="E46" s="29">
        <f>SUM(D46*125%)</f>
        <v>3600</v>
      </c>
      <c r="F46" s="29">
        <f>SUM(E46*130%)</f>
        <v>4680</v>
      </c>
      <c r="G46" s="29">
        <f t="shared" ref="G46:G54" si="22">SUM(F46/3)</f>
        <v>1560</v>
      </c>
      <c r="H46" s="35"/>
      <c r="I46" s="29">
        <f>E46-D46</f>
        <v>720</v>
      </c>
      <c r="J46" s="47">
        <f>F46-D46</f>
        <v>1800</v>
      </c>
    </row>
    <row r="47" spans="1:10" ht="15.75" x14ac:dyDescent="0.25">
      <c r="A47" s="21" t="s">
        <v>71</v>
      </c>
      <c r="B47" s="4">
        <v>2880</v>
      </c>
      <c r="C47" s="4">
        <v>0</v>
      </c>
      <c r="D47" s="4">
        <f t="shared" si="21"/>
        <v>2880</v>
      </c>
      <c r="E47" s="9">
        <f t="shared" ref="E47:E48" si="23">SUM(D47*125%)</f>
        <v>3600</v>
      </c>
      <c r="F47" s="9">
        <f t="shared" ref="F47:F48" si="24">SUM(E47*130%)</f>
        <v>4680</v>
      </c>
      <c r="G47" s="9">
        <f t="shared" si="22"/>
        <v>1560</v>
      </c>
      <c r="H47" s="44"/>
      <c r="I47" s="9">
        <f t="shared" ref="I47:I54" si="25">E47-D47</f>
        <v>720</v>
      </c>
      <c r="J47" s="10">
        <f t="shared" ref="J47:J54" si="26">F47-D47</f>
        <v>1800</v>
      </c>
    </row>
    <row r="48" spans="1:10" ht="15.75" x14ac:dyDescent="0.25">
      <c r="A48" s="21" t="s">
        <v>72</v>
      </c>
      <c r="B48" s="4">
        <v>2880</v>
      </c>
      <c r="C48" s="4">
        <v>0</v>
      </c>
      <c r="D48" s="4">
        <f t="shared" si="21"/>
        <v>2880</v>
      </c>
      <c r="E48" s="9">
        <f t="shared" si="23"/>
        <v>3600</v>
      </c>
      <c r="F48" s="9">
        <f t="shared" si="24"/>
        <v>4680</v>
      </c>
      <c r="G48" s="9">
        <f t="shared" si="22"/>
        <v>1560</v>
      </c>
      <c r="H48" s="44"/>
      <c r="I48" s="9">
        <f t="shared" si="25"/>
        <v>720</v>
      </c>
      <c r="J48" s="10">
        <f t="shared" si="26"/>
        <v>1800</v>
      </c>
    </row>
    <row r="49" spans="1:10" ht="15.75" x14ac:dyDescent="0.25">
      <c r="A49" s="21" t="s">
        <v>64</v>
      </c>
      <c r="B49" s="4">
        <v>3040</v>
      </c>
      <c r="C49" s="4">
        <v>0</v>
      </c>
      <c r="D49" s="4">
        <f t="shared" si="21"/>
        <v>3040</v>
      </c>
      <c r="E49" s="9">
        <f>SUM(D49*125%)</f>
        <v>3800</v>
      </c>
      <c r="F49" s="9">
        <f>SUM(E49*130%)</f>
        <v>4940</v>
      </c>
      <c r="G49" s="9">
        <f t="shared" si="22"/>
        <v>1646.6666666666667</v>
      </c>
      <c r="H49" s="49" t="s">
        <v>63</v>
      </c>
      <c r="I49" s="9">
        <f t="shared" si="25"/>
        <v>760</v>
      </c>
      <c r="J49" s="10">
        <f t="shared" si="26"/>
        <v>1900</v>
      </c>
    </row>
    <row r="50" spans="1:10" ht="15.75" x14ac:dyDescent="0.25">
      <c r="A50" s="21" t="s">
        <v>65</v>
      </c>
      <c r="B50" s="4">
        <v>3040</v>
      </c>
      <c r="C50" s="4">
        <v>0</v>
      </c>
      <c r="D50" s="4">
        <f t="shared" si="21"/>
        <v>3040</v>
      </c>
      <c r="E50" s="9">
        <f t="shared" ref="E50:E54" si="27">SUM(D50*125%)</f>
        <v>3800</v>
      </c>
      <c r="F50" s="9">
        <f t="shared" ref="F50:F54" si="28">SUM(E50*130%)</f>
        <v>4940</v>
      </c>
      <c r="G50" s="9">
        <f t="shared" si="22"/>
        <v>1646.6666666666667</v>
      </c>
      <c r="H50" s="44"/>
      <c r="I50" s="9">
        <f t="shared" si="25"/>
        <v>760</v>
      </c>
      <c r="J50" s="10">
        <f t="shared" si="26"/>
        <v>1900</v>
      </c>
    </row>
    <row r="51" spans="1:10" ht="15.75" x14ac:dyDescent="0.25">
      <c r="A51" s="21" t="s">
        <v>67</v>
      </c>
      <c r="B51" s="4">
        <v>3040</v>
      </c>
      <c r="C51" s="4">
        <v>0</v>
      </c>
      <c r="D51" s="4">
        <f t="shared" si="21"/>
        <v>3040</v>
      </c>
      <c r="E51" s="9">
        <f t="shared" si="27"/>
        <v>3800</v>
      </c>
      <c r="F51" s="9">
        <f t="shared" si="28"/>
        <v>4940</v>
      </c>
      <c r="G51" s="9">
        <f t="shared" si="22"/>
        <v>1646.6666666666667</v>
      </c>
      <c r="H51" s="49" t="s">
        <v>63</v>
      </c>
      <c r="I51" s="9">
        <f t="shared" si="25"/>
        <v>760</v>
      </c>
      <c r="J51" s="10">
        <f t="shared" si="26"/>
        <v>1900</v>
      </c>
    </row>
    <row r="52" spans="1:10" ht="15.75" x14ac:dyDescent="0.25">
      <c r="A52" s="21" t="s">
        <v>68</v>
      </c>
      <c r="B52" s="4">
        <v>3040</v>
      </c>
      <c r="C52" s="4">
        <v>0</v>
      </c>
      <c r="D52" s="4">
        <f t="shared" si="21"/>
        <v>3040</v>
      </c>
      <c r="E52" s="9">
        <f t="shared" si="27"/>
        <v>3800</v>
      </c>
      <c r="F52" s="9">
        <f t="shared" si="28"/>
        <v>4940</v>
      </c>
      <c r="G52" s="9">
        <f t="shared" si="22"/>
        <v>1646.6666666666667</v>
      </c>
      <c r="H52" s="49" t="s">
        <v>63</v>
      </c>
      <c r="I52" s="9">
        <f t="shared" si="25"/>
        <v>760</v>
      </c>
      <c r="J52" s="10">
        <f t="shared" si="26"/>
        <v>1900</v>
      </c>
    </row>
    <row r="53" spans="1:10" ht="15.75" x14ac:dyDescent="0.25">
      <c r="A53" s="21" t="s">
        <v>69</v>
      </c>
      <c r="B53" s="4">
        <v>3040</v>
      </c>
      <c r="C53" s="4">
        <v>0</v>
      </c>
      <c r="D53" s="4">
        <f t="shared" si="21"/>
        <v>3040</v>
      </c>
      <c r="E53" s="9">
        <f t="shared" si="27"/>
        <v>3800</v>
      </c>
      <c r="F53" s="9">
        <f t="shared" si="28"/>
        <v>4940</v>
      </c>
      <c r="G53" s="9">
        <f t="shared" si="22"/>
        <v>1646.6666666666667</v>
      </c>
      <c r="H53" s="44"/>
      <c r="I53" s="9">
        <f t="shared" si="25"/>
        <v>760</v>
      </c>
      <c r="J53" s="10">
        <f t="shared" si="26"/>
        <v>1900</v>
      </c>
    </row>
    <row r="54" spans="1:10" ht="16.5" thickBot="1" x14ac:dyDescent="0.3">
      <c r="A54" s="22" t="s">
        <v>70</v>
      </c>
      <c r="B54" s="14">
        <v>3040</v>
      </c>
      <c r="C54" s="14">
        <v>0</v>
      </c>
      <c r="D54" s="14">
        <f t="shared" si="21"/>
        <v>3040</v>
      </c>
      <c r="E54" s="15">
        <f t="shared" si="27"/>
        <v>3800</v>
      </c>
      <c r="F54" s="15">
        <f t="shared" si="28"/>
        <v>4940</v>
      </c>
      <c r="G54" s="15">
        <f t="shared" si="22"/>
        <v>1646.6666666666667</v>
      </c>
      <c r="H54" s="46"/>
      <c r="I54" s="15">
        <f t="shared" si="25"/>
        <v>760</v>
      </c>
      <c r="J54" s="16">
        <f t="shared" si="26"/>
        <v>1900</v>
      </c>
    </row>
  </sheetData>
  <mergeCells count="4">
    <mergeCell ref="A3:H3"/>
    <mergeCell ref="I2:J2"/>
    <mergeCell ref="A34:J34"/>
    <mergeCell ref="A45:J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Pricelist</vt:lpstr>
      <vt:lpstr>Remaining Stocks</vt:lpstr>
      <vt:lpstr>2022 Stocks (3rd batch EVO)</vt:lpstr>
      <vt:lpstr>Pricelist!Print_Area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2021-12-02T04:50:20Z</cp:lastPrinted>
  <dcterms:created xsi:type="dcterms:W3CDTF">2021-12-01T10:39:09Z</dcterms:created>
  <dcterms:modified xsi:type="dcterms:W3CDTF">2022-02-08T07:26:12Z</dcterms:modified>
</cp:coreProperties>
</file>