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itahalim/Documents/GitHub/VRPT_Project/data/"/>
    </mc:Choice>
  </mc:AlternateContent>
  <xr:revisionPtr revIDLastSave="0" documentId="13_ncr:1_{A790318B-2B26-2747-8F39-4CF4A6A39F5E}" xr6:coauthVersionLast="47" xr6:coauthVersionMax="47" xr10:uidLastSave="{00000000-0000-0000-0000-000000000000}"/>
  <bookViews>
    <workbookView xWindow="3500" yWindow="740" windowWidth="25900" windowHeight="16700" activeTab="2" xr2:uid="{E3C4E6EB-EB3D-0D43-A394-BE0E1CA4BD04}"/>
  </bookViews>
  <sheets>
    <sheet name="Stores" sheetId="15" r:id="rId1"/>
    <sheet name="Distances(KM)" sheetId="14" r:id="rId2"/>
    <sheet name="Vehicles" sheetId="6" r:id="rId3"/>
    <sheet name="Demand(items)" sheetId="13" r:id="rId4"/>
    <sheet name="Demand(prob)" sheetId="2" r:id="rId5"/>
    <sheet name="Speeds(KpH)_deter" sheetId="11" r:id="rId6"/>
    <sheet name="Loading(min)_deter" sheetId="12" r:id="rId7"/>
    <sheet name="Loading(min)" sheetId="5" r:id="rId8"/>
    <sheet name="Speeds(KpH)" sheetId="4" r:id="rId9"/>
    <sheet name="Demand(items)_OLD" sheetId="1" r:id="rId10"/>
    <sheet name="Stores_not_arranged" sheetId="8" r:id="rId11"/>
    <sheet name="Distances(KM)_OLD(not arranged)" sheetId="3" r:id="rId12"/>
    <sheet name="Demand(items)_det" sheetId="9" r:id="rId13"/>
    <sheet name="Demand(prob)_det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D4" i="9" l="1"/>
  <c r="D3" i="9"/>
  <c r="D5" i="9"/>
  <c r="B2" i="9"/>
  <c r="A2" i="9"/>
  <c r="B6" i="9"/>
  <c r="A5" i="9"/>
  <c r="C3" i="9"/>
  <c r="D6" i="9"/>
  <c r="C6" i="9"/>
  <c r="E4" i="9"/>
  <c r="B3" i="9"/>
  <c r="A3" i="9"/>
  <c r="E2" i="9"/>
  <c r="A6" i="9"/>
  <c r="C4" i="9"/>
  <c r="D2" i="9"/>
  <c r="E5" i="9"/>
  <c r="B4" i="9"/>
  <c r="C2" i="9"/>
  <c r="A4" i="9"/>
  <c r="C5" i="9"/>
  <c r="E3" i="9"/>
  <c r="E6" i="9"/>
  <c r="B5" i="9"/>
</calcChain>
</file>

<file path=xl/sharedStrings.xml><?xml version="1.0" encoding="utf-8"?>
<sst xmlns="http://schemas.openxmlformats.org/spreadsheetml/2006/main" count="78" uniqueCount="41">
  <si>
    <t>S1-low</t>
  </si>
  <si>
    <t>S2-ave</t>
  </si>
  <si>
    <t>S3-high</t>
  </si>
  <si>
    <t>S1-bad</t>
  </si>
  <si>
    <t>S3-good</t>
  </si>
  <si>
    <t>Average speed</t>
  </si>
  <si>
    <t>Probability</t>
  </si>
  <si>
    <t>KFA_1</t>
  </si>
  <si>
    <t>KFA_2</t>
  </si>
  <si>
    <t>KFA_3</t>
  </si>
  <si>
    <t>KFA_4</t>
  </si>
  <si>
    <t>Scenario</t>
  </si>
  <si>
    <t>Probabiity</t>
  </si>
  <si>
    <t>Store_1</t>
  </si>
  <si>
    <t>Store_2</t>
  </si>
  <si>
    <t>Store_3</t>
  </si>
  <si>
    <t>Store_4</t>
  </si>
  <si>
    <t>Store_5</t>
  </si>
  <si>
    <t>S1-slow</t>
  </si>
  <si>
    <t>S2-fast</t>
  </si>
  <si>
    <t>V1</t>
  </si>
  <si>
    <t>V2</t>
  </si>
  <si>
    <t>V3</t>
  </si>
  <si>
    <t>V4</t>
  </si>
  <si>
    <t>Depot</t>
  </si>
  <si>
    <t>Capacity</t>
  </si>
  <si>
    <t>Stores</t>
  </si>
  <si>
    <t>Area</t>
  </si>
  <si>
    <t>GenerationRate</t>
  </si>
  <si>
    <t>Storage capacity</t>
  </si>
  <si>
    <t>Longitude</t>
  </si>
  <si>
    <t>Latitude</t>
  </si>
  <si>
    <t>S1-ave</t>
  </si>
  <si>
    <t>S4-very high</t>
  </si>
  <si>
    <t>VCd</t>
  </si>
  <si>
    <t>Sydney - Baulkham Hills and Hawkesbury</t>
  </si>
  <si>
    <t>Sydney - Blacktown</t>
  </si>
  <si>
    <t>Sydney - Inner West</t>
  </si>
  <si>
    <t>Sydney - Outer West and Blue Mountains</t>
  </si>
  <si>
    <t>Sydney - Parramatta</t>
  </si>
  <si>
    <t>KFA_5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</si>
</sst>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CFCFF"/>
        <bgColor rgb="FF000000"/>
      </patternFill>
    </fill>
    <fill>
      <patternFill patternType="solid">
        <fgColor rgb="FFFAFBFD"/>
        <bgColor rgb="FF000000"/>
      </patternFill>
    </fill>
    <fill>
      <patternFill patternType="solid">
        <fgColor rgb="FFFBFCFE"/>
        <bgColor rgb="FF000000"/>
      </patternFill>
    </fill>
    <fill>
      <patternFill patternType="solid">
        <fgColor rgb="FFF9FBFC"/>
        <bgColor rgb="FF000000"/>
      </patternFill>
    </fill>
    <fill>
      <patternFill patternType="solid">
        <fgColor rgb="FFFAFCFD"/>
        <bgColor rgb="FF000000"/>
      </patternFill>
    </fill>
    <fill>
      <patternFill patternType="solid">
        <fgColor rgb="FFF4F9F8"/>
        <bgColor rgb="FF000000"/>
      </patternFill>
    </fill>
    <fill>
      <patternFill patternType="solid">
        <fgColor rgb="FFF0F8F5"/>
        <bgColor rgb="FF000000"/>
      </patternFill>
    </fill>
    <fill>
      <patternFill patternType="solid">
        <fgColor rgb="FFE2F2E9"/>
        <bgColor rgb="FF000000"/>
      </patternFill>
    </fill>
    <fill>
      <patternFill patternType="solid">
        <fgColor rgb="FFE0F1E7"/>
        <bgColor rgb="FF000000"/>
      </patternFill>
    </fill>
    <fill>
      <patternFill patternType="solid">
        <fgColor rgb="FFB5DFC2"/>
        <bgColor rgb="FF000000"/>
      </patternFill>
    </fill>
    <fill>
      <patternFill patternType="solid">
        <fgColor rgb="FFF1F8F6"/>
        <bgColor rgb="FF000000"/>
      </patternFill>
    </fill>
    <fill>
      <patternFill patternType="solid">
        <fgColor rgb="FFE3F2EA"/>
        <bgColor rgb="FF000000"/>
      </patternFill>
    </fill>
    <fill>
      <patternFill patternType="solid">
        <fgColor rgb="FFE9F5EF"/>
        <bgColor rgb="FF000000"/>
      </patternFill>
    </fill>
    <fill>
      <patternFill patternType="solid">
        <fgColor rgb="FFF9FBFD"/>
        <bgColor rgb="FF000000"/>
      </patternFill>
    </fill>
    <fill>
      <patternFill patternType="solid">
        <fgColor rgb="FFF8FBFB"/>
        <bgColor rgb="FF000000"/>
      </patternFill>
    </fill>
    <fill>
      <patternFill patternType="solid">
        <fgColor rgb="FFF2F8F6"/>
        <bgColor rgb="FF000000"/>
      </patternFill>
    </fill>
    <fill>
      <patternFill patternType="solid">
        <fgColor rgb="FFEDF6F2"/>
        <bgColor rgb="FF000000"/>
      </patternFill>
    </fill>
    <fill>
      <patternFill patternType="solid">
        <fgColor rgb="FFDBEFE2"/>
        <bgColor rgb="FF000000"/>
      </patternFill>
    </fill>
    <fill>
      <patternFill patternType="solid">
        <fgColor rgb="FFD7EDDF"/>
        <bgColor rgb="FF000000"/>
      </patternFill>
    </fill>
    <fill>
      <patternFill patternType="solid">
        <fgColor rgb="FF9FD7AF"/>
        <bgColor rgb="FF000000"/>
      </patternFill>
    </fill>
    <fill>
      <patternFill patternType="solid">
        <fgColor rgb="FFFBFCFF"/>
        <bgColor rgb="FF000000"/>
      </patternFill>
    </fill>
    <fill>
      <patternFill patternType="solid">
        <fgColor rgb="FFEEF7F3"/>
        <bgColor rgb="FF000000"/>
      </patternFill>
    </fill>
    <fill>
      <patternFill patternType="solid">
        <fgColor rgb="FFDCEFE3"/>
        <bgColor rgb="FF000000"/>
      </patternFill>
    </fill>
    <fill>
      <patternFill patternType="solid">
        <fgColor rgb="FFE4F2EA"/>
        <bgColor rgb="FF000000"/>
      </patternFill>
    </fill>
    <fill>
      <patternFill patternType="solid">
        <fgColor rgb="FFE3F2E9"/>
        <bgColor rgb="FF000000"/>
      </patternFill>
    </fill>
    <fill>
      <patternFill patternType="solid">
        <fgColor rgb="FFF8FBFC"/>
        <bgColor rgb="FF000000"/>
      </patternFill>
    </fill>
    <fill>
      <patternFill patternType="solid">
        <fgColor rgb="FFF6FAFA"/>
        <bgColor rgb="FF000000"/>
      </patternFill>
    </fill>
    <fill>
      <patternFill patternType="solid">
        <fgColor rgb="FFEEF6F3"/>
        <bgColor rgb="FF000000"/>
      </patternFill>
    </fill>
    <fill>
      <patternFill patternType="solid">
        <fgColor rgb="FFE7F4ED"/>
        <bgColor rgb="FF000000"/>
      </patternFill>
    </fill>
    <fill>
      <patternFill patternType="solid">
        <fgColor rgb="FFCFEAD8"/>
        <bgColor rgb="FF000000"/>
      </patternFill>
    </fill>
    <fill>
      <patternFill patternType="solid">
        <fgColor rgb="FFCAE8D4"/>
        <bgColor rgb="FF000000"/>
      </patternFill>
    </fill>
    <fill>
      <patternFill patternType="solid">
        <fgColor rgb="FF7FCA93"/>
        <bgColor rgb="FF000000"/>
      </patternFill>
    </fill>
    <fill>
      <patternFill patternType="solid">
        <fgColor rgb="FFFAFCFE"/>
        <bgColor rgb="FF000000"/>
      </patternFill>
    </fill>
    <fill>
      <patternFill patternType="solid">
        <fgColor rgb="FFD0EAD9"/>
        <bgColor rgb="FF000000"/>
      </patternFill>
    </fill>
    <fill>
      <patternFill patternType="solid">
        <fgColor rgb="FFDAEFE2"/>
        <bgColor rgb="FF000000"/>
      </patternFill>
    </fill>
    <fill>
      <patternFill patternType="solid">
        <fgColor rgb="FFF7FAFB"/>
        <bgColor rgb="FF000000"/>
      </patternFill>
    </fill>
    <fill>
      <patternFill patternType="solid">
        <fgColor rgb="FFF5F9F9"/>
        <bgColor rgb="FF000000"/>
      </patternFill>
    </fill>
    <fill>
      <patternFill patternType="solid">
        <fgColor rgb="FFF8FAFB"/>
        <bgColor rgb="FF000000"/>
      </patternFill>
    </fill>
    <fill>
      <patternFill patternType="solid">
        <fgColor rgb="FFEAF5EF"/>
        <bgColor rgb="FF000000"/>
      </patternFill>
    </fill>
    <fill>
      <patternFill patternType="solid">
        <fgColor rgb="FFEAF5F0"/>
        <bgColor rgb="FF000000"/>
      </patternFill>
    </fill>
    <fill>
      <patternFill patternType="solid">
        <fgColor rgb="FFC5E6CF"/>
        <bgColor rgb="FF000000"/>
      </patternFill>
    </fill>
    <fill>
      <patternFill patternType="solid">
        <fgColor rgb="FFBFE4CB"/>
        <bgColor rgb="FF000000"/>
      </patternFill>
    </fill>
    <fill>
      <patternFill patternType="solid">
        <fgColor rgb="FF63BE7B"/>
        <bgColor rgb="FF000000"/>
      </patternFill>
    </fill>
    <fill>
      <patternFill patternType="solid">
        <fgColor rgb="FFE5F3EB"/>
        <bgColor rgb="FF000000"/>
      </patternFill>
    </fill>
    <fill>
      <patternFill patternType="solid">
        <fgColor rgb="FFC6E7D1"/>
        <bgColor rgb="FF000000"/>
      </patternFill>
    </fill>
    <fill>
      <patternFill patternType="solid">
        <fgColor rgb="FFD3ECDC"/>
        <bgColor rgb="FF000000"/>
      </patternFill>
    </fill>
    <fill>
      <patternFill patternType="solid">
        <fgColor rgb="FFD3EBD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  <xf numFmtId="0" fontId="1" fillId="33" borderId="0" xfId="0" applyFont="1" applyFill="1"/>
    <xf numFmtId="0" fontId="1" fillId="34" borderId="0" xfId="0" applyFont="1" applyFill="1"/>
    <xf numFmtId="0" fontId="1" fillId="35" borderId="0" xfId="0" applyFont="1" applyFill="1"/>
    <xf numFmtId="0" fontId="1" fillId="36" borderId="0" xfId="0" applyFont="1" applyFill="1"/>
    <xf numFmtId="0" fontId="1" fillId="37" borderId="0" xfId="0" applyFont="1" applyFill="1"/>
    <xf numFmtId="0" fontId="1" fillId="38" borderId="0" xfId="0" applyFont="1" applyFill="1"/>
    <xf numFmtId="0" fontId="1" fillId="39" borderId="0" xfId="0" applyFont="1" applyFill="1"/>
    <xf numFmtId="0" fontId="1" fillId="40" borderId="0" xfId="0" applyFont="1" applyFill="1"/>
    <xf numFmtId="0" fontId="1" fillId="41" borderId="0" xfId="0" applyFont="1" applyFill="1"/>
    <xf numFmtId="0" fontId="1" fillId="42" borderId="0" xfId="0" applyFont="1" applyFill="1"/>
    <xf numFmtId="0" fontId="1" fillId="43" borderId="0" xfId="0" applyFont="1" applyFill="1"/>
    <xf numFmtId="0" fontId="1" fillId="44" borderId="0" xfId="0" applyFont="1" applyFill="1"/>
    <xf numFmtId="0" fontId="1" fillId="45" borderId="0" xfId="0" applyFont="1" applyFill="1"/>
    <xf numFmtId="0" fontId="1" fillId="46" borderId="0" xfId="0" applyFont="1" applyFill="1"/>
    <xf numFmtId="0" fontId="1" fillId="47" borderId="0" xfId="0" applyFont="1" applyFill="1"/>
    <xf numFmtId="0" fontId="1" fillId="4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05F1-3411-5341-9306-EF2DA3BC0228}">
  <dimension ref="A1:F6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26</v>
      </c>
      <c r="B1" t="s">
        <v>31</v>
      </c>
      <c r="C1" t="s">
        <v>30</v>
      </c>
      <c r="D1" t="s">
        <v>27</v>
      </c>
      <c r="E1" t="s">
        <v>28</v>
      </c>
      <c r="F1" t="s">
        <v>29</v>
      </c>
    </row>
    <row r="2" spans="1:6" x14ac:dyDescent="0.2">
      <c r="A2" s="3" t="s">
        <v>35</v>
      </c>
      <c r="B2" s="3">
        <v>-33.637853999999997</v>
      </c>
      <c r="C2" s="3">
        <v>151.020681</v>
      </c>
      <c r="F2">
        <v>5000</v>
      </c>
    </row>
    <row r="3" spans="1:6" x14ac:dyDescent="0.2">
      <c r="A3" s="3" t="s">
        <v>36</v>
      </c>
      <c r="B3" s="3">
        <v>-33.739106</v>
      </c>
      <c r="C3" s="3">
        <v>150.86463599999999</v>
      </c>
      <c r="F3">
        <v>5000</v>
      </c>
    </row>
    <row r="4" spans="1:6" x14ac:dyDescent="0.2">
      <c r="A4" s="3" t="s">
        <v>37</v>
      </c>
      <c r="B4" s="3">
        <v>-33.879551999999997</v>
      </c>
      <c r="C4" s="3">
        <v>151.121711</v>
      </c>
      <c r="F4">
        <v>5000</v>
      </c>
    </row>
    <row r="5" spans="1:6" x14ac:dyDescent="0.2">
      <c r="A5" s="3" t="s">
        <v>38</v>
      </c>
      <c r="B5" s="3">
        <v>-33.617761000000002</v>
      </c>
      <c r="C5" s="3">
        <v>150.77582899999999</v>
      </c>
      <c r="F5">
        <v>5000</v>
      </c>
    </row>
    <row r="6" spans="1:6" x14ac:dyDescent="0.2">
      <c r="A6" s="3" t="s">
        <v>39</v>
      </c>
      <c r="B6" s="3">
        <v>-33.829863000000003</v>
      </c>
      <c r="C6" s="3">
        <v>151.00420500000001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F06A-F23A-E14A-9A5B-1097FF0EBCEB}">
  <dimension ref="A1:E6"/>
  <sheetViews>
    <sheetView workbookViewId="0">
      <selection activeCell="G5" sqref="G5"/>
    </sheetView>
  </sheetViews>
  <sheetFormatPr baseColWidth="10" defaultRowHeight="16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40</v>
      </c>
    </row>
    <row r="2" spans="1:5" x14ac:dyDescent="0.2">
      <c r="A2">
        <v>0</v>
      </c>
      <c r="B2">
        <v>28.169</v>
      </c>
      <c r="C2">
        <v>35.145000000000003</v>
      </c>
      <c r="D2">
        <v>35.774999999999999</v>
      </c>
      <c r="E2">
        <v>28.17</v>
      </c>
    </row>
    <row r="3" spans="1:5" x14ac:dyDescent="0.2">
      <c r="A3">
        <v>27.212</v>
      </c>
      <c r="B3">
        <v>0</v>
      </c>
      <c r="C3">
        <v>37.015999999999998</v>
      </c>
      <c r="D3">
        <v>17.547000000000001</v>
      </c>
      <c r="E3">
        <v>24.053999999999998</v>
      </c>
    </row>
    <row r="4" spans="1:5" x14ac:dyDescent="0.2">
      <c r="A4">
        <v>34.496000000000002</v>
      </c>
      <c r="B4">
        <v>37.463000000000001</v>
      </c>
      <c r="C4">
        <v>0</v>
      </c>
      <c r="D4">
        <v>51.53</v>
      </c>
      <c r="E4">
        <v>13.661</v>
      </c>
    </row>
    <row r="5" spans="1:5" x14ac:dyDescent="0.2">
      <c r="A5">
        <v>35.926000000000002</v>
      </c>
      <c r="B5">
        <v>17.524999999999999</v>
      </c>
      <c r="C5">
        <v>51.414999999999999</v>
      </c>
      <c r="D5">
        <v>0</v>
      </c>
      <c r="E5">
        <v>38.453000000000003</v>
      </c>
    </row>
    <row r="6" spans="1:5" x14ac:dyDescent="0.2">
      <c r="A6">
        <v>28.324000000000002</v>
      </c>
      <c r="B6">
        <v>25.780999999999999</v>
      </c>
      <c r="C6">
        <v>13.936</v>
      </c>
      <c r="D6">
        <v>39.847999999999999</v>
      </c>
      <c r="E6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64B8-F05C-064E-9FBC-6792133AEEC6}">
  <dimension ref="A1:E3"/>
  <sheetViews>
    <sheetView tabSelected="1" workbookViewId="0">
      <selection activeCell="H6" sqref="H6"/>
    </sheetView>
  </sheetViews>
  <sheetFormatPr baseColWidth="10" defaultRowHeight="16" x14ac:dyDescent="0.2"/>
  <sheetData>
    <row r="1" spans="1:5" x14ac:dyDescent="0.2">
      <c r="B1" t="s">
        <v>20</v>
      </c>
      <c r="C1" t="s">
        <v>21</v>
      </c>
      <c r="D1" t="s">
        <v>22</v>
      </c>
      <c r="E1" t="s">
        <v>23</v>
      </c>
    </row>
    <row r="2" spans="1:5" x14ac:dyDescent="0.2">
      <c r="A2" t="s">
        <v>24</v>
      </c>
      <c r="B2">
        <v>1</v>
      </c>
      <c r="C2">
        <v>2</v>
      </c>
      <c r="D2">
        <v>3</v>
      </c>
      <c r="E2">
        <v>4</v>
      </c>
    </row>
    <row r="3" spans="1:5" x14ac:dyDescent="0.2">
      <c r="A3" t="s">
        <v>25</v>
      </c>
      <c r="B3">
        <v>3000</v>
      </c>
      <c r="C3">
        <v>3000</v>
      </c>
      <c r="D3">
        <v>3000</v>
      </c>
      <c r="E3">
        <v>3000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DB79-04A8-9346-ADC1-038F7EC753F9}">
  <dimension ref="A1:E21"/>
  <sheetViews>
    <sheetView zoomScale="115" workbookViewId="0">
      <selection activeCell="E28" sqref="E28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s="4">
        <v>0</v>
      </c>
      <c r="B2" s="5">
        <v>35.990939300000001</v>
      </c>
      <c r="C2" s="4">
        <v>10.0182129</v>
      </c>
      <c r="D2" s="6">
        <v>18.860596699999999</v>
      </c>
      <c r="E2" s="5">
        <v>35.730326099999999</v>
      </c>
    </row>
    <row r="3" spans="1:5" x14ac:dyDescent="0.2">
      <c r="A3" s="7">
        <v>51.123433599999998</v>
      </c>
      <c r="B3" s="4">
        <v>0</v>
      </c>
      <c r="C3" s="8">
        <v>32.541065600000003</v>
      </c>
      <c r="D3" s="9">
        <v>122.358514</v>
      </c>
      <c r="E3" s="9">
        <v>118.70430399999999</v>
      </c>
    </row>
    <row r="4" spans="1:5" x14ac:dyDescent="0.2">
      <c r="A4" s="10">
        <v>169.03584599999999</v>
      </c>
      <c r="B4" s="11">
        <v>366.09007600000001</v>
      </c>
      <c r="C4" s="4">
        <v>0</v>
      </c>
      <c r="D4" s="12">
        <v>403.81904900000001</v>
      </c>
      <c r="E4" s="13">
        <v>1006.18848</v>
      </c>
    </row>
    <row r="5" spans="1:5" x14ac:dyDescent="0.2">
      <c r="A5" s="4">
        <v>3.7190720900000001</v>
      </c>
      <c r="B5" s="6">
        <v>17.846428899999999</v>
      </c>
      <c r="C5" s="4">
        <v>4.8370871299999996</v>
      </c>
      <c r="D5" s="4">
        <v>0</v>
      </c>
      <c r="E5" s="4">
        <v>12.326350700000001</v>
      </c>
    </row>
    <row r="6" spans="1:5" x14ac:dyDescent="0.2">
      <c r="A6" s="14">
        <v>155.98406900000001</v>
      </c>
      <c r="B6" s="15">
        <v>355.73761200000001</v>
      </c>
      <c r="C6" s="16">
        <v>270.03578399999998</v>
      </c>
      <c r="D6" s="16">
        <v>276.19385999999997</v>
      </c>
      <c r="E6" s="4">
        <v>0</v>
      </c>
    </row>
    <row r="7" spans="1:5" x14ac:dyDescent="0.2">
      <c r="A7" s="4">
        <v>0</v>
      </c>
      <c r="B7" s="17">
        <v>46.674672299999997</v>
      </c>
      <c r="C7" s="4">
        <v>12.992070099999999</v>
      </c>
      <c r="D7" s="6">
        <v>24.459271900000001</v>
      </c>
      <c r="E7" s="17">
        <v>46.336697399999998</v>
      </c>
    </row>
    <row r="8" spans="1:5" x14ac:dyDescent="0.2">
      <c r="A8" s="18">
        <v>66.299173100000004</v>
      </c>
      <c r="B8" s="4">
        <v>0</v>
      </c>
      <c r="C8" s="17">
        <v>42.200720699999998</v>
      </c>
      <c r="D8" s="14">
        <v>158.680036</v>
      </c>
      <c r="E8" s="19">
        <v>153.941092</v>
      </c>
    </row>
    <row r="9" spans="1:5" x14ac:dyDescent="0.2">
      <c r="A9" s="20">
        <v>219.21330399999999</v>
      </c>
      <c r="B9" s="21">
        <v>474.762112</v>
      </c>
      <c r="C9" s="4">
        <v>0</v>
      </c>
      <c r="D9" s="22">
        <v>523.690744</v>
      </c>
      <c r="E9" s="23">
        <v>1304.87057</v>
      </c>
    </row>
    <row r="10" spans="1:5" x14ac:dyDescent="0.2">
      <c r="A10" s="4">
        <v>4.8230603199999997</v>
      </c>
      <c r="B10" s="6">
        <v>23.144053499999998</v>
      </c>
      <c r="C10" s="4">
        <v>6.2729526199999999</v>
      </c>
      <c r="D10" s="4">
        <v>0</v>
      </c>
      <c r="E10" s="24">
        <v>15.985367200000001</v>
      </c>
    </row>
    <row r="11" spans="1:5" x14ac:dyDescent="0.2">
      <c r="A11" s="25">
        <v>202.287171</v>
      </c>
      <c r="B11" s="26">
        <v>461.33656999999999</v>
      </c>
      <c r="C11" s="27">
        <v>350.19457699999998</v>
      </c>
      <c r="D11" s="28">
        <v>358.18064700000002</v>
      </c>
      <c r="E11" s="4">
        <v>0</v>
      </c>
    </row>
    <row r="12" spans="1:5" x14ac:dyDescent="0.2">
      <c r="A12" s="4">
        <v>0</v>
      </c>
      <c r="B12" s="29">
        <v>63.0104647</v>
      </c>
      <c r="C12" s="6">
        <v>17.539199100000001</v>
      </c>
      <c r="D12" s="8">
        <v>33.019837299999999</v>
      </c>
      <c r="E12" s="29">
        <v>62.554200999999999</v>
      </c>
    </row>
    <row r="13" spans="1:5" x14ac:dyDescent="0.2">
      <c r="A13" s="30">
        <v>89.503396499999994</v>
      </c>
      <c r="B13" s="4">
        <v>0</v>
      </c>
      <c r="C13" s="29">
        <v>56.970662799999999</v>
      </c>
      <c r="D13" s="20">
        <v>214.216882</v>
      </c>
      <c r="E13" s="31">
        <v>207.819344</v>
      </c>
    </row>
    <row r="14" spans="1:5" x14ac:dyDescent="0.2">
      <c r="A14" s="32">
        <v>295.93635</v>
      </c>
      <c r="B14" s="33">
        <v>640.92536299999995</v>
      </c>
      <c r="C14" s="4">
        <v>0</v>
      </c>
      <c r="D14" s="34">
        <v>706.978657</v>
      </c>
      <c r="E14" s="35">
        <v>1761.5656899999999</v>
      </c>
    </row>
    <row r="15" spans="1:5" x14ac:dyDescent="0.2">
      <c r="A15" s="4">
        <v>6.5110960000000002</v>
      </c>
      <c r="B15" s="36">
        <v>31.244302099999999</v>
      </c>
      <c r="C15" s="4">
        <v>8.4684399500000005</v>
      </c>
      <c r="D15" s="4">
        <v>0</v>
      </c>
      <c r="E15" s="6">
        <v>21.580128299999998</v>
      </c>
    </row>
    <row r="16" spans="1:5" x14ac:dyDescent="0.2">
      <c r="A16" s="16">
        <v>273.08619499999998</v>
      </c>
      <c r="B16" s="37">
        <v>622.80097899999998</v>
      </c>
      <c r="C16" s="21">
        <v>472.76010500000001</v>
      </c>
      <c r="D16" s="38">
        <v>483.54124200000001</v>
      </c>
      <c r="E16" s="4">
        <v>0</v>
      </c>
    </row>
    <row r="17" spans="1:5" x14ac:dyDescent="0.2">
      <c r="A17" s="4">
        <v>0</v>
      </c>
      <c r="B17" s="39">
        <v>76.720335199999994</v>
      </c>
      <c r="C17" s="6">
        <v>21.355392999999999</v>
      </c>
      <c r="D17" s="5">
        <v>40.2043216</v>
      </c>
      <c r="E17" s="39">
        <v>76.164797199999995</v>
      </c>
    </row>
    <row r="18" spans="1:5" x14ac:dyDescent="0.2">
      <c r="A18" s="40">
        <v>108.977622</v>
      </c>
      <c r="B18" s="4">
        <v>0</v>
      </c>
      <c r="C18" s="41">
        <v>69.366388099999995</v>
      </c>
      <c r="D18" s="42">
        <v>260.82637399999999</v>
      </c>
      <c r="E18" s="43">
        <v>253.03685300000001</v>
      </c>
    </row>
    <row r="19" spans="1:5" x14ac:dyDescent="0.2">
      <c r="A19" s="28">
        <v>360.32643200000001</v>
      </c>
      <c r="B19" s="44">
        <v>780.37844800000005</v>
      </c>
      <c r="C19" s="4">
        <v>0</v>
      </c>
      <c r="D19" s="45">
        <v>860.803674</v>
      </c>
      <c r="E19" s="46">
        <v>2144.8486499999999</v>
      </c>
    </row>
    <row r="20" spans="1:5" x14ac:dyDescent="0.2">
      <c r="A20" s="4">
        <v>7.9277858099999996</v>
      </c>
      <c r="B20" s="5">
        <v>38.042463900000001</v>
      </c>
      <c r="C20" s="4">
        <v>10.3110103</v>
      </c>
      <c r="D20" s="4">
        <v>0</v>
      </c>
      <c r="E20" s="6">
        <v>26.275551</v>
      </c>
    </row>
    <row r="21" spans="1:5" x14ac:dyDescent="0.2">
      <c r="A21" s="47">
        <v>332.50452100000001</v>
      </c>
      <c r="B21" s="48">
        <v>758.31054600000004</v>
      </c>
      <c r="C21" s="49">
        <v>575.623651</v>
      </c>
      <c r="D21" s="50">
        <v>588.75055699999996</v>
      </c>
      <c r="E21" s="4">
        <v>0</v>
      </c>
    </row>
  </sheetData>
  <phoneticPr fontId="2" type="noConversion"/>
  <conditionalFormatting sqref="F2:I17">
    <cfRule type="colorScale" priority="3">
      <colorScale>
        <cfvo type="min"/>
        <cfvo type="max"/>
        <color rgb="FFFCFCFF"/>
        <color rgb="FF63BE7B"/>
      </colorScale>
    </cfRule>
  </conditionalFormatting>
  <conditionalFormatting sqref="K3:K17 K2:L2">
    <cfRule type="colorScale" priority="7">
      <colorScale>
        <cfvo type="min"/>
        <cfvo type="max"/>
        <color rgb="FFFCFCFF"/>
        <color rgb="FF63BE7B"/>
      </colorScale>
    </cfRule>
  </conditionalFormatting>
  <conditionalFormatting sqref="L6">
    <cfRule type="colorScale" priority="6">
      <colorScale>
        <cfvo type="min"/>
        <cfvo type="max"/>
        <color rgb="FFFCFCFF"/>
        <color rgb="FF63BE7B"/>
      </colorScale>
    </cfRule>
  </conditionalFormatting>
  <conditionalFormatting sqref="L10">
    <cfRule type="colorScale" priority="5">
      <colorScale>
        <cfvo type="min"/>
        <cfvo type="max"/>
        <color rgb="FFFCFCFF"/>
        <color rgb="FF63BE7B"/>
      </colorScale>
    </cfRule>
  </conditionalFormatting>
  <conditionalFormatting sqref="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8694-CE0F-974B-B249-AF7BD38623D7}">
  <dimension ref="A1:D5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s="2">
        <v>0.42</v>
      </c>
      <c r="B2" s="2">
        <v>0.46600000000000003</v>
      </c>
      <c r="C2" s="2">
        <v>9.9999999999999895E-2</v>
      </c>
      <c r="D2" s="2">
        <v>1.4E-2</v>
      </c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73A6-527C-C54E-B69C-2EC08118D359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1"/>
      <c r="B1" s="1" t="s">
        <v>32</v>
      </c>
      <c r="C1" s="1"/>
      <c r="D1" s="1"/>
    </row>
    <row r="2" spans="1:4" x14ac:dyDescent="0.2">
      <c r="A2" s="1" t="s">
        <v>5</v>
      </c>
      <c r="B2" s="1">
        <f>'Speeds(KpH)'!B2*'Speeds(KpH)'!B3+'Speeds(KpH)'!C2*'Speeds(KpH)'!C3+'Speeds(KpH)'!D2*'Speeds(KpH)'!D3</f>
        <v>40</v>
      </c>
      <c r="C2" s="1"/>
      <c r="D2" s="1"/>
    </row>
    <row r="3" spans="1:4" x14ac:dyDescent="0.2">
      <c r="A3" s="1" t="s">
        <v>6</v>
      </c>
      <c r="B3" s="1">
        <v>1</v>
      </c>
      <c r="C3" s="1"/>
      <c r="D3" s="1"/>
    </row>
    <row r="4" spans="1:4" x14ac:dyDescent="0.2">
      <c r="A4" t="s">
        <v>34</v>
      </c>
      <c r="B4">
        <v>1.6659999999999999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E5D31-1A5F-C243-A76E-3F59B4E6E832}">
  <dimension ref="A1:G2"/>
  <sheetViews>
    <sheetView workbookViewId="0">
      <selection activeCell="M22" sqref="M22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32</v>
      </c>
      <c r="B2">
        <v>1</v>
      </c>
      <c r="C2">
        <v>12.5</v>
      </c>
      <c r="D2">
        <v>12.5</v>
      </c>
      <c r="E2">
        <v>12.5</v>
      </c>
      <c r="F2">
        <v>12.5</v>
      </c>
      <c r="G2">
        <v>12.5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87AD-5245-0849-AFCA-001D88AF4BAA}">
  <dimension ref="A1:G3"/>
  <sheetViews>
    <sheetView workbookViewId="0">
      <selection activeCell="D14" sqref="D14"/>
    </sheetView>
  </sheetViews>
  <sheetFormatPr baseColWidth="10" defaultRowHeight="16" x14ac:dyDescent="0.2"/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">
      <c r="A2" t="s">
        <v>18</v>
      </c>
      <c r="B2">
        <v>0.5</v>
      </c>
      <c r="C2">
        <v>60</v>
      </c>
      <c r="D2">
        <v>60</v>
      </c>
      <c r="E2">
        <v>60</v>
      </c>
      <c r="F2">
        <v>60</v>
      </c>
      <c r="G2">
        <v>60</v>
      </c>
    </row>
    <row r="3" spans="1:7" x14ac:dyDescent="0.2">
      <c r="A3" t="s">
        <v>19</v>
      </c>
      <c r="B3">
        <v>0.5</v>
      </c>
      <c r="C3">
        <v>45</v>
      </c>
      <c r="D3">
        <v>45</v>
      </c>
      <c r="E3">
        <v>45</v>
      </c>
      <c r="F3">
        <v>45</v>
      </c>
      <c r="G3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0802-54F1-804E-9EFF-FBEB3B803744}">
  <dimension ref="A1:D4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s="1"/>
      <c r="B1" s="1" t="s">
        <v>3</v>
      </c>
      <c r="C1" s="1" t="s">
        <v>1</v>
      </c>
      <c r="D1" s="1" t="s">
        <v>4</v>
      </c>
    </row>
    <row r="2" spans="1:4" x14ac:dyDescent="0.2">
      <c r="A2" s="1" t="s">
        <v>5</v>
      </c>
      <c r="B2" s="1">
        <v>30</v>
      </c>
      <c r="C2" s="1">
        <v>40</v>
      </c>
      <c r="D2" s="1">
        <v>50</v>
      </c>
    </row>
    <row r="3" spans="1:4" x14ac:dyDescent="0.2">
      <c r="A3" s="1" t="s">
        <v>6</v>
      </c>
      <c r="B3" s="1">
        <v>0.3</v>
      </c>
      <c r="C3" s="1">
        <v>0.4</v>
      </c>
      <c r="D3" s="1">
        <v>0.3</v>
      </c>
    </row>
    <row r="4" spans="1:4" x14ac:dyDescent="0.2">
      <c r="A4" t="s">
        <v>34</v>
      </c>
      <c r="B4">
        <v>1.7404999999999999</v>
      </c>
      <c r="C4">
        <v>1.6545000000000001</v>
      </c>
      <c r="D4">
        <v>1.603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16C0-8D91-0A49-BD87-814540A7697C}">
  <dimension ref="A1:D17"/>
  <sheetViews>
    <sheetView zoomScale="115"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>
        <v>0</v>
      </c>
      <c r="B2">
        <v>7437.7153142060797</v>
      </c>
      <c r="C2">
        <v>13886.502909884724</v>
      </c>
      <c r="D2">
        <v>5650.6465296771075</v>
      </c>
    </row>
    <row r="3" spans="1:4" x14ac:dyDescent="0.2">
      <c r="A3">
        <v>2599.4504872552934</v>
      </c>
      <c r="B3">
        <v>0</v>
      </c>
      <c r="C3">
        <v>5707.9860335144313</v>
      </c>
      <c r="D3">
        <v>2280.5874717272723</v>
      </c>
    </row>
    <row r="4" spans="1:4" x14ac:dyDescent="0.2">
      <c r="A4">
        <v>24192.767200402071</v>
      </c>
      <c r="B4">
        <v>29451.736857132266</v>
      </c>
      <c r="C4">
        <v>0</v>
      </c>
      <c r="D4">
        <v>28844.646992184393</v>
      </c>
    </row>
    <row r="5" spans="1:4" x14ac:dyDescent="0.2">
      <c r="A5">
        <v>1118.6498569748974</v>
      </c>
      <c r="B5">
        <v>1266.0536929295213</v>
      </c>
      <c r="C5">
        <v>3130.0190279939366</v>
      </c>
      <c r="D5">
        <v>0</v>
      </c>
    </row>
    <row r="6" spans="1:4" x14ac:dyDescent="0.2">
      <c r="A6">
        <v>0</v>
      </c>
      <c r="B6">
        <v>10643.12753445365</v>
      </c>
      <c r="C6">
        <v>19871.131823931733</v>
      </c>
      <c r="D6">
        <v>8085.8905089581167</v>
      </c>
    </row>
    <row r="7" spans="1:4" x14ac:dyDescent="0.2">
      <c r="A7">
        <v>3719.7286917547117</v>
      </c>
      <c r="B7">
        <v>0</v>
      </c>
      <c r="C7">
        <v>8167.9414649737782</v>
      </c>
      <c r="D7">
        <v>3263.4461376479126</v>
      </c>
    </row>
    <row r="8" spans="1:4" x14ac:dyDescent="0.2">
      <c r="A8">
        <v>34619.059193274748</v>
      </c>
      <c r="B8">
        <v>42144.4728978696</v>
      </c>
      <c r="C8">
        <v>0</v>
      </c>
      <c r="D8">
        <v>41275.74714210246</v>
      </c>
    </row>
    <row r="9" spans="1:4" x14ac:dyDescent="0.2">
      <c r="A9">
        <v>1600.7513855016425</v>
      </c>
      <c r="B9">
        <v>1811.6814572854144</v>
      </c>
      <c r="C9">
        <v>4478.9549334562089</v>
      </c>
      <c r="D9">
        <v>0</v>
      </c>
    </row>
    <row r="10" spans="1:4" x14ac:dyDescent="0.2">
      <c r="A10">
        <v>0</v>
      </c>
      <c r="B10">
        <v>14023.07904140372</v>
      </c>
      <c r="C10">
        <v>26181.632354502446</v>
      </c>
      <c r="D10">
        <v>10653.73701106143</v>
      </c>
    </row>
    <row r="11" spans="1:4" x14ac:dyDescent="0.2">
      <c r="A11">
        <v>4901.0076491328309</v>
      </c>
      <c r="B11">
        <v>0</v>
      </c>
      <c r="C11">
        <v>10761.844993222277</v>
      </c>
      <c r="D11">
        <v>4299.822865737141</v>
      </c>
    </row>
    <row r="12" spans="1:4" x14ac:dyDescent="0.2">
      <c r="A12">
        <v>45613.077719381734</v>
      </c>
      <c r="B12">
        <v>55528.346596615338</v>
      </c>
      <c r="C12">
        <v>0</v>
      </c>
      <c r="D12">
        <v>54383.738501016574</v>
      </c>
    </row>
    <row r="13" spans="1:4" x14ac:dyDescent="0.2">
      <c r="A13">
        <v>2109.1040328004829</v>
      </c>
      <c r="B13">
        <v>2387.0194349468529</v>
      </c>
      <c r="C13">
        <v>5901.3423311351644</v>
      </c>
      <c r="D13">
        <v>0</v>
      </c>
    </row>
    <row r="14" spans="1:4" x14ac:dyDescent="0.2">
      <c r="A14">
        <v>0</v>
      </c>
      <c r="B14">
        <v>18800.425822668836</v>
      </c>
      <c r="C14">
        <v>35101.12405013854</v>
      </c>
      <c r="D14">
        <v>14283.224947909328</v>
      </c>
    </row>
    <row r="15" spans="1:4" x14ac:dyDescent="0.2">
      <c r="A15">
        <v>6570.670427785808</v>
      </c>
      <c r="B15">
        <v>0</v>
      </c>
      <c r="C15">
        <v>14428.162881543767</v>
      </c>
      <c r="D15">
        <v>5764.6755465919759</v>
      </c>
    </row>
    <row r="16" spans="1:4" x14ac:dyDescent="0.2">
      <c r="A16">
        <v>61152.424633343871</v>
      </c>
      <c r="B16">
        <v>74445.602008145812</v>
      </c>
      <c r="C16">
        <v>0</v>
      </c>
      <c r="D16">
        <v>72911.05174755078</v>
      </c>
    </row>
    <row r="17" spans="1:4" x14ac:dyDescent="0.2">
      <c r="A17">
        <v>2827.6282123122073</v>
      </c>
      <c r="B17">
        <v>3200.2231244283835</v>
      </c>
      <c r="C17">
        <v>7911.7965764226574</v>
      </c>
      <c r="D17">
        <v>0</v>
      </c>
    </row>
  </sheetData>
  <conditionalFormatting sqref="A2:D17">
    <cfRule type="colorScale" priority="6">
      <colorScale>
        <cfvo type="min"/>
        <cfvo type="max"/>
        <color rgb="FFFCFCFF"/>
        <color rgb="FF63BE7B"/>
      </colorScale>
    </cfRule>
  </conditionalFormatting>
  <conditionalFormatting sqref="A2:E5">
    <cfRule type="colorScale" priority="18">
      <colorScale>
        <cfvo type="min"/>
        <cfvo type="max"/>
        <color rgb="FFFCFCFF"/>
        <color rgb="FF63BE7B"/>
      </colorScale>
    </cfRule>
  </conditionalFormatting>
  <conditionalFormatting sqref="A2:E15">
    <cfRule type="colorScale" priority="26">
      <colorScale>
        <cfvo type="min"/>
        <cfvo type="max"/>
        <color rgb="FFFCFCFF"/>
        <color rgb="FF63BE7B"/>
      </colorScale>
    </cfRule>
  </conditionalFormatting>
  <conditionalFormatting sqref="A6:E11">
    <cfRule type="colorScale" priority="23">
      <colorScale>
        <cfvo type="min"/>
        <cfvo type="max"/>
        <color rgb="FFFCFCFF"/>
        <color rgb="FF63BE7B"/>
      </colorScale>
    </cfRule>
  </conditionalFormatting>
  <conditionalFormatting sqref="G2:K17 L2">
    <cfRule type="colorScale" priority="4">
      <colorScale>
        <cfvo type="min"/>
        <cfvo type="max"/>
        <color rgb="FFFCFCFF"/>
        <color rgb="FF63BE7B"/>
      </colorScale>
    </cfRule>
  </conditionalFormatting>
  <conditionalFormatting sqref="L6">
    <cfRule type="colorScale" priority="3">
      <colorScale>
        <cfvo type="min"/>
        <cfvo type="max"/>
        <color rgb="FFFCFCFF"/>
        <color rgb="FF63BE7B"/>
      </colorScale>
    </cfRule>
  </conditionalFormatting>
  <conditionalFormatting sqref="L10">
    <cfRule type="colorScale" priority="2">
      <colorScale>
        <cfvo type="min"/>
        <cfvo type="max"/>
        <color rgb="FFFCFCFF"/>
        <color rgb="FF63BE7B"/>
      </colorScale>
    </cfRule>
  </conditionalFormatting>
  <conditionalFormatting sqref="L1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C6E7-C691-CE41-9FFA-5F841CE05AEB}">
  <dimension ref="A1:F5"/>
  <sheetViews>
    <sheetView workbookViewId="0">
      <selection sqref="A1:F5"/>
    </sheetView>
  </sheetViews>
  <sheetFormatPr baseColWidth="10" defaultRowHeight="16" x14ac:dyDescent="0.2"/>
  <sheetData>
    <row r="1" spans="1:6" x14ac:dyDescent="0.2">
      <c r="A1" t="s">
        <v>26</v>
      </c>
      <c r="B1" t="s">
        <v>30</v>
      </c>
      <c r="C1" t="s">
        <v>31</v>
      </c>
      <c r="D1" t="s">
        <v>27</v>
      </c>
      <c r="E1" t="s">
        <v>28</v>
      </c>
      <c r="F1" t="s">
        <v>29</v>
      </c>
    </row>
    <row r="2" spans="1:6" x14ac:dyDescent="0.2">
      <c r="A2">
        <v>1</v>
      </c>
      <c r="B2">
        <v>-33.683949582636203</v>
      </c>
      <c r="C2">
        <v>151.11465383842599</v>
      </c>
      <c r="F2">
        <v>100000</v>
      </c>
    </row>
    <row r="3" spans="1:6" x14ac:dyDescent="0.2">
      <c r="A3">
        <v>2</v>
      </c>
      <c r="B3">
        <v>-33.872487339832098</v>
      </c>
      <c r="C3">
        <v>150.792720694553</v>
      </c>
      <c r="F3">
        <v>100000</v>
      </c>
    </row>
    <row r="4" spans="1:6" x14ac:dyDescent="0.2">
      <c r="A4">
        <v>3</v>
      </c>
      <c r="B4">
        <v>-33.906110028314998</v>
      </c>
      <c r="C4">
        <v>151.201042017367</v>
      </c>
      <c r="F4">
        <v>100000</v>
      </c>
    </row>
    <row r="5" spans="1:6" x14ac:dyDescent="0.2">
      <c r="A5">
        <v>5</v>
      </c>
      <c r="B5">
        <v>-33.885939391847501</v>
      </c>
      <c r="C5">
        <v>151.05561171032701</v>
      </c>
      <c r="F5">
        <v>100000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1CA2-2381-244E-80B3-60ADC373EF4D}">
  <dimension ref="A1:D5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57.506</v>
      </c>
      <c r="C2">
        <v>43.420999999999999</v>
      </c>
      <c r="D2">
        <v>33.228000000000002</v>
      </c>
    </row>
    <row r="3" spans="1:4" x14ac:dyDescent="0.2">
      <c r="A3">
        <v>57.03</v>
      </c>
      <c r="B3">
        <v>0</v>
      </c>
      <c r="C3">
        <v>48.802</v>
      </c>
      <c r="D3">
        <v>38.034999999999997</v>
      </c>
    </row>
    <row r="4" spans="1:4" x14ac:dyDescent="0.2">
      <c r="A4">
        <v>44.515000000000001</v>
      </c>
      <c r="B4">
        <v>48.738999999999997</v>
      </c>
      <c r="C4">
        <v>0</v>
      </c>
      <c r="D4">
        <v>21.846</v>
      </c>
    </row>
    <row r="5" spans="1:4" x14ac:dyDescent="0.2">
      <c r="A5">
        <v>32.514000000000003</v>
      </c>
      <c r="B5">
        <v>38.292000000000002</v>
      </c>
      <c r="C5">
        <v>21.835000000000001</v>
      </c>
      <c r="D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08E7-4205-8F40-B95A-ACFB8A271B76}">
  <dimension ref="A1:E6"/>
  <sheetViews>
    <sheetView workbookViewId="0">
      <selection activeCell="M22" sqref="M22"/>
    </sheetView>
  </sheetViews>
  <sheetFormatPr baseColWidth="10" defaultRowHeight="16" x14ac:dyDescent="0.2"/>
  <sheetData>
    <row r="1" spans="1:5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">
      <c r="A2" t="e">
        <f>('Demand(items)_OLD'!A2*'Demand(prob)'!$A$2)+('Demand(prob)'!$B$2*'Demand(items)_OLD'!#REF!)+('Demand(prob)'!$C$2*'Demand(items)_OLD'!A9)+('Demand(prob)'!$D$2*'Demand(items)_OLD'!A12)</f>
        <v>#REF!</v>
      </c>
      <c r="B2" t="e">
        <f>('Demand(items)_OLD'!B2*'Demand(prob)'!$A$2)+('Demand(prob)'!$B$2*'Demand(items)_OLD'!#REF!)+('Demand(prob)'!$C$2*'Demand(items)_OLD'!B9)+('Demand(prob)'!$D$2*'Demand(items)_OLD'!B12)</f>
        <v>#REF!</v>
      </c>
      <c r="C2" t="e">
        <f>('Demand(items)_OLD'!C2*'Demand(prob)'!$A$2)+('Demand(prob)'!$B$2*'Demand(items)_OLD'!#REF!)+('Demand(prob)'!$C$2*'Demand(items)_OLD'!C9)+('Demand(prob)'!$D$2*'Demand(items)_OLD'!C12)</f>
        <v>#REF!</v>
      </c>
      <c r="D2" t="e">
        <f>('Demand(items)_OLD'!D2*'Demand(prob)'!$A$2)+('Demand(prob)'!$B$2*'Demand(items)_OLD'!#REF!)+('Demand(prob)'!$C$2*'Demand(items)_OLD'!D9)+('Demand(prob)'!$D$2*'Demand(items)_OLD'!D12)</f>
        <v>#REF!</v>
      </c>
      <c r="E2" t="e">
        <f>('Demand(items)_OLD'!E2*'Demand(prob)'!$A$2)+('Demand(prob)'!$B$2*'Demand(items)_OLD'!#REF!)+('Demand(prob)'!$C$2*'Demand(items)_OLD'!E9)+('Demand(prob)'!$D$2*'Demand(items)_OLD'!E12)</f>
        <v>#REF!</v>
      </c>
    </row>
    <row r="3" spans="1:5" x14ac:dyDescent="0.2">
      <c r="A3" t="e">
        <f>('Demand(items)_OLD'!A3*'Demand(prob)'!$A$2)+('Demand(prob)'!$B$2*'Demand(items)_OLD'!A6)+('Demand(prob)'!$C$2*'Demand(items)_OLD'!#REF!)+('Demand(prob)'!$D$2*'Demand(items)_OLD'!A13)</f>
        <v>#REF!</v>
      </c>
      <c r="B3" t="e">
        <f>('Demand(items)_OLD'!B3*'Demand(prob)'!$A$2)+('Demand(prob)'!$B$2*'Demand(items)_OLD'!B6)+('Demand(prob)'!$C$2*'Demand(items)_OLD'!#REF!)+('Demand(prob)'!$D$2*'Demand(items)_OLD'!B13)</f>
        <v>#REF!</v>
      </c>
      <c r="C3" t="e">
        <f>('Demand(items)_OLD'!C3*'Demand(prob)'!$A$2)+('Demand(prob)'!$B$2*'Demand(items)_OLD'!C6)+('Demand(prob)'!$C$2*'Demand(items)_OLD'!#REF!)+('Demand(prob)'!$D$2*'Demand(items)_OLD'!C13)</f>
        <v>#REF!</v>
      </c>
      <c r="D3" t="e">
        <f>('Demand(items)_OLD'!D3*'Demand(prob)'!$A$2)+('Demand(prob)'!$B$2*'Demand(items)_OLD'!D6)+('Demand(prob)'!$C$2*'Demand(items)_OLD'!#REF!)+('Demand(prob)'!$D$2*'Demand(items)_OLD'!D13)</f>
        <v>#REF!</v>
      </c>
      <c r="E3" t="e">
        <f>('Demand(items)_OLD'!E3*'Demand(prob)'!$A$2)+('Demand(prob)'!$B$2*'Demand(items)_OLD'!E6)+('Demand(prob)'!$C$2*'Demand(items)_OLD'!#REF!)+('Demand(prob)'!$D$2*'Demand(items)_OLD'!E13)</f>
        <v>#REF!</v>
      </c>
    </row>
    <row r="4" spans="1:5" x14ac:dyDescent="0.2">
      <c r="A4" t="e">
        <f>('Demand(items)_OLD'!A4*'Demand(prob)'!$A$2)+('Demand(prob)'!$B$2*'Demand(items)_OLD'!A7)+('Demand(prob)'!$C$2*'Demand(items)_OLD'!A10)+('Demand(prob)'!$D$2*'Demand(items)_OLD'!#REF!)</f>
        <v>#REF!</v>
      </c>
      <c r="B4" t="e">
        <f>('Demand(items)_OLD'!B4*'Demand(prob)'!$A$2)+('Demand(prob)'!$B$2*'Demand(items)_OLD'!B7)+('Demand(prob)'!$C$2*'Demand(items)_OLD'!B10)+('Demand(prob)'!$D$2*'Demand(items)_OLD'!#REF!)</f>
        <v>#REF!</v>
      </c>
      <c r="C4" t="e">
        <f>('Demand(items)_OLD'!C4*'Demand(prob)'!$A$2)+('Demand(prob)'!$B$2*'Demand(items)_OLD'!C7)+('Demand(prob)'!$C$2*'Demand(items)_OLD'!C10)+('Demand(prob)'!$D$2*'Demand(items)_OLD'!#REF!)</f>
        <v>#REF!</v>
      </c>
      <c r="D4" t="e">
        <f>('Demand(items)_OLD'!D4*'Demand(prob)'!$A$2)+('Demand(prob)'!$B$2*'Demand(items)_OLD'!D7)+('Demand(prob)'!$C$2*'Demand(items)_OLD'!D10)+('Demand(prob)'!$D$2*'Demand(items)_OLD'!#REF!)</f>
        <v>#REF!</v>
      </c>
      <c r="E4" t="e">
        <f>('Demand(items)_OLD'!E4*'Demand(prob)'!$A$2)+('Demand(prob)'!$B$2*'Demand(items)_OLD'!E7)+('Demand(prob)'!$C$2*'Demand(items)_OLD'!E10)+('Demand(prob)'!$D$2*'Demand(items)_OLD'!#REF!)</f>
        <v>#REF!</v>
      </c>
    </row>
    <row r="5" spans="1:5" x14ac:dyDescent="0.2">
      <c r="A5">
        <f>('Demand(items)_OLD'!A5*'Demand(prob)'!$A$2)+('Demand(prob)'!$B$2*'Demand(items)_OLD'!A8)+('Demand(prob)'!$C$2*'Demand(items)_OLD'!A11)+('Demand(prob)'!$D$2*'Demand(items)_OLD'!A14)</f>
        <v>17092.415288908775</v>
      </c>
      <c r="B5">
        <f>('Demand(items)_OLD'!B5*'Demand(prob)'!$A$2)+('Demand(prob)'!$B$2*'Demand(items)_OLD'!B8)+('Demand(prob)'!$C$2*'Demand(items)_OLD'!B11)+('Demand(prob)'!$D$2*'Demand(items)_OLD'!B14)</f>
        <v>20434.272882954996</v>
      </c>
      <c r="C5">
        <f>('Demand(items)_OLD'!C5*'Demand(prob)'!$A$2)+('Demand(prob)'!$B$2*'Demand(items)_OLD'!C8)+('Demand(prob)'!$C$2*'Demand(items)_OLD'!C11)+('Demand(prob)'!$D$2*'Demand(items)_OLD'!C14)</f>
        <v>2882.2082277816198</v>
      </c>
      <c r="D5">
        <f>('Demand(items)_OLD'!D5*'Demand(prob)'!$A$2)+('Demand(prob)'!$B$2*'Demand(items)_OLD'!D8)+('Demand(prob)'!$C$2*'Demand(items)_OLD'!D11)+('Demand(prob)'!$D$2*'Demand(items)_OLD'!D14)</f>
        <v>19864.445604064193</v>
      </c>
      <c r="E5">
        <f>('Demand(items)_OLD'!E5*'Demand(prob)'!$A$2)+('Demand(prob)'!$B$2*'Demand(items)_OLD'!E8)+('Demand(prob)'!$C$2*'Demand(items)_OLD'!E11)+('Demand(prob)'!$D$2*'Demand(items)_OLD'!E14)</f>
        <v>0</v>
      </c>
    </row>
    <row r="6" spans="1:5" x14ac:dyDescent="0.2">
      <c r="A6" t="e">
        <f>('Demand(items)_OLD'!#REF!*'Demand(prob)'!$A$2)+('Demand(prob)'!$B$2*'Demand(items)_OLD'!#REF!)+('Demand(prob)'!$C$2*'Demand(items)_OLD'!#REF!)+('Demand(prob)'!$D$2*'Demand(items)_OLD'!A15)</f>
        <v>#REF!</v>
      </c>
      <c r="B6" t="e">
        <f>('Demand(items)_OLD'!#REF!*'Demand(prob)'!$A$2)+('Demand(prob)'!$B$2*'Demand(items)_OLD'!#REF!)+('Demand(prob)'!$C$2*'Demand(items)_OLD'!#REF!)+('Demand(prob)'!$D$2*'Demand(items)_OLD'!B15)</f>
        <v>#REF!</v>
      </c>
      <c r="C6" t="e">
        <f>('Demand(items)_OLD'!#REF!*'Demand(prob)'!$A$2)+('Demand(prob)'!$B$2*'Demand(items)_OLD'!#REF!)+('Demand(prob)'!$C$2*'Demand(items)_OLD'!#REF!)+('Demand(prob)'!$D$2*'Demand(items)_OLD'!C15)</f>
        <v>#REF!</v>
      </c>
      <c r="D6" t="e">
        <f>('Demand(items)_OLD'!#REF!*'Demand(prob)'!$A$2)+('Demand(prob)'!$B$2*'Demand(items)_OLD'!#REF!)+('Demand(prob)'!$C$2*'Demand(items)_OLD'!#REF!)+('Demand(prob)'!$D$2*'Demand(items)_OLD'!D15)</f>
        <v>#REF!</v>
      </c>
      <c r="E6" t="e">
        <f>('Demand(items)_OLD'!#REF!*'Demand(prob)'!$A$2)+('Demand(prob)'!$B$2*'Demand(items)_OLD'!#REF!)+('Demand(prob)'!$C$2*'Demand(items)_OLD'!#REF!)+('Demand(prob)'!$D$2*'Demand(items)_OLD'!E15)</f>
        <v>#REF!</v>
      </c>
    </row>
  </sheetData>
  <conditionalFormatting sqref="A2:E6">
    <cfRule type="colorScale" priority="3">
      <colorScale>
        <cfvo type="min"/>
        <cfvo type="max"/>
        <color rgb="FFFCFCFF"/>
        <color rgb="FF63BE7B"/>
      </colorScale>
    </cfRule>
  </conditionalFormatting>
  <conditionalFormatting sqref="A7:E16">
    <cfRule type="colorScale" priority="1">
      <colorScale>
        <cfvo type="min"/>
        <cfvo type="max"/>
        <color rgb="FFFCFCFF"/>
        <color rgb="FF63BE7B"/>
      </colorScale>
    </cfRule>
  </conditionalFormatting>
  <conditionalFormatting sqref="G2:K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B6D0-BB3F-6849-8584-C72B31B0EF93}">
  <dimension ref="A1:A2"/>
  <sheetViews>
    <sheetView workbookViewId="0">
      <selection activeCell="D11" sqref="D11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Stores</vt:lpstr>
      <vt:lpstr>Distances(KM)</vt:lpstr>
      <vt:lpstr>Vehicles</vt:lpstr>
      <vt:lpstr>Demand(items)</vt:lpstr>
      <vt:lpstr>Demand(prob)</vt:lpstr>
      <vt:lpstr>Speeds(KpH)_deter</vt:lpstr>
      <vt:lpstr>Loading(min)_deter</vt:lpstr>
      <vt:lpstr>Loading(min)</vt:lpstr>
      <vt:lpstr>Speeds(KpH)</vt:lpstr>
      <vt:lpstr>Demand(items)_OLD</vt:lpstr>
      <vt:lpstr>Stores_not_arranged</vt:lpstr>
      <vt:lpstr>Distances(KM)_OLD(not arranged)</vt:lpstr>
      <vt:lpstr>Demand(items)_det</vt:lpstr>
      <vt:lpstr>Demand(prob)_det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Devita Rahmadani Halim</dc:creator>
  <cp:lastModifiedBy>Devita Halim</cp:lastModifiedBy>
  <dcterms:created xsi:type="dcterms:W3CDTF">2024-04-07T09:45:58Z</dcterms:created>
  <dcterms:modified xsi:type="dcterms:W3CDTF">2024-08-06T13:52:30Z</dcterms:modified>
</cp:coreProperties>
</file>